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Traffic\EngData\"/>
    </mc:Choice>
  </mc:AlternateContent>
  <xr:revisionPtr revIDLastSave="0" documentId="13_ncr:1_{E1A599F1-E494-4366-A3B0-B3B108763A56}" xr6:coauthVersionLast="47" xr6:coauthVersionMax="47" xr10:uidLastSave="{00000000-0000-0000-0000-000000000000}"/>
  <bookViews>
    <workbookView xWindow="28680" yWindow="-120" windowWidth="29040" windowHeight="15720" tabRatio="760" activeTab="4" xr2:uid="{00000000-000D-0000-FFFF-FFFF00000000}"/>
  </bookViews>
  <sheets>
    <sheet name="TC GEN SUM" sheetId="116" r:id="rId1"/>
    <sheet name="PAVT MARK 1" sheetId="9" r:id="rId2"/>
    <sheet name="PAVT MARK 2" sheetId="142" r:id="rId3"/>
    <sheet name="PAVT MARK 3" sheetId="143" r:id="rId4"/>
    <sheet name="PAVT MARK 4" sheetId="144" r:id="rId5"/>
    <sheet name="SIGN 1" sheetId="117" r:id="rId6"/>
    <sheet name="SIGN 2" sheetId="145" r:id="rId7"/>
    <sheet name="SIGN 3" sheetId="146" r:id="rId8"/>
    <sheet name="SIGN 4" sheetId="129" r:id="rId9"/>
  </sheets>
  <definedNames>
    <definedName name="_xlnm.Print_Area" localSheetId="1">'PAVT MARK 1'!$A$4:$AB$79</definedName>
    <definedName name="_xlnm.Print_Area" localSheetId="2">'PAVT MARK 2'!$A$4:$AB$79</definedName>
    <definedName name="_xlnm.Print_Area" localSheetId="3">'PAVT MARK 3'!$A$4:$AB$79</definedName>
    <definedName name="_xlnm.Print_Area" localSheetId="4">'PAVT MARK 4'!$A$4:$AB$77</definedName>
    <definedName name="_xlnm.Print_Area" localSheetId="5">'SIGN 1'!$B$4:$O$85</definedName>
    <definedName name="_xlnm.Print_Area" localSheetId="6">'SIGN 2'!$B$4:$O$85</definedName>
    <definedName name="_xlnm.Print_Area" localSheetId="7">'SIGN 3'!$B$4:$O$85</definedName>
    <definedName name="_xlnm.Print_Area" localSheetId="8">'SIGN 4'!$B$4:$O$85</definedName>
    <definedName name="_xlnm.Print_Area" localSheetId="0">'TC GEN SUM'!$B$1:$S$75</definedName>
    <definedName name="SheetBorder">"Group 9"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4" i="129" l="1"/>
  <c r="O84" i="129"/>
  <c r="B53" i="117"/>
  <c r="B49" i="117"/>
  <c r="B47" i="117"/>
  <c r="B46" i="117"/>
  <c r="B44" i="117"/>
  <c r="B38" i="117"/>
  <c r="B36" i="117"/>
  <c r="B35" i="117"/>
  <c r="R19" i="116"/>
  <c r="R17" i="116"/>
  <c r="R16" i="116"/>
  <c r="R15" i="116"/>
  <c r="R14" i="116"/>
  <c r="R13" i="116"/>
  <c r="R11" i="116"/>
  <c r="R10" i="116"/>
  <c r="R9" i="116"/>
  <c r="R8" i="116"/>
  <c r="R7" i="116"/>
  <c r="Q19" i="116"/>
  <c r="Q17" i="116"/>
  <c r="Q16" i="116"/>
  <c r="Q15" i="116"/>
  <c r="Q14" i="116"/>
  <c r="Q13" i="116"/>
  <c r="Q11" i="116"/>
  <c r="Q10" i="116"/>
  <c r="Q9" i="116"/>
  <c r="Q8" i="116"/>
  <c r="Q7" i="116"/>
  <c r="O19" i="116"/>
  <c r="O17" i="116"/>
  <c r="O16" i="116"/>
  <c r="O15" i="116"/>
  <c r="O14" i="116"/>
  <c r="O13" i="116"/>
  <c r="O11" i="116"/>
  <c r="O10" i="116"/>
  <c r="O9" i="116"/>
  <c r="O8" i="116"/>
  <c r="O7" i="116"/>
  <c r="N19" i="116"/>
  <c r="N17" i="116"/>
  <c r="N16" i="116"/>
  <c r="N15" i="116"/>
  <c r="N14" i="116"/>
  <c r="N13" i="116"/>
  <c r="N11" i="116"/>
  <c r="N10" i="116"/>
  <c r="N9" i="116"/>
  <c r="N8" i="116"/>
  <c r="N7" i="116"/>
  <c r="R29" i="116" l="1"/>
  <c r="R28" i="116"/>
  <c r="R24" i="116"/>
  <c r="R23" i="116"/>
  <c r="R22" i="116"/>
  <c r="Q29" i="116"/>
  <c r="Q28" i="116"/>
  <c r="Q27" i="116"/>
  <c r="Q25" i="116"/>
  <c r="Q24" i="116"/>
  <c r="Q23" i="116"/>
  <c r="Q22" i="116"/>
  <c r="O29" i="116"/>
  <c r="O28" i="116"/>
  <c r="O27" i="116"/>
  <c r="O25" i="116"/>
  <c r="O24" i="116"/>
  <c r="O23" i="116"/>
  <c r="O22" i="116"/>
  <c r="O21" i="116"/>
  <c r="N29" i="116"/>
  <c r="N28" i="116"/>
  <c r="N27" i="116"/>
  <c r="N25" i="116"/>
  <c r="N24" i="116"/>
  <c r="N23" i="116"/>
  <c r="N22" i="116"/>
  <c r="N21" i="116"/>
  <c r="I84" i="129"/>
  <c r="S83" i="129"/>
  <c r="AC46" i="117"/>
  <c r="AC40" i="117"/>
  <c r="I23" i="144"/>
  <c r="A76" i="143" l="1"/>
  <c r="A76" i="142"/>
  <c r="B49" i="129"/>
  <c r="B47" i="129"/>
  <c r="B45" i="129"/>
  <c r="B39" i="129"/>
  <c r="B38" i="129"/>
  <c r="B36" i="129"/>
  <c r="B31" i="129"/>
  <c r="B30" i="129"/>
  <c r="B27" i="129"/>
  <c r="B23" i="129"/>
  <c r="B22" i="129"/>
  <c r="B20" i="129"/>
  <c r="B18" i="129"/>
  <c r="B70" i="146"/>
  <c r="B69" i="146"/>
  <c r="B67" i="146"/>
  <c r="B65" i="146"/>
  <c r="B64" i="146"/>
  <c r="B62" i="146"/>
  <c r="B61" i="146"/>
  <c r="B59" i="146"/>
  <c r="B56" i="146"/>
  <c r="B51" i="146"/>
  <c r="B50" i="146"/>
  <c r="B48" i="146"/>
  <c r="B47" i="146"/>
  <c r="B46" i="146"/>
  <c r="B42" i="146"/>
  <c r="B40" i="146"/>
  <c r="B38" i="146"/>
  <c r="B37" i="146"/>
  <c r="B32" i="146"/>
  <c r="B31" i="146"/>
  <c r="B29" i="146"/>
  <c r="B25" i="146"/>
  <c r="B24" i="146"/>
  <c r="B23" i="146"/>
  <c r="B21" i="146"/>
  <c r="B19" i="146"/>
  <c r="B18" i="146"/>
  <c r="B43" i="145"/>
  <c r="B42" i="145"/>
  <c r="B41" i="145"/>
  <c r="B39" i="145"/>
  <c r="B37" i="145"/>
  <c r="B36" i="145"/>
  <c r="B34" i="145"/>
  <c r="B32" i="145"/>
  <c r="B28" i="145"/>
  <c r="B27" i="145"/>
  <c r="B24" i="145"/>
  <c r="B23" i="145"/>
  <c r="B21" i="145"/>
  <c r="B20" i="145"/>
  <c r="B18" i="145"/>
  <c r="B49" i="145"/>
  <c r="B54" i="145"/>
  <c r="B63" i="117"/>
  <c r="B61" i="117"/>
  <c r="B59" i="117"/>
  <c r="B58" i="117"/>
  <c r="B57" i="117"/>
  <c r="B42" i="117"/>
  <c r="B40" i="117"/>
  <c r="B27" i="117"/>
  <c r="B23" i="117"/>
  <c r="B19" i="117"/>
  <c r="A18" i="144"/>
  <c r="A19" i="144" s="1"/>
  <c r="A20" i="144" s="1"/>
  <c r="A21" i="144" s="1"/>
  <c r="A22" i="144" s="1"/>
  <c r="A23" i="144" s="1"/>
  <c r="A24" i="144" s="1"/>
  <c r="A25" i="144" s="1"/>
  <c r="A26" i="144" s="1"/>
  <c r="A27" i="144" s="1"/>
  <c r="A28" i="144" s="1"/>
  <c r="A29" i="144" s="1"/>
  <c r="A30" i="144" s="1"/>
  <c r="A31" i="144" s="1"/>
  <c r="A34" i="144"/>
  <c r="A60" i="143"/>
  <c r="A57" i="143"/>
  <c r="A56" i="143"/>
  <c r="A55" i="143"/>
  <c r="A54" i="143"/>
  <c r="A53" i="143"/>
  <c r="A52" i="143"/>
  <c r="A51" i="143"/>
  <c r="A50" i="143"/>
  <c r="A49" i="143"/>
  <c r="A46" i="143"/>
  <c r="A45" i="143"/>
  <c r="A44" i="143"/>
  <c r="A43" i="143"/>
  <c r="A42" i="143"/>
  <c r="A41" i="143"/>
  <c r="A40" i="143"/>
  <c r="A39" i="143"/>
  <c r="A38" i="143"/>
  <c r="A37" i="143"/>
  <c r="A36" i="143"/>
  <c r="A35" i="143"/>
  <c r="A34" i="143"/>
  <c r="A31" i="143"/>
  <c r="A30" i="143"/>
  <c r="A29" i="143"/>
  <c r="A28" i="143"/>
  <c r="A27" i="143"/>
  <c r="A26" i="143"/>
  <c r="A25" i="143"/>
  <c r="A24" i="143"/>
  <c r="A23" i="143"/>
  <c r="A22" i="143"/>
  <c r="A21" i="143"/>
  <c r="A20" i="143"/>
  <c r="A19" i="143"/>
  <c r="A18" i="143"/>
  <c r="A60" i="142"/>
  <c r="A59" i="142"/>
  <c r="A58" i="142"/>
  <c r="A57" i="142"/>
  <c r="A56" i="142"/>
  <c r="A55" i="142"/>
  <c r="A54" i="142"/>
  <c r="A53" i="142"/>
  <c r="A52" i="142"/>
  <c r="A51" i="142"/>
  <c r="A50" i="142"/>
  <c r="A49" i="142"/>
  <c r="A48" i="142"/>
  <c r="A45" i="142"/>
  <c r="A42" i="142"/>
  <c r="A41" i="142"/>
  <c r="A40" i="142"/>
  <c r="A39" i="142"/>
  <c r="A38" i="142"/>
  <c r="A37" i="142"/>
  <c r="A36" i="142"/>
  <c r="A35" i="142"/>
  <c r="A34" i="142"/>
  <c r="A33" i="142"/>
  <c r="A30" i="142"/>
  <c r="A29" i="142"/>
  <c r="A28" i="142"/>
  <c r="A27" i="142"/>
  <c r="A26" i="142"/>
  <c r="A23" i="142"/>
  <c r="A22" i="142"/>
  <c r="A21" i="142"/>
  <c r="A20" i="142"/>
  <c r="A19" i="142"/>
  <c r="A18" i="142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19" i="9"/>
  <c r="M84" i="145"/>
  <c r="O70" i="144"/>
  <c r="M70" i="144"/>
  <c r="K70" i="144"/>
  <c r="I80" i="129"/>
  <c r="P80" i="129"/>
  <c r="R80" i="129"/>
  <c r="Q80" i="129"/>
  <c r="O80" i="129"/>
  <c r="N80" i="129"/>
  <c r="M80" i="129"/>
  <c r="L80" i="129"/>
  <c r="K80" i="129"/>
  <c r="J80" i="129"/>
  <c r="G73" i="144"/>
  <c r="O73" i="144"/>
  <c r="O72" i="144"/>
  <c r="O71" i="144"/>
  <c r="N71" i="144"/>
  <c r="N74" i="144" s="1"/>
  <c r="N76" i="144" s="1"/>
  <c r="E28" i="116" s="1"/>
  <c r="P28" i="116" s="1"/>
  <c r="M73" i="144"/>
  <c r="M72" i="144"/>
  <c r="M71" i="144"/>
  <c r="L73" i="144"/>
  <c r="L72" i="144"/>
  <c r="L71" i="144"/>
  <c r="J71" i="144"/>
  <c r="I71" i="144"/>
  <c r="J70" i="144"/>
  <c r="J74" i="144" s="1"/>
  <c r="J76" i="144" s="1"/>
  <c r="I70" i="144"/>
  <c r="X15" i="129"/>
  <c r="W15" i="129"/>
  <c r="V15" i="129"/>
  <c r="U15" i="129"/>
  <c r="T15" i="129"/>
  <c r="P15" i="129"/>
  <c r="R15" i="129"/>
  <c r="Q15" i="129"/>
  <c r="O15" i="129"/>
  <c r="N15" i="129"/>
  <c r="M15" i="129"/>
  <c r="L15" i="129"/>
  <c r="K15" i="129"/>
  <c r="J15" i="129"/>
  <c r="I15" i="129"/>
  <c r="X5" i="129"/>
  <c r="W5" i="129"/>
  <c r="V5" i="129"/>
  <c r="U5" i="129"/>
  <c r="T5" i="129"/>
  <c r="N5" i="129"/>
  <c r="M5" i="129"/>
  <c r="L5" i="129"/>
  <c r="K5" i="129"/>
  <c r="J5" i="129"/>
  <c r="I5" i="129"/>
  <c r="W4" i="129"/>
  <c r="V4" i="129"/>
  <c r="U4" i="129"/>
  <c r="T4" i="129"/>
  <c r="N4" i="129"/>
  <c r="M4" i="129"/>
  <c r="L4" i="129"/>
  <c r="K4" i="129"/>
  <c r="J4" i="129"/>
  <c r="I4" i="129"/>
  <c r="X1" i="129"/>
  <c r="W1" i="129"/>
  <c r="V1" i="129"/>
  <c r="U1" i="129"/>
  <c r="T1" i="129"/>
  <c r="N1" i="129"/>
  <c r="M1" i="129"/>
  <c r="L1" i="129"/>
  <c r="K1" i="129"/>
  <c r="J1" i="129"/>
  <c r="I1" i="129"/>
  <c r="X15" i="146"/>
  <c r="W15" i="146"/>
  <c r="V15" i="146"/>
  <c r="U15" i="146"/>
  <c r="T15" i="146"/>
  <c r="P15" i="146"/>
  <c r="R15" i="146"/>
  <c r="Q15" i="146"/>
  <c r="O15" i="146"/>
  <c r="N15" i="146"/>
  <c r="M15" i="146"/>
  <c r="L15" i="146"/>
  <c r="K15" i="146"/>
  <c r="J15" i="146"/>
  <c r="I15" i="146"/>
  <c r="X5" i="146"/>
  <c r="W5" i="146"/>
  <c r="V5" i="146"/>
  <c r="U5" i="146"/>
  <c r="T5" i="146"/>
  <c r="N5" i="146"/>
  <c r="M5" i="146"/>
  <c r="L5" i="146"/>
  <c r="K5" i="146"/>
  <c r="J5" i="146"/>
  <c r="I5" i="146"/>
  <c r="W4" i="146"/>
  <c r="V4" i="146"/>
  <c r="U4" i="146"/>
  <c r="T4" i="146"/>
  <c r="N4" i="146"/>
  <c r="M4" i="146"/>
  <c r="L4" i="146"/>
  <c r="K4" i="146"/>
  <c r="J4" i="146"/>
  <c r="I4" i="146"/>
  <c r="X1" i="146"/>
  <c r="W1" i="146"/>
  <c r="V1" i="146"/>
  <c r="U1" i="146"/>
  <c r="T1" i="146"/>
  <c r="N1" i="146"/>
  <c r="M1" i="146"/>
  <c r="L1" i="146"/>
  <c r="K1" i="146"/>
  <c r="J1" i="146"/>
  <c r="I1" i="146"/>
  <c r="J15" i="145"/>
  <c r="K15" i="145"/>
  <c r="L15" i="145"/>
  <c r="M15" i="145"/>
  <c r="N15" i="145"/>
  <c r="O15" i="145"/>
  <c r="Q15" i="145"/>
  <c r="R15" i="145"/>
  <c r="P15" i="145"/>
  <c r="T15" i="145"/>
  <c r="U15" i="145"/>
  <c r="V15" i="145"/>
  <c r="W15" i="145"/>
  <c r="X15" i="145"/>
  <c r="I15" i="145"/>
  <c r="J5" i="145"/>
  <c r="K5" i="145"/>
  <c r="L5" i="145"/>
  <c r="M5" i="145"/>
  <c r="N5" i="145"/>
  <c r="T5" i="145"/>
  <c r="U5" i="145"/>
  <c r="V5" i="145"/>
  <c r="W5" i="145"/>
  <c r="X5" i="145"/>
  <c r="I5" i="145"/>
  <c r="J4" i="145"/>
  <c r="K4" i="145"/>
  <c r="L4" i="145"/>
  <c r="M4" i="145"/>
  <c r="N4" i="145"/>
  <c r="T4" i="145"/>
  <c r="U4" i="145"/>
  <c r="V4" i="145"/>
  <c r="W4" i="145"/>
  <c r="I4" i="145"/>
  <c r="J1" i="145"/>
  <c r="K1" i="145"/>
  <c r="L1" i="145"/>
  <c r="M1" i="145"/>
  <c r="N1" i="145"/>
  <c r="T1" i="145"/>
  <c r="U1" i="145"/>
  <c r="V1" i="145"/>
  <c r="W1" i="145"/>
  <c r="X1" i="145"/>
  <c r="I1" i="145"/>
  <c r="U84" i="129"/>
  <c r="W84" i="129"/>
  <c r="Y84" i="129"/>
  <c r="Y15" i="129"/>
  <c r="Y5" i="129"/>
  <c r="Y4" i="129"/>
  <c r="Y1" i="129"/>
  <c r="X84" i="129"/>
  <c r="M84" i="146"/>
  <c r="M83" i="129" s="1"/>
  <c r="I84" i="146"/>
  <c r="I83" i="129" s="1"/>
  <c r="S84" i="146"/>
  <c r="P84" i="146"/>
  <c r="P83" i="129" s="1"/>
  <c r="R84" i="146"/>
  <c r="R83" i="129" s="1"/>
  <c r="Q84" i="146"/>
  <c r="Q83" i="129" s="1"/>
  <c r="O84" i="146"/>
  <c r="O83" i="129" s="1"/>
  <c r="N84" i="146"/>
  <c r="N83" i="129" s="1"/>
  <c r="L84" i="146"/>
  <c r="L83" i="129" s="1"/>
  <c r="I84" i="145"/>
  <c r="I82" i="129" s="1"/>
  <c r="K84" i="145"/>
  <c r="K82" i="129" s="1"/>
  <c r="P84" i="145"/>
  <c r="P82" i="129" s="1"/>
  <c r="R84" i="145"/>
  <c r="R82" i="129" s="1"/>
  <c r="Q84" i="145"/>
  <c r="Q82" i="129" s="1"/>
  <c r="O84" i="145"/>
  <c r="O82" i="129" s="1"/>
  <c r="N84" i="145"/>
  <c r="N82" i="129" s="1"/>
  <c r="L84" i="145"/>
  <c r="L82" i="129" s="1"/>
  <c r="O76" i="142"/>
  <c r="N76" i="142"/>
  <c r="M76" i="142"/>
  <c r="L76" i="142"/>
  <c r="K76" i="142"/>
  <c r="K72" i="144" s="1"/>
  <c r="J76" i="143"/>
  <c r="J73" i="144" s="1"/>
  <c r="K76" i="143"/>
  <c r="K73" i="144" s="1"/>
  <c r="K74" i="144" s="1"/>
  <c r="L76" i="143"/>
  <c r="M76" i="143"/>
  <c r="N76" i="143"/>
  <c r="O76" i="143"/>
  <c r="P76" i="143"/>
  <c r="Q76" i="143"/>
  <c r="R76" i="143"/>
  <c r="S76" i="143"/>
  <c r="T76" i="143"/>
  <c r="U76" i="143"/>
  <c r="V76" i="143"/>
  <c r="W76" i="143"/>
  <c r="X76" i="143"/>
  <c r="Y76" i="143"/>
  <c r="Z76" i="143"/>
  <c r="AA76" i="143"/>
  <c r="P76" i="144"/>
  <c r="Q76" i="144"/>
  <c r="R76" i="144"/>
  <c r="S76" i="144"/>
  <c r="T76" i="144"/>
  <c r="U76" i="144"/>
  <c r="V76" i="144"/>
  <c r="W76" i="144"/>
  <c r="X76" i="144"/>
  <c r="Y76" i="144"/>
  <c r="Z76" i="144"/>
  <c r="AA76" i="144"/>
  <c r="H34" i="144"/>
  <c r="H33" i="144"/>
  <c r="H29" i="144"/>
  <c r="H28" i="144"/>
  <c r="G22" i="144"/>
  <c r="G21" i="144"/>
  <c r="H18" i="144"/>
  <c r="H17" i="144"/>
  <c r="H60" i="143"/>
  <c r="H59" i="143"/>
  <c r="H57" i="143"/>
  <c r="H56" i="143"/>
  <c r="G49" i="143"/>
  <c r="G48" i="143"/>
  <c r="G45" i="143"/>
  <c r="G44" i="143"/>
  <c r="I43" i="143"/>
  <c r="H37" i="143"/>
  <c r="H36" i="143"/>
  <c r="G34" i="143"/>
  <c r="G33" i="143"/>
  <c r="I30" i="143"/>
  <c r="I76" i="143" s="1"/>
  <c r="I73" i="144" s="1"/>
  <c r="AB76" i="144"/>
  <c r="O15" i="144"/>
  <c r="N15" i="144"/>
  <c r="M15" i="144"/>
  <c r="L15" i="144"/>
  <c r="K15" i="144"/>
  <c r="J15" i="144"/>
  <c r="I15" i="144"/>
  <c r="H15" i="144"/>
  <c r="G15" i="144"/>
  <c r="O5" i="144"/>
  <c r="N5" i="144"/>
  <c r="M5" i="144"/>
  <c r="L5" i="144"/>
  <c r="K5" i="144"/>
  <c r="J5" i="144"/>
  <c r="I5" i="144"/>
  <c r="H5" i="144"/>
  <c r="G5" i="144"/>
  <c r="AB4" i="144"/>
  <c r="AA4" i="144"/>
  <c r="Z4" i="144"/>
  <c r="Y4" i="144"/>
  <c r="X4" i="144"/>
  <c r="W4" i="144"/>
  <c r="V4" i="144"/>
  <c r="U4" i="144"/>
  <c r="T4" i="144"/>
  <c r="S4" i="144"/>
  <c r="R4" i="144"/>
  <c r="Q4" i="144"/>
  <c r="P4" i="144"/>
  <c r="O4" i="144"/>
  <c r="N4" i="144"/>
  <c r="M4" i="144"/>
  <c r="L4" i="144"/>
  <c r="K4" i="144"/>
  <c r="J4" i="144"/>
  <c r="I4" i="144"/>
  <c r="H4" i="144"/>
  <c r="G4" i="144"/>
  <c r="AB1" i="144"/>
  <c r="AA1" i="144"/>
  <c r="Z1" i="144"/>
  <c r="Y1" i="144"/>
  <c r="X1" i="144"/>
  <c r="W1" i="144"/>
  <c r="V1" i="144"/>
  <c r="U1" i="144"/>
  <c r="T1" i="144"/>
  <c r="S1" i="144"/>
  <c r="R1" i="144"/>
  <c r="Q1" i="144"/>
  <c r="P1" i="144"/>
  <c r="O1" i="144"/>
  <c r="N1" i="144"/>
  <c r="M1" i="144"/>
  <c r="L1" i="144"/>
  <c r="K1" i="144"/>
  <c r="J1" i="144"/>
  <c r="I1" i="144"/>
  <c r="H1" i="144"/>
  <c r="G1" i="144"/>
  <c r="J76" i="142"/>
  <c r="J72" i="144" s="1"/>
  <c r="I23" i="143"/>
  <c r="G20" i="143"/>
  <c r="G19" i="143"/>
  <c r="G76" i="143" s="1"/>
  <c r="H18" i="143"/>
  <c r="H17" i="143"/>
  <c r="H59" i="142"/>
  <c r="H58" i="142"/>
  <c r="I53" i="142"/>
  <c r="G52" i="142"/>
  <c r="G51" i="142"/>
  <c r="H48" i="142"/>
  <c r="H47" i="142"/>
  <c r="H45" i="142"/>
  <c r="H44" i="142"/>
  <c r="H42" i="142"/>
  <c r="H41" i="142"/>
  <c r="I35" i="142"/>
  <c r="G34" i="142"/>
  <c r="G33" i="142"/>
  <c r="G30" i="142"/>
  <c r="G29" i="142"/>
  <c r="H26" i="142"/>
  <c r="H25" i="142"/>
  <c r="H23" i="142"/>
  <c r="H22" i="142"/>
  <c r="G20" i="142"/>
  <c r="G18" i="142"/>
  <c r="I17" i="142"/>
  <c r="I63" i="9"/>
  <c r="G62" i="9"/>
  <c r="H57" i="9"/>
  <c r="H56" i="9"/>
  <c r="I51" i="9"/>
  <c r="G50" i="9"/>
  <c r="I47" i="9"/>
  <c r="G45" i="9"/>
  <c r="G44" i="9"/>
  <c r="H42" i="9"/>
  <c r="H41" i="9"/>
  <c r="G38" i="9"/>
  <c r="A38" i="9"/>
  <c r="A39" i="9" s="1"/>
  <c r="A40" i="9" s="1"/>
  <c r="A41" i="9" s="1"/>
  <c r="A42" i="9" s="1"/>
  <c r="A43" i="9" s="1"/>
  <c r="A44" i="9" s="1"/>
  <c r="A45" i="9" s="1"/>
  <c r="A46" i="9" s="1"/>
  <c r="A47" i="9" s="1"/>
  <c r="G37" i="9"/>
  <c r="A26" i="9"/>
  <c r="A27" i="9" s="1"/>
  <c r="A28" i="9" s="1"/>
  <c r="A29" i="9" s="1"/>
  <c r="A30" i="9" s="1"/>
  <c r="A31" i="9" s="1"/>
  <c r="A32" i="9" s="1"/>
  <c r="A33" i="9" s="1"/>
  <c r="A34" i="9" s="1"/>
  <c r="A35" i="9" s="1"/>
  <c r="G33" i="9"/>
  <c r="G32" i="9"/>
  <c r="I31" i="9"/>
  <c r="H28" i="9"/>
  <c r="H27" i="9"/>
  <c r="H23" i="9"/>
  <c r="H22" i="9"/>
  <c r="A22" i="9"/>
  <c r="A23" i="9" s="1"/>
  <c r="H19" i="9"/>
  <c r="H17" i="9"/>
  <c r="A18" i="9"/>
  <c r="AB76" i="143"/>
  <c r="O15" i="143"/>
  <c r="N15" i="143"/>
  <c r="M15" i="143"/>
  <c r="L15" i="143"/>
  <c r="K15" i="143"/>
  <c r="J15" i="143"/>
  <c r="I15" i="143"/>
  <c r="H15" i="143"/>
  <c r="G15" i="143"/>
  <c r="O5" i="143"/>
  <c r="N5" i="143"/>
  <c r="M5" i="143"/>
  <c r="L5" i="143"/>
  <c r="K5" i="143"/>
  <c r="J5" i="143"/>
  <c r="I5" i="143"/>
  <c r="H5" i="143"/>
  <c r="G5" i="143"/>
  <c r="AB4" i="143"/>
  <c r="AA4" i="143"/>
  <c r="Z4" i="143"/>
  <c r="Y4" i="143"/>
  <c r="X4" i="143"/>
  <c r="W4" i="143"/>
  <c r="V4" i="143"/>
  <c r="U4" i="143"/>
  <c r="T4" i="143"/>
  <c r="S4" i="143"/>
  <c r="R4" i="143"/>
  <c r="Q4" i="143"/>
  <c r="P4" i="143"/>
  <c r="O4" i="143"/>
  <c r="N4" i="143"/>
  <c r="M4" i="143"/>
  <c r="L4" i="143"/>
  <c r="K4" i="143"/>
  <c r="J4" i="143"/>
  <c r="I4" i="143"/>
  <c r="H4" i="143"/>
  <c r="G4" i="143"/>
  <c r="AB1" i="143"/>
  <c r="AA1" i="143"/>
  <c r="Z1" i="143"/>
  <c r="Y1" i="143"/>
  <c r="X1" i="143"/>
  <c r="W1" i="143"/>
  <c r="V1" i="143"/>
  <c r="U1" i="143"/>
  <c r="T1" i="143"/>
  <c r="S1" i="143"/>
  <c r="R1" i="143"/>
  <c r="Q1" i="143"/>
  <c r="P1" i="143"/>
  <c r="O1" i="143"/>
  <c r="N1" i="143"/>
  <c r="M1" i="143"/>
  <c r="L1" i="143"/>
  <c r="K1" i="143"/>
  <c r="J1" i="143"/>
  <c r="I1" i="143"/>
  <c r="H1" i="143"/>
  <c r="G1" i="143"/>
  <c r="H15" i="142"/>
  <c r="I15" i="142"/>
  <c r="J15" i="142"/>
  <c r="K15" i="142"/>
  <c r="L15" i="142"/>
  <c r="M15" i="142"/>
  <c r="N15" i="142"/>
  <c r="O15" i="142"/>
  <c r="G15" i="142"/>
  <c r="H5" i="142"/>
  <c r="I5" i="142"/>
  <c r="J5" i="142"/>
  <c r="K5" i="142"/>
  <c r="L5" i="142"/>
  <c r="M5" i="142"/>
  <c r="N5" i="142"/>
  <c r="O5" i="142"/>
  <c r="G5" i="142"/>
  <c r="H4" i="142"/>
  <c r="I4" i="142"/>
  <c r="J4" i="142"/>
  <c r="K4" i="142"/>
  <c r="L4" i="142"/>
  <c r="M4" i="142"/>
  <c r="N4" i="142"/>
  <c r="O4" i="142"/>
  <c r="P4" i="142"/>
  <c r="Q4" i="142"/>
  <c r="R4" i="142"/>
  <c r="S4" i="142"/>
  <c r="T4" i="142"/>
  <c r="U4" i="142"/>
  <c r="V4" i="142"/>
  <c r="W4" i="142"/>
  <c r="X4" i="142"/>
  <c r="Y4" i="142"/>
  <c r="Z4" i="142"/>
  <c r="AA4" i="142"/>
  <c r="AB4" i="142"/>
  <c r="G4" i="142"/>
  <c r="H1" i="142"/>
  <c r="I1" i="142"/>
  <c r="J1" i="142"/>
  <c r="K1" i="142"/>
  <c r="L1" i="142"/>
  <c r="M1" i="142"/>
  <c r="N1" i="142"/>
  <c r="O1" i="142"/>
  <c r="P1" i="142"/>
  <c r="Q1" i="142"/>
  <c r="R1" i="142"/>
  <c r="S1" i="142"/>
  <c r="T1" i="142"/>
  <c r="U1" i="142"/>
  <c r="V1" i="142"/>
  <c r="W1" i="142"/>
  <c r="X1" i="142"/>
  <c r="Y1" i="142"/>
  <c r="Z1" i="142"/>
  <c r="AA1" i="142"/>
  <c r="AB1" i="142"/>
  <c r="G1" i="142"/>
  <c r="P76" i="9"/>
  <c r="Q76" i="9"/>
  <c r="R76" i="9"/>
  <c r="S76" i="9"/>
  <c r="T76" i="9"/>
  <c r="U76" i="9"/>
  <c r="V76" i="9"/>
  <c r="W76" i="9"/>
  <c r="X76" i="9"/>
  <c r="Y76" i="9"/>
  <c r="Z76" i="9"/>
  <c r="AA76" i="9"/>
  <c r="AB76" i="9"/>
  <c r="L76" i="9"/>
  <c r="T84" i="129"/>
  <c r="M74" i="144" l="1"/>
  <c r="M76" i="144" s="1"/>
  <c r="E27" i="116" s="1"/>
  <c r="P27" i="116" s="1"/>
  <c r="AC84" i="117"/>
  <c r="J84" i="117" s="1"/>
  <c r="J81" i="129" s="1"/>
  <c r="G70" i="144"/>
  <c r="L74" i="144"/>
  <c r="L76" i="144" s="1"/>
  <c r="E25" i="116" s="1" a="1"/>
  <c r="E25" i="116" s="1"/>
  <c r="P25" i="116" s="1"/>
  <c r="E23" i="116"/>
  <c r="P23" i="116" s="1"/>
  <c r="O74" i="144"/>
  <c r="O76" i="144" s="1"/>
  <c r="E29" i="116" s="1"/>
  <c r="P29" i="116" s="1"/>
  <c r="M82" i="129"/>
  <c r="K84" i="146"/>
  <c r="K83" i="129" s="1"/>
  <c r="J84" i="146"/>
  <c r="J83" i="129" s="1"/>
  <c r="J84" i="145"/>
  <c r="J82" i="129" s="1"/>
  <c r="I76" i="142"/>
  <c r="I72" i="144" s="1"/>
  <c r="I74" i="144" s="1"/>
  <c r="I76" i="144" s="1"/>
  <c r="G76" i="142"/>
  <c r="G72" i="144" s="1"/>
  <c r="V84" i="129"/>
  <c r="N84" i="117"/>
  <c r="N81" i="129" s="1"/>
  <c r="N84" i="129" s="1"/>
  <c r="G13" i="116" s="1"/>
  <c r="P13" i="116" s="1"/>
  <c r="M84" i="117"/>
  <c r="M81" i="129" s="1"/>
  <c r="K84" i="117"/>
  <c r="K81" i="129" s="1"/>
  <c r="P84" i="117"/>
  <c r="P81" i="129" s="1"/>
  <c r="R84" i="117"/>
  <c r="R81" i="129" s="1"/>
  <c r="G17" i="116" s="1"/>
  <c r="P17" i="116" s="1"/>
  <c r="Q84" i="117"/>
  <c r="Q81" i="129" s="1"/>
  <c r="G16" i="116" s="1"/>
  <c r="P16" i="116" s="1"/>
  <c r="O84" i="117"/>
  <c r="O81" i="129" s="1"/>
  <c r="G14" i="116" s="1"/>
  <c r="P14" i="116" s="1"/>
  <c r="L84" i="117"/>
  <c r="L81" i="129" s="1"/>
  <c r="L84" i="129" s="1"/>
  <c r="G10" i="116" s="1"/>
  <c r="P10" i="116" s="1"/>
  <c r="O76" i="9"/>
  <c r="N76" i="9"/>
  <c r="M76" i="9"/>
  <c r="K76" i="9"/>
  <c r="K71" i="144" s="1"/>
  <c r="K76" i="144" s="1"/>
  <c r="E24" i="116" s="1"/>
  <c r="J76" i="9"/>
  <c r="I84" i="117"/>
  <c r="I81" i="129" s="1"/>
  <c r="G7" i="116" s="1"/>
  <c r="P7" i="116" s="1"/>
  <c r="P73" i="116"/>
  <c r="P74" i="116"/>
  <c r="P75" i="116"/>
  <c r="P24" i="116" l="1"/>
  <c r="G15" i="116"/>
  <c r="P15" i="116" s="1"/>
  <c r="E22" i="116"/>
  <c r="P22" i="116" s="1"/>
  <c r="P26" i="116"/>
  <c r="P20" i="116"/>
  <c r="M84" i="129"/>
  <c r="G11" i="116" s="1" a="1"/>
  <c r="J84" i="129"/>
  <c r="G8" i="116" s="1"/>
  <c r="P8" i="116" s="1"/>
  <c r="G76" i="9"/>
  <c r="G71" i="144" s="1"/>
  <c r="G74" i="144" s="1"/>
  <c r="G75" i="144" s="1"/>
  <c r="G76" i="144" s="1"/>
  <c r="E21" i="116" s="1"/>
  <c r="P21" i="116" s="1"/>
  <c r="I76" i="9"/>
  <c r="G11" i="116" l="1"/>
  <c r="P11" i="116" s="1"/>
  <c r="P12" i="116"/>
  <c r="M76" i="116"/>
  <c r="M75" i="116"/>
  <c r="M74" i="116"/>
  <c r="K84" i="129" l="1"/>
  <c r="G9" i="116" s="1"/>
  <c r="P9" i="11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<sst xmlns="http://schemas.openxmlformats.org/spreadsheetml/2006/main" count="1155" uniqueCount="255">
  <si>
    <t>EXTENSION #</t>
  </si>
  <si>
    <t>STATION</t>
  </si>
  <si>
    <t>SHEET</t>
  </si>
  <si>
    <t>REF.</t>
  </si>
  <si>
    <t>LOCATION</t>
  </si>
  <si>
    <t>SIDE</t>
  </si>
  <si>
    <t>NO.</t>
  </si>
  <si>
    <t xml:space="preserve"> </t>
  </si>
  <si>
    <t>FROM</t>
  </si>
  <si>
    <t>TO</t>
  </si>
  <si>
    <t>TOTAL</t>
  </si>
  <si>
    <t>PARTICIPATION</t>
  </si>
  <si>
    <t>ITEM</t>
  </si>
  <si>
    <t>GRAND</t>
  </si>
  <si>
    <t>UNIT</t>
  </si>
  <si>
    <t>DESCRIPTION</t>
  </si>
  <si>
    <t>SEE</t>
  </si>
  <si>
    <t>EXT.</t>
  </si>
  <si>
    <t>EXTENSION</t>
  </si>
  <si>
    <t>SHEET NO.</t>
  </si>
  <si>
    <t>REFERENCE NO.</t>
  </si>
  <si>
    <t>SIZE (INCHES)</t>
  </si>
  <si>
    <t>CODE</t>
  </si>
  <si>
    <t>GROUND MOUNTED SUPPORT, NO. 2 POST</t>
  </si>
  <si>
    <t>FT</t>
  </si>
  <si>
    <t>GROUND MOUNTED SUPPORT, NO. 3 POST</t>
  </si>
  <si>
    <t>EACH</t>
  </si>
  <si>
    <t>SIGN, FLAT SHEET</t>
  </si>
  <si>
    <t>SF</t>
  </si>
  <si>
    <t>SIGN POST REFLECTOR</t>
  </si>
  <si>
    <t>CHANNELIZING LINE, 8"</t>
  </si>
  <si>
    <t>STOP LINE</t>
  </si>
  <si>
    <t>LANE ARROW</t>
  </si>
  <si>
    <t>TRANSVERSE/DIAGONAL LINE, YELLOW</t>
  </si>
  <si>
    <t>LT</t>
  </si>
  <si>
    <t>RT</t>
  </si>
  <si>
    <t>TRAFFIC CONTROL</t>
  </si>
  <si>
    <t>01/SAF/PV</t>
  </si>
  <si>
    <t>01/ENH/PV</t>
  </si>
  <si>
    <t>CROSSWALK LINE, 12"</t>
  </si>
  <si>
    <t>R7-1</t>
  </si>
  <si>
    <t>30 X 36</t>
  </si>
  <si>
    <t>R7-1-12</t>
  </si>
  <si>
    <t>12 X 18</t>
  </si>
  <si>
    <t>R1-1-30</t>
  </si>
  <si>
    <t>30 X 30</t>
  </si>
  <si>
    <t>R2-1-30</t>
  </si>
  <si>
    <t>R3-9b-24</t>
  </si>
  <si>
    <t>24 X 36</t>
  </si>
  <si>
    <t>S-34</t>
  </si>
  <si>
    <t>S-35</t>
  </si>
  <si>
    <t>S-36</t>
  </si>
  <si>
    <t>S-37</t>
  </si>
  <si>
    <t>S-38</t>
  </si>
  <si>
    <t>STREET NAME SIGN SUPPORT, NO. 3 POST</t>
  </si>
  <si>
    <t>CSB</t>
  </si>
  <si>
    <t>LA</t>
  </si>
  <si>
    <t>CEN</t>
  </si>
  <si>
    <t>IY</t>
  </si>
  <si>
    <t>SC</t>
  </si>
  <si>
    <t>CH</t>
  </si>
  <si>
    <t>CDS</t>
  </si>
  <si>
    <t>CW</t>
  </si>
  <si>
    <t>LT/RT</t>
  </si>
  <si>
    <t>SL</t>
  </si>
  <si>
    <t>RT/LT</t>
  </si>
  <si>
    <t>TY</t>
  </si>
  <si>
    <t>MACA DR</t>
  </si>
  <si>
    <t>EAST AVE</t>
  </si>
  <si>
    <t>ERNEST DR</t>
  </si>
  <si>
    <t>PARKER LN</t>
  </si>
  <si>
    <t>200+57</t>
  </si>
  <si>
    <t>RT/CEN</t>
  </si>
  <si>
    <t>CEN/RT</t>
  </si>
  <si>
    <t>CEN/LT</t>
  </si>
  <si>
    <t>EASTPOINT DR</t>
  </si>
  <si>
    <t>RESERVE DR</t>
  </si>
  <si>
    <t>R-1</t>
  </si>
  <si>
    <t>R3-9cP</t>
  </si>
  <si>
    <t>R3-9a</t>
  </si>
  <si>
    <t>R-2</t>
  </si>
  <si>
    <t>S-1</t>
  </si>
  <si>
    <t>S-2</t>
  </si>
  <si>
    <t>S-3</t>
  </si>
  <si>
    <t>R-3</t>
  </si>
  <si>
    <t>SPECIAL</t>
  </si>
  <si>
    <t>R-4</t>
  </si>
  <si>
    <t>S4-3P</t>
  </si>
  <si>
    <t>R2-1</t>
  </si>
  <si>
    <t>S4-H8P</t>
  </si>
  <si>
    <t>S4-1P</t>
  </si>
  <si>
    <t>R-5</t>
  </si>
  <si>
    <t>S1-1</t>
  </si>
  <si>
    <t>W16-9P</t>
  </si>
  <si>
    <t>R-6</t>
  </si>
  <si>
    <t>S5-3</t>
  </si>
  <si>
    <t>R-7</t>
  </si>
  <si>
    <t>R-8</t>
  </si>
  <si>
    <t>R1-1</t>
  </si>
  <si>
    <t>S-4</t>
  </si>
  <si>
    <t>S5-H1-30</t>
  </si>
  <si>
    <t>30 X 60</t>
  </si>
  <si>
    <t>S-5</t>
  </si>
  <si>
    <t>S1-1-36</t>
  </si>
  <si>
    <t>36 X 36</t>
  </si>
  <si>
    <t>W16-9P-24</t>
  </si>
  <si>
    <t>24 x 12</t>
  </si>
  <si>
    <t>24 X 12</t>
  </si>
  <si>
    <t>S4-1P-24</t>
  </si>
  <si>
    <t>S-7</t>
  </si>
  <si>
    <t>S-9</t>
  </si>
  <si>
    <t>S-6</t>
  </si>
  <si>
    <t>R3-9cP-24</t>
  </si>
  <si>
    <t>24 X 6</t>
  </si>
  <si>
    <t xml:space="preserve">EAST AVE </t>
  </si>
  <si>
    <t>S-8</t>
  </si>
  <si>
    <t>R3-9dP-24</t>
  </si>
  <si>
    <t>S-10</t>
  </si>
  <si>
    <t>R-9</t>
  </si>
  <si>
    <t>S-11</t>
  </si>
  <si>
    <t>R3-H8ba-30</t>
  </si>
  <si>
    <t>S-12</t>
  </si>
  <si>
    <t>S-13</t>
  </si>
  <si>
    <t>S-14</t>
  </si>
  <si>
    <t>S-15</t>
  </si>
  <si>
    <t>R-10</t>
  </si>
  <si>
    <t>MILTON DR</t>
  </si>
  <si>
    <t>R-11</t>
  </si>
  <si>
    <t xml:space="preserve">SPECIAL </t>
  </si>
  <si>
    <t>R-12</t>
  </si>
  <si>
    <t>R-13</t>
  </si>
  <si>
    <t>R-14</t>
  </si>
  <si>
    <t>R-15</t>
  </si>
  <si>
    <t>S-16</t>
  </si>
  <si>
    <t>70+37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</si>
  <si>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</si>
  <si>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</si>
  <si>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</si>
  <si>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</si>
  <si>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</si>
  <si>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</si>
  <si>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</si>
  <si>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</si>
  <si>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</si>
  <si>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</si>
  <si>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</si>
  <si>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</si>
  <si>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S-29</t>
  </si>
  <si>
    <t>R-16</t>
  </si>
  <si>
    <t>R-17</t>
  </si>
  <si>
    <t>R5-2</t>
  </si>
  <si>
    <t>R-18</t>
  </si>
  <si>
    <t>R-19</t>
  </si>
  <si>
    <t>S-30</t>
  </si>
  <si>
    <t>S-31</t>
  </si>
  <si>
    <t>R5-2-24</t>
  </si>
  <si>
    <t>24 X 24</t>
  </si>
  <si>
    <t>S-32</t>
  </si>
  <si>
    <t>S-33</t>
  </si>
  <si>
    <t>R-20</t>
  </si>
  <si>
    <t>R-21</t>
  </si>
  <si>
    <t>R-22</t>
  </si>
  <si>
    <t>S-39</t>
  </si>
  <si>
    <t>S-40</t>
  </si>
  <si>
    <t>S-41</t>
  </si>
  <si>
    <t>S-42</t>
  </si>
  <si>
    <t>S-43</t>
  </si>
  <si>
    <t>S-44</t>
  </si>
  <si>
    <t>R3-H8bh-36</t>
  </si>
  <si>
    <t>36 X 30</t>
  </si>
  <si>
    <t>R-23</t>
  </si>
  <si>
    <t>R-24</t>
  </si>
  <si>
    <t>S-45</t>
  </si>
  <si>
    <t>S-46</t>
  </si>
  <si>
    <t>S-47</t>
  </si>
  <si>
    <t>S-48</t>
  </si>
  <si>
    <t>S-49</t>
  </si>
  <si>
    <t>S-50</t>
  </si>
  <si>
    <t>S-51</t>
  </si>
  <si>
    <t>R-25</t>
  </si>
  <si>
    <t>R-26</t>
  </si>
  <si>
    <t>S-52</t>
  </si>
  <si>
    <t>S-53</t>
  </si>
  <si>
    <t>S-54</t>
  </si>
  <si>
    <t>R-27</t>
  </si>
  <si>
    <t>R-28</t>
  </si>
  <si>
    <t>I-H2g</t>
  </si>
  <si>
    <t>S-55</t>
  </si>
  <si>
    <t xml:space="preserve">S-56 </t>
  </si>
  <si>
    <t>S-57</t>
  </si>
  <si>
    <t>S-58</t>
  </si>
  <si>
    <t>S-59</t>
  </si>
  <si>
    <t>S-60</t>
  </si>
  <si>
    <t>S-61</t>
  </si>
  <si>
    <t>S-62</t>
  </si>
  <si>
    <t>R-29</t>
  </si>
  <si>
    <t>S-63</t>
  </si>
  <si>
    <t>R3-2-36</t>
  </si>
  <si>
    <t>TOTALS FROM THIS SHEET</t>
  </si>
  <si>
    <t>TOTALS CARRIED TO SIGNING SUBSUMMARY SHEET 4 OF 4</t>
  </si>
  <si>
    <t xml:space="preserve">TOTALS CARRIED FROM SIGNING SUBSUMMARY SHEET 3 OF 4 </t>
  </si>
  <si>
    <t xml:space="preserve">TOTALS CARRIED FROM SIGNING SUBSUMMARY SHEET 2 OF 4 </t>
  </si>
  <si>
    <t xml:space="preserve">TOTALS CARRIED FROM SIGNING SUBSUMMARY SHEET 1 OF 4 </t>
  </si>
  <si>
    <t>MILES</t>
  </si>
  <si>
    <t>TOTALS</t>
  </si>
  <si>
    <t>CENTER LINE</t>
  </si>
  <si>
    <t>MILE</t>
  </si>
  <si>
    <t>218+60</t>
  </si>
  <si>
    <t>219+16</t>
  </si>
  <si>
    <t>SIGN, STREET NAME, AS PER PLAN</t>
  </si>
  <si>
    <t>SCHOOL SYMBOL MARKING, 72"</t>
  </si>
  <si>
    <t>200+43</t>
  </si>
  <si>
    <t>15.5/15.5</t>
  </si>
  <si>
    <t>R3-2</t>
  </si>
  <si>
    <t>CENTER LINE, DOUBLE SOLID</t>
  </si>
  <si>
    <t>CENTER LINE, SOLID/BROKEN</t>
  </si>
  <si>
    <t>ISLAND MARKING, YELLOW</t>
  </si>
  <si>
    <t>INDIAN HILLS DR</t>
  </si>
  <si>
    <t>TOTALS CARRIED TO PAVEMENT MARKING SUBSUMMARY SHEET 4 OF 4</t>
  </si>
  <si>
    <t>LT/CEN</t>
  </si>
  <si>
    <t>217+16</t>
  </si>
  <si>
    <t>218+66</t>
  </si>
  <si>
    <t>TOTALS FROM PAVEMENT MARKING SUBSUMMARY SHEET 1 OF 4</t>
  </si>
  <si>
    <t>TOTALS FROM PAVEMENT MARKING SUBSUMMARY SHEET 2 OF 4</t>
  </si>
  <si>
    <t>TOTALS FROM PAVEMENT MARKING SUBSUMMARY SHEET 3 OF 4</t>
  </si>
  <si>
    <t>16.6/16.6</t>
  </si>
  <si>
    <t>S5-3-30</t>
  </si>
  <si>
    <t>TOTALS CARRIED TO GENERAL SUMMARY</t>
  </si>
  <si>
    <t>TRANSVERSE/DIAGONAL LINE</t>
  </si>
  <si>
    <t>218+28</t>
  </si>
  <si>
    <t>ISLAND MARKING</t>
  </si>
  <si>
    <t>P.266</t>
  </si>
  <si>
    <t>P.270</t>
  </si>
  <si>
    <t>P.271</t>
  </si>
  <si>
    <t>P.272</t>
  </si>
  <si>
    <t>P.273</t>
  </si>
  <si>
    <t>P.274</t>
  </si>
  <si>
    <t>P.275</t>
  </si>
  <si>
    <t>P.276</t>
  </si>
  <si>
    <t>P.277</t>
  </si>
  <si>
    <t>P.278</t>
  </si>
  <si>
    <t>P.279</t>
  </si>
  <si>
    <t>P.280</t>
  </si>
  <si>
    <t>P.281</t>
  </si>
  <si>
    <t>P.267</t>
  </si>
  <si>
    <t>P.268</t>
  </si>
  <si>
    <t>P.269</t>
  </si>
  <si>
    <t>P.257</t>
  </si>
  <si>
    <t>P.261</t>
  </si>
  <si>
    <t>P.265</t>
  </si>
  <si>
    <t>REMOVAL OF GROUND MOUNTED SIGN, STORE</t>
  </si>
  <si>
    <t>REMOVAL OF GROUND MOUNTED SIGN, DISPOSE</t>
  </si>
  <si>
    <t>REMOVAL OF GROUND MOUNTED SIGN, REERECT</t>
  </si>
  <si>
    <t>REMOVAL OF GROUND MOUNTED POST SUPPORT, DISPOSE</t>
  </si>
  <si>
    <t>REMOVAL OF GROUND MOUNTED POST SUPPORT, REERECT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</si>
</sst>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\ ;\(&quot;$&quot;#,##0\)"/>
    <numFmt numFmtId="165" formatCode="m/d"/>
    <numFmt numFmtId="166" formatCode="###0"/>
    <numFmt numFmtId="167" formatCode="##\+#0"/>
    <numFmt numFmtId="168" formatCode="00000"/>
    <numFmt numFmtId="169" formatCode="#,##0.0"/>
    <numFmt numFmtId="170" formatCode="0.0"/>
    <numFmt numFmtId="171" formatCode="##\+##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4"/>
      <name val="Verdana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0"/>
      <name val="Arial"/>
      <family val="2"/>
    </font>
    <font>
      <sz val="11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4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" fillId="0" borderId="0"/>
    <xf numFmtId="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6" fillId="0" borderId="0" applyNumberFormat="0" applyFont="0" applyFill="0" applyAlignment="0" applyProtection="0"/>
    <xf numFmtId="0" fontId="7" fillId="0" borderId="0" applyNumberFormat="0" applyFont="0" applyFill="0" applyAlignment="0" applyProtection="0"/>
    <xf numFmtId="0" fontId="8" fillId="0" borderId="0" applyNumberFormat="0" applyFont="0" applyFill="0" applyAlignment="0" applyProtection="0"/>
    <xf numFmtId="0" fontId="9" fillId="0" borderId="0" applyNumberFormat="0" applyFont="0" applyFill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31" applyNumberFormat="0" applyFont="0" applyBorder="0" applyAlignment="0" applyProtection="0"/>
    <xf numFmtId="0" fontId="3" fillId="0" borderId="0"/>
    <xf numFmtId="0" fontId="13" fillId="0" borderId="0"/>
    <xf numFmtId="0" fontId="1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6" fillId="0" borderId="0" applyNumberFormat="0" applyFont="0" applyFill="0" applyAlignment="0" applyProtection="0"/>
    <xf numFmtId="0" fontId="8" fillId="0" borderId="0" applyNumberFormat="0" applyFont="0" applyFill="0" applyAlignment="0" applyProtection="0"/>
    <xf numFmtId="0" fontId="1" fillId="0" borderId="31" applyNumberFormat="0" applyFont="0" applyBorder="0" applyAlignment="0" applyProtection="0"/>
    <xf numFmtId="0" fontId="1" fillId="0" borderId="0"/>
  </cellStyleXfs>
  <cellXfs count="225">
    <xf numFmtId="0" fontId="0" fillId="0" borderId="0" xfId="0"/>
    <xf numFmtId="166" fontId="1" fillId="0" borderId="0" xfId="1" applyNumberFormat="1"/>
    <xf numFmtId="0" fontId="1" fillId="0" borderId="0" xfId="1"/>
    <xf numFmtId="1" fontId="5" fillId="0" borderId="5" xfId="1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166" fontId="0" fillId="2" borderId="0" xfId="0" applyNumberFormat="1" applyFill="1"/>
    <xf numFmtId="166" fontId="1" fillId="2" borderId="0" xfId="1" applyNumberFormat="1" applyFill="1"/>
    <xf numFmtId="168" fontId="11" fillId="0" borderId="0" xfId="0" applyNumberFormat="1" applyFont="1" applyAlignment="1">
      <alignment horizontal="center" vertical="center"/>
    </xf>
    <xf numFmtId="166" fontId="0" fillId="0" borderId="0" xfId="0" applyNumberFormat="1"/>
    <xf numFmtId="166" fontId="5" fillId="0" borderId="5" xfId="0" applyNumberFormat="1" applyFont="1" applyBorder="1" applyAlignment="1">
      <alignment horizontal="center" vertical="center"/>
    </xf>
    <xf numFmtId="166" fontId="5" fillId="0" borderId="16" xfId="0" applyNumberFormat="1" applyFont="1" applyBorder="1" applyAlignment="1">
      <alignment horizontal="center" vertical="center"/>
    </xf>
    <xf numFmtId="168" fontId="11" fillId="0" borderId="0" xfId="0" applyNumberFormat="1" applyFont="1" applyAlignment="1">
      <alignment vertical="center"/>
    </xf>
    <xf numFmtId="166" fontId="5" fillId="0" borderId="6" xfId="1" applyNumberFormat="1" applyFont="1" applyBorder="1" applyAlignment="1">
      <alignment horizontal="center" vertical="center"/>
    </xf>
    <xf numFmtId="166" fontId="5" fillId="0" borderId="17" xfId="1" applyNumberFormat="1" applyFont="1" applyBorder="1" applyAlignment="1">
      <alignment horizontal="center" vertical="center"/>
    </xf>
    <xf numFmtId="166" fontId="11" fillId="0" borderId="0" xfId="0" quotePrefix="1" applyNumberFormat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166" fontId="5" fillId="0" borderId="5" xfId="1" applyNumberFormat="1" applyFont="1" applyBorder="1" applyAlignment="1">
      <alignment horizontal="center" vertical="center"/>
    </xf>
    <xf numFmtId="166" fontId="5" fillId="0" borderId="16" xfId="1" applyNumberFormat="1" applyFont="1" applyBorder="1" applyAlignment="1">
      <alignment horizontal="center" vertical="center"/>
    </xf>
    <xf numFmtId="166" fontId="3" fillId="0" borderId="0" xfId="1" quotePrefix="1" applyNumberFormat="1" applyFont="1"/>
    <xf numFmtId="166" fontId="4" fillId="0" borderId="3" xfId="1" applyNumberFormat="1" applyFont="1" applyBorder="1" applyAlignment="1">
      <alignment horizontal="center" vertical="center"/>
    </xf>
    <xf numFmtId="166" fontId="1" fillId="0" borderId="4" xfId="1" applyNumberFormat="1" applyBorder="1" applyAlignment="1">
      <alignment horizontal="center" vertical="center"/>
    </xf>
    <xf numFmtId="166" fontId="5" fillId="0" borderId="7" xfId="1" applyNumberFormat="1" applyFont="1" applyBorder="1" applyAlignment="1">
      <alignment horizontal="center" vertical="center"/>
    </xf>
    <xf numFmtId="166" fontId="4" fillId="0" borderId="8" xfId="1" applyNumberFormat="1" applyFont="1" applyBorder="1" applyAlignment="1">
      <alignment horizontal="center" vertical="center"/>
    </xf>
    <xf numFmtId="166" fontId="4" fillId="0" borderId="9" xfId="1" applyNumberFormat="1" applyFont="1" applyBorder="1" applyAlignment="1">
      <alignment horizontal="center" vertical="center"/>
    </xf>
    <xf numFmtId="166" fontId="5" fillId="0" borderId="13" xfId="1" applyNumberFormat="1" applyFont="1" applyBorder="1" applyAlignment="1">
      <alignment horizontal="center" vertical="center"/>
    </xf>
    <xf numFmtId="166" fontId="5" fillId="0" borderId="15" xfId="1" applyNumberFormat="1" applyFont="1" applyBorder="1" applyAlignment="1">
      <alignment horizontal="center" vertical="center"/>
    </xf>
    <xf numFmtId="166" fontId="5" fillId="0" borderId="18" xfId="1" applyNumberFormat="1" applyFont="1" applyBorder="1" applyAlignment="1">
      <alignment horizontal="center" vertical="center"/>
    </xf>
    <xf numFmtId="166" fontId="5" fillId="0" borderId="19" xfId="1" applyNumberFormat="1" applyFont="1" applyBorder="1" applyAlignment="1">
      <alignment horizontal="center" vertical="center"/>
    </xf>
    <xf numFmtId="166" fontId="5" fillId="0" borderId="20" xfId="1" applyNumberFormat="1" applyFont="1" applyBorder="1" applyAlignment="1">
      <alignment horizontal="center" vertical="center"/>
    </xf>
    <xf numFmtId="166" fontId="5" fillId="0" borderId="21" xfId="1" applyNumberFormat="1" applyFont="1" applyBorder="1" applyAlignment="1">
      <alignment horizontal="center" vertical="center"/>
    </xf>
    <xf numFmtId="167" fontId="5" fillId="0" borderId="5" xfId="1" applyNumberFormat="1" applyFont="1" applyBorder="1" applyAlignment="1">
      <alignment horizontal="center" vertical="center"/>
    </xf>
    <xf numFmtId="166" fontId="5" fillId="0" borderId="22" xfId="1" applyNumberFormat="1" applyFont="1" applyBorder="1" applyAlignment="1">
      <alignment horizontal="center" vertical="center"/>
    </xf>
    <xf numFmtId="166" fontId="5" fillId="0" borderId="5" xfId="1" applyNumberFormat="1" applyFont="1" applyBorder="1" applyAlignment="1">
      <alignment horizontal="center" vertical="center" wrapText="1"/>
    </xf>
    <xf numFmtId="166" fontId="1" fillId="0" borderId="8" xfId="1" applyNumberFormat="1" applyBorder="1"/>
    <xf numFmtId="166" fontId="5" fillId="0" borderId="8" xfId="1" applyNumberFormat="1" applyFont="1" applyBorder="1" applyAlignment="1">
      <alignment horizontal="center"/>
    </xf>
    <xf numFmtId="166" fontId="5" fillId="0" borderId="23" xfId="1" applyNumberFormat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1" fontId="5" fillId="0" borderId="18" xfId="1" applyNumberFormat="1" applyFont="1" applyBorder="1" applyAlignment="1">
      <alignment horizontal="center" vertical="center"/>
    </xf>
    <xf numFmtId="170" fontId="5" fillId="0" borderId="5" xfId="1" applyNumberFormat="1" applyFont="1" applyBorder="1" applyAlignment="1">
      <alignment horizontal="center" vertical="center"/>
    </xf>
    <xf numFmtId="166" fontId="5" fillId="0" borderId="16" xfId="1" applyNumberFormat="1" applyFont="1" applyBorder="1" applyAlignment="1">
      <alignment horizontal="center" vertical="center" wrapText="1"/>
    </xf>
    <xf numFmtId="166" fontId="5" fillId="0" borderId="13" xfId="1" applyNumberFormat="1" applyFont="1" applyBorder="1" applyAlignment="1">
      <alignment horizontal="center" vertical="center" wrapText="1"/>
    </xf>
    <xf numFmtId="1" fontId="5" fillId="0" borderId="22" xfId="1" applyNumberFormat="1" applyFont="1" applyBorder="1" applyAlignment="1">
      <alignment horizontal="center" vertical="center"/>
    </xf>
    <xf numFmtId="168" fontId="5" fillId="0" borderId="22" xfId="1" applyNumberFormat="1" applyFont="1" applyBorder="1" applyAlignment="1">
      <alignment horizontal="center" vertical="center"/>
    </xf>
    <xf numFmtId="170" fontId="5" fillId="0" borderId="21" xfId="1" applyNumberFormat="1" applyFont="1" applyBorder="1" applyAlignment="1">
      <alignment horizontal="center" vertical="center"/>
    </xf>
    <xf numFmtId="3" fontId="5" fillId="0" borderId="22" xfId="1" applyNumberFormat="1" applyFont="1" applyBorder="1" applyAlignment="1">
      <alignment horizontal="center" vertical="center"/>
    </xf>
    <xf numFmtId="3" fontId="5" fillId="0" borderId="22" xfId="1" applyNumberFormat="1" applyFont="1" applyBorder="1" applyAlignment="1">
      <alignment horizontal="left" vertical="center"/>
    </xf>
    <xf numFmtId="2" fontId="5" fillId="0" borderId="21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168" fontId="5" fillId="0" borderId="21" xfId="1" applyNumberFormat="1" applyFont="1" applyBorder="1" applyAlignment="1">
      <alignment horizontal="center" vertical="center"/>
    </xf>
    <xf numFmtId="1" fontId="5" fillId="0" borderId="21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3" fontId="5" fillId="0" borderId="39" xfId="1" applyNumberFormat="1" applyFont="1" applyBorder="1" applyAlignment="1">
      <alignment horizontal="left" vertical="center"/>
    </xf>
    <xf numFmtId="3" fontId="5" fillId="0" borderId="5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1" fontId="5" fillId="0" borderId="34" xfId="1" applyNumberFormat="1" applyFont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4" fontId="5" fillId="0" borderId="18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12" xfId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169" fontId="5" fillId="0" borderId="5" xfId="1" applyNumberFormat="1" applyFont="1" applyBorder="1" applyAlignment="1">
      <alignment horizontal="center" vertical="center"/>
    </xf>
    <xf numFmtId="168" fontId="5" fillId="0" borderId="5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68" fontId="2" fillId="0" borderId="0" xfId="1" applyNumberFormat="1" applyFont="1" applyAlignment="1">
      <alignment horizontal="center"/>
    </xf>
    <xf numFmtId="169" fontId="5" fillId="0" borderId="21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3" fontId="5" fillId="0" borderId="21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2" fontId="5" fillId="0" borderId="5" xfId="1" applyNumberFormat="1" applyFont="1" applyBorder="1" applyAlignment="1">
      <alignment horizontal="center" vertical="center"/>
    </xf>
    <xf numFmtId="170" fontId="5" fillId="0" borderId="22" xfId="1" applyNumberFormat="1" applyFont="1" applyBorder="1" applyAlignment="1">
      <alignment horizontal="center" vertical="center"/>
    </xf>
    <xf numFmtId="2" fontId="5" fillId="0" borderId="22" xfId="1" applyNumberFormat="1" applyFont="1" applyBorder="1" applyAlignment="1">
      <alignment horizontal="center" vertical="center"/>
    </xf>
    <xf numFmtId="49" fontId="1" fillId="0" borderId="0" xfId="1" applyNumberFormat="1"/>
    <xf numFmtId="0" fontId="5" fillId="0" borderId="0" xfId="1" applyFont="1"/>
    <xf numFmtId="0" fontId="5" fillId="0" borderId="7" xfId="1" applyFont="1" applyBorder="1" applyAlignment="1">
      <alignment horizontal="center" vertical="center"/>
    </xf>
    <xf numFmtId="1" fontId="5" fillId="0" borderId="7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1" fontId="5" fillId="0" borderId="5" xfId="1" applyNumberFormat="1" applyFont="1" applyBorder="1" applyAlignment="1">
      <alignment horizontal="left" vertical="center"/>
    </xf>
    <xf numFmtId="1" fontId="5" fillId="0" borderId="7" xfId="1" applyNumberFormat="1" applyFont="1" applyBorder="1" applyAlignment="1">
      <alignment horizontal="left" vertical="center"/>
    </xf>
    <xf numFmtId="1" fontId="5" fillId="0" borderId="6" xfId="1" applyNumberFormat="1" applyFont="1" applyBorder="1" applyAlignment="1">
      <alignment horizontal="left" vertical="center"/>
    </xf>
    <xf numFmtId="49" fontId="2" fillId="0" borderId="0" xfId="1" applyNumberFormat="1" applyFont="1"/>
    <xf numFmtId="1" fontId="2" fillId="0" borderId="0" xfId="1" applyNumberFormat="1" applyFont="1" applyAlignment="1">
      <alignment horizontal="center"/>
    </xf>
    <xf numFmtId="3" fontId="5" fillId="0" borderId="5" xfId="1" applyNumberFormat="1" applyFont="1" applyBorder="1" applyAlignment="1">
      <alignment horizontal="left" vertical="center"/>
    </xf>
    <xf numFmtId="2" fontId="5" fillId="0" borderId="5" xfId="1" applyNumberFormat="1" applyFont="1" applyBorder="1" applyAlignment="1">
      <alignment horizontal="left" vertical="center" wrapText="1"/>
    </xf>
    <xf numFmtId="2" fontId="5" fillId="0" borderId="5" xfId="1" applyNumberFormat="1" applyFont="1" applyBorder="1" applyAlignment="1">
      <alignment horizontal="left" vertical="center"/>
    </xf>
    <xf numFmtId="0" fontId="14" fillId="0" borderId="33" xfId="1" applyFont="1" applyBorder="1" applyAlignment="1">
      <alignment horizontal="center"/>
    </xf>
    <xf numFmtId="0" fontId="14" fillId="0" borderId="36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5" fillId="0" borderId="38" xfId="1" applyFont="1" applyBorder="1" applyAlignment="1">
      <alignment horizontal="center" vertical="center"/>
    </xf>
    <xf numFmtId="169" fontId="5" fillId="0" borderId="22" xfId="1" applyNumberFormat="1" applyFont="1" applyBorder="1" applyAlignment="1">
      <alignment horizontal="center" vertical="center"/>
    </xf>
    <xf numFmtId="4" fontId="5" fillId="0" borderId="22" xfId="1" applyNumberFormat="1" applyFont="1" applyBorder="1" applyAlignment="1">
      <alignment horizontal="center" vertical="center"/>
    </xf>
    <xf numFmtId="3" fontId="5" fillId="0" borderId="39" xfId="1" applyNumberFormat="1" applyFont="1" applyBorder="1" applyAlignment="1">
      <alignment horizontal="center" vertical="center"/>
    </xf>
    <xf numFmtId="2" fontId="5" fillId="0" borderId="6" xfId="1" applyNumberFormat="1" applyFont="1" applyBorder="1" applyAlignment="1">
      <alignment horizontal="center" vertical="center"/>
    </xf>
    <xf numFmtId="1" fontId="5" fillId="0" borderId="6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68" fontId="2" fillId="0" borderId="0" xfId="1" quotePrefix="1" applyNumberFormat="1" applyFont="1" applyAlignment="1">
      <alignment horizontal="center" vertical="center"/>
    </xf>
    <xf numFmtId="168" fontId="2" fillId="0" borderId="0" xfId="1" applyNumberFormat="1" applyFont="1" applyAlignment="1">
      <alignment horizontal="center" vertical="center"/>
    </xf>
    <xf numFmtId="1" fontId="5" fillId="0" borderId="16" xfId="1" applyNumberFormat="1" applyFont="1" applyBorder="1" applyAlignment="1">
      <alignment horizontal="center" vertical="center"/>
    </xf>
    <xf numFmtId="1" fontId="5" fillId="0" borderId="16" xfId="13" applyNumberFormat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170" fontId="5" fillId="0" borderId="18" xfId="1" applyNumberFormat="1" applyFont="1" applyBorder="1" applyAlignment="1">
      <alignment horizontal="center" vertical="center"/>
    </xf>
    <xf numFmtId="0" fontId="5" fillId="0" borderId="5" xfId="13" applyFont="1" applyBorder="1" applyAlignment="1">
      <alignment horizontal="center" vertical="center"/>
    </xf>
    <xf numFmtId="171" fontId="5" fillId="0" borderId="5" xfId="13" applyNumberFormat="1" applyFont="1" applyBorder="1" applyAlignment="1">
      <alignment horizontal="center" vertical="center"/>
    </xf>
    <xf numFmtId="2" fontId="5" fillId="0" borderId="5" xfId="13" applyNumberFormat="1" applyFont="1" applyBorder="1" applyAlignment="1">
      <alignment horizontal="center" vertical="center"/>
    </xf>
    <xf numFmtId="170" fontId="5" fillId="0" borderId="5" xfId="13" applyNumberFormat="1" applyFont="1" applyBorder="1" applyAlignment="1">
      <alignment horizontal="center" vertical="center"/>
    </xf>
    <xf numFmtId="1" fontId="5" fillId="0" borderId="5" xfId="13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" fontId="1" fillId="0" borderId="0" xfId="1" applyNumberFormat="1"/>
    <xf numFmtId="170" fontId="1" fillId="0" borderId="0" xfId="1" applyNumberFormat="1"/>
    <xf numFmtId="0" fontId="2" fillId="0" borderId="0" xfId="1" quotePrefix="1" applyFont="1" applyAlignment="1">
      <alignment horizontal="center" vertical="center"/>
    </xf>
    <xf numFmtId="0" fontId="5" fillId="0" borderId="0" xfId="1" applyFont="1" applyAlignment="1">
      <alignment horizontal="center" vertical="center" textRotation="90" wrapText="1"/>
    </xf>
    <xf numFmtId="1" fontId="5" fillId="0" borderId="0" xfId="1" applyNumberFormat="1" applyFont="1" applyAlignment="1">
      <alignment horizontal="center" vertical="center"/>
    </xf>
    <xf numFmtId="1" fontId="5" fillId="0" borderId="0" xfId="13" applyNumberFormat="1" applyFont="1" applyAlignment="1">
      <alignment horizontal="center" vertical="center"/>
    </xf>
    <xf numFmtId="170" fontId="5" fillId="0" borderId="0" xfId="1" applyNumberFormat="1" applyFont="1" applyAlignment="1">
      <alignment horizontal="center" vertical="center"/>
    </xf>
    <xf numFmtId="0" fontId="5" fillId="0" borderId="40" xfId="13" applyFont="1" applyBorder="1" applyAlignment="1">
      <alignment horizontal="center" vertical="center"/>
    </xf>
    <xf numFmtId="0" fontId="5" fillId="0" borderId="41" xfId="13" applyFont="1" applyBorder="1" applyAlignment="1">
      <alignment horizontal="center" vertical="center"/>
    </xf>
    <xf numFmtId="0" fontId="5" fillId="0" borderId="42" xfId="13" applyFont="1" applyBorder="1" applyAlignment="1">
      <alignment horizontal="center" vertical="center"/>
    </xf>
    <xf numFmtId="0" fontId="5" fillId="0" borderId="7" xfId="13" applyFont="1" applyBorder="1" applyAlignment="1">
      <alignment horizontal="center" vertical="center"/>
    </xf>
    <xf numFmtId="0" fontId="5" fillId="0" borderId="39" xfId="13" applyFont="1" applyBorder="1" applyAlignment="1">
      <alignment horizontal="center" vertical="center"/>
    </xf>
    <xf numFmtId="0" fontId="5" fillId="0" borderId="22" xfId="13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8" xfId="1" applyFont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 wrapText="1"/>
    </xf>
    <xf numFmtId="0" fontId="4" fillId="0" borderId="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textRotation="90"/>
    </xf>
    <xf numFmtId="0" fontId="13" fillId="0" borderId="8" xfId="13" applyBorder="1" applyAlignment="1">
      <alignment horizontal="center" vertical="center" textRotation="90"/>
    </xf>
    <xf numFmtId="0" fontId="13" fillId="0" borderId="13" xfId="13" applyBorder="1" applyAlignment="1">
      <alignment horizontal="center" vertical="center" textRotation="90"/>
    </xf>
    <xf numFmtId="0" fontId="4" fillId="0" borderId="1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1" fontId="5" fillId="0" borderId="27" xfId="1" applyNumberFormat="1" applyFont="1" applyBorder="1" applyAlignment="1">
      <alignment horizontal="center" vertical="center"/>
    </xf>
    <xf numFmtId="1" fontId="5" fillId="0" borderId="13" xfId="1" applyNumberFormat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70" fontId="5" fillId="0" borderId="27" xfId="1" applyNumberFormat="1" applyFont="1" applyBorder="1" applyAlignment="1">
      <alignment horizontal="center" vertical="center"/>
    </xf>
    <xf numFmtId="170" fontId="5" fillId="0" borderId="13" xfId="1" applyNumberFormat="1" applyFont="1" applyBorder="1" applyAlignment="1">
      <alignment horizontal="center" vertical="center"/>
    </xf>
    <xf numFmtId="1" fontId="5" fillId="0" borderId="24" xfId="1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5" fillId="0" borderId="28" xfId="1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3" fillId="0" borderId="32" xfId="13" applyBorder="1" applyAlignment="1">
      <alignment horizontal="center" vertical="center"/>
    </xf>
    <xf numFmtId="0" fontId="13" fillId="0" borderId="34" xfId="13" applyBorder="1" applyAlignment="1">
      <alignment horizontal="center" vertical="center"/>
    </xf>
    <xf numFmtId="0" fontId="13" fillId="0" borderId="35" xfId="13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5" fillId="0" borderId="5" xfId="13" applyFont="1" applyBorder="1" applyAlignment="1">
      <alignment horizontal="center" vertical="center" wrapText="1"/>
    </xf>
    <xf numFmtId="0" fontId="5" fillId="0" borderId="16" xfId="13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 textRotation="90" wrapText="1"/>
    </xf>
    <xf numFmtId="166" fontId="5" fillId="0" borderId="8" xfId="1" applyNumberFormat="1" applyFont="1" applyBorder="1" applyAlignment="1">
      <alignment horizontal="center" vertical="center" textRotation="90" wrapText="1"/>
    </xf>
    <xf numFmtId="166" fontId="5" fillId="0" borderId="12" xfId="1" applyNumberFormat="1" applyFont="1" applyBorder="1" applyAlignment="1">
      <alignment horizontal="center" vertical="center" textRotation="90" wrapText="1"/>
    </xf>
    <xf numFmtId="166" fontId="5" fillId="0" borderId="27" xfId="1" applyNumberFormat="1" applyFont="1" applyBorder="1" applyAlignment="1">
      <alignment horizontal="center" vertical="center"/>
    </xf>
    <xf numFmtId="166" fontId="1" fillId="0" borderId="13" xfId="1" applyNumberForma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textRotation="90" wrapText="1"/>
    </xf>
    <xf numFmtId="166" fontId="5" fillId="0" borderId="8" xfId="0" applyNumberFormat="1" applyFont="1" applyBorder="1" applyAlignment="1">
      <alignment horizontal="center" vertical="center" textRotation="90" wrapText="1"/>
    </xf>
    <xf numFmtId="166" fontId="5" fillId="0" borderId="12" xfId="0" applyNumberFormat="1" applyFont="1" applyBorder="1" applyAlignment="1">
      <alignment horizontal="center" vertical="center" textRotation="90" wrapText="1"/>
    </xf>
    <xf numFmtId="166" fontId="4" fillId="0" borderId="8" xfId="1" applyNumberFormat="1" applyFont="1" applyBorder="1" applyAlignment="1">
      <alignment horizontal="center" vertical="center"/>
    </xf>
    <xf numFmtId="166" fontId="4" fillId="0" borderId="13" xfId="1" applyNumberFormat="1" applyFont="1" applyBorder="1" applyAlignment="1">
      <alignment horizontal="center" vertical="center"/>
    </xf>
    <xf numFmtId="166" fontId="4" fillId="0" borderId="9" xfId="1" applyNumberFormat="1" applyFont="1" applyBorder="1" applyAlignment="1">
      <alignment horizontal="center" vertical="center"/>
    </xf>
    <xf numFmtId="166" fontId="4" fillId="0" borderId="14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4" fillId="0" borderId="2" xfId="1" applyNumberFormat="1" applyFont="1" applyBorder="1" applyAlignment="1">
      <alignment horizontal="center" vertical="center"/>
    </xf>
    <xf numFmtId="166" fontId="1" fillId="0" borderId="8" xfId="1" applyNumberFormat="1" applyBorder="1" applyAlignment="1">
      <alignment horizontal="center" vertical="center"/>
    </xf>
    <xf numFmtId="166" fontId="4" fillId="0" borderId="10" xfId="1" applyNumberFormat="1" applyFont="1" applyBorder="1" applyAlignment="1">
      <alignment horizontal="center" vertical="center"/>
    </xf>
    <xf numFmtId="166" fontId="4" fillId="0" borderId="11" xfId="1" applyNumberFormat="1" applyFont="1" applyBorder="1" applyAlignment="1">
      <alignment horizontal="center" vertical="center"/>
    </xf>
    <xf numFmtId="166" fontId="5" fillId="0" borderId="24" xfId="0" applyNumberFormat="1" applyFont="1" applyBorder="1" applyAlignment="1">
      <alignment horizontal="center" vertical="center"/>
    </xf>
    <xf numFmtId="166" fontId="5" fillId="0" borderId="25" xfId="0" applyNumberFormat="1" applyFont="1" applyBorder="1" applyAlignment="1">
      <alignment horizontal="center"/>
    </xf>
    <xf numFmtId="166" fontId="0" fillId="0" borderId="26" xfId="0" applyNumberFormat="1" applyBorder="1" applyAlignment="1">
      <alignment horizontal="center"/>
    </xf>
    <xf numFmtId="166" fontId="0" fillId="0" borderId="28" xfId="0" applyNumberForma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30" xfId="0" applyNumberFormat="1" applyBorder="1" applyAlignment="1">
      <alignment horizontal="center"/>
    </xf>
    <xf numFmtId="166" fontId="5" fillId="0" borderId="24" xfId="1" applyNumberFormat="1" applyFont="1" applyBorder="1" applyAlignment="1">
      <alignment horizontal="center" vertical="center"/>
    </xf>
    <xf numFmtId="166" fontId="5" fillId="0" borderId="26" xfId="1" applyNumberFormat="1" applyFont="1" applyBorder="1" applyAlignment="1">
      <alignment horizontal="center" vertical="center"/>
    </xf>
    <xf numFmtId="166" fontId="5" fillId="0" borderId="28" xfId="1" applyNumberFormat="1" applyFont="1" applyBorder="1" applyAlignment="1">
      <alignment horizontal="center" vertical="center"/>
    </xf>
    <xf numFmtId="166" fontId="5" fillId="0" borderId="30" xfId="1" applyNumberFormat="1" applyFont="1" applyBorder="1" applyAlignment="1">
      <alignment horizontal="center" vertical="center"/>
    </xf>
    <xf numFmtId="166" fontId="5" fillId="0" borderId="7" xfId="1" applyNumberFormat="1" applyFont="1" applyBorder="1" applyAlignment="1">
      <alignment horizontal="center" vertical="center"/>
    </xf>
    <xf numFmtId="166" fontId="5" fillId="0" borderId="39" xfId="1" applyNumberFormat="1" applyFont="1" applyBorder="1" applyAlignment="1">
      <alignment horizontal="center" vertical="center"/>
    </xf>
    <xf numFmtId="166" fontId="5" fillId="0" borderId="22" xfId="1" applyNumberFormat="1" applyFont="1" applyBorder="1" applyAlignment="1">
      <alignment horizontal="center" vertical="center"/>
    </xf>
    <xf numFmtId="2" fontId="5" fillId="0" borderId="34" xfId="1" applyNumberFormat="1" applyFont="1" applyBorder="1" applyAlignment="1">
      <alignment horizontal="center" vertical="center"/>
    </xf>
    <xf numFmtId="2" fontId="5" fillId="0" borderId="45" xfId="1" applyNumberFormat="1" applyFont="1" applyBorder="1" applyAlignment="1">
      <alignment horizontal="center" vertical="center"/>
    </xf>
    <xf numFmtId="166" fontId="5" fillId="0" borderId="40" xfId="1" applyNumberFormat="1" applyFont="1" applyBorder="1" applyAlignment="1">
      <alignment horizontal="center" vertical="center"/>
    </xf>
    <xf numFmtId="166" fontId="5" fillId="0" borderId="41" xfId="1" applyNumberFormat="1" applyFont="1" applyBorder="1" applyAlignment="1">
      <alignment horizontal="center" vertical="center"/>
    </xf>
    <xf numFmtId="166" fontId="5" fillId="0" borderId="42" xfId="1" applyNumberFormat="1" applyFont="1" applyBorder="1" applyAlignment="1">
      <alignment horizontal="center" vertical="center"/>
    </xf>
    <xf numFmtId="166" fontId="5" fillId="0" borderId="7" xfId="1" applyNumberFormat="1" applyFont="1" applyBorder="1" applyAlignment="1">
      <alignment horizontal="center"/>
    </xf>
    <xf numFmtId="166" fontId="5" fillId="0" borderId="22" xfId="1" applyNumberFormat="1" applyFont="1" applyBorder="1" applyAlignment="1">
      <alignment horizontal="center"/>
    </xf>
    <xf numFmtId="166" fontId="5" fillId="0" borderId="46" xfId="1" applyNumberFormat="1" applyFont="1" applyBorder="1" applyAlignment="1">
      <alignment horizontal="center"/>
    </xf>
    <xf numFmtId="166" fontId="1" fillId="0" borderId="43" xfId="1" applyNumberFormat="1" applyBorder="1" applyAlignment="1">
      <alignment horizontal="center"/>
    </xf>
    <xf numFmtId="166" fontId="1" fillId="0" borderId="44" xfId="1" applyNumberFormat="1" applyBorder="1" applyAlignment="1">
      <alignment horizontal="center"/>
    </xf>
    <xf numFmtId="166" fontId="5" fillId="0" borderId="43" xfId="1" applyNumberFormat="1" applyFont="1" applyBorder="1" applyAlignment="1">
      <alignment horizontal="center"/>
    </xf>
    <xf numFmtId="166" fontId="5" fillId="0" borderId="44" xfId="1" applyNumberFormat="1" applyFont="1" applyBorder="1" applyAlignment="1">
      <alignment horizontal="center"/>
    </xf>
    <xf numFmtId="2" fontId="5" fillId="0" borderId="24" xfId="1" applyNumberFormat="1" applyFont="1" applyBorder="1" applyAlignment="1">
      <alignment horizontal="center" vertical="center"/>
    </xf>
    <xf numFmtId="2" fontId="5" fillId="0" borderId="26" xfId="1" applyNumberFormat="1" applyFont="1" applyBorder="1" applyAlignment="1">
      <alignment horizontal="center" vertical="center"/>
    </xf>
    <xf numFmtId="2" fontId="5" fillId="0" borderId="28" xfId="1" applyNumberFormat="1" applyFont="1" applyBorder="1" applyAlignment="1">
      <alignment horizontal="center" vertical="center"/>
    </xf>
    <xf numFmtId="2" fontId="5" fillId="0" borderId="30" xfId="1" applyNumberFormat="1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 textRotation="90" wrapText="1"/>
    </xf>
    <xf numFmtId="0" fontId="5" fillId="0" borderId="8" xfId="13" applyFont="1" applyBorder="1" applyAlignment="1">
      <alignment horizontal="center" vertical="center" textRotation="90" wrapText="1"/>
    </xf>
    <xf numFmtId="0" fontId="5" fillId="0" borderId="12" xfId="13" applyFont="1" applyBorder="1" applyAlignment="1">
      <alignment horizontal="center" vertical="center" textRotation="90" wrapText="1"/>
    </xf>
  </cellXfs>
  <cellStyles count="23">
    <cellStyle name="Comma0" xfId="2" xr:uid="{00000000-0005-0000-0000-000000000000}"/>
    <cellStyle name="Comma0 2" xfId="15" xr:uid="{1ACE46E3-2FB6-4E2C-A284-2BAD18E19CE2}"/>
    <cellStyle name="Currency0" xfId="3" xr:uid="{00000000-0005-0000-0000-000001000000}"/>
    <cellStyle name="Currency0 2" xfId="16" xr:uid="{B46F38E0-25F4-4B2E-A74E-7DEB24B05583}"/>
    <cellStyle name="Date" xfId="4" xr:uid="{00000000-0005-0000-0000-000002000000}"/>
    <cellStyle name="Date 2" xfId="17" xr:uid="{32E0E210-6729-4660-9661-4811A9D7E29C}"/>
    <cellStyle name="Fixed" xfId="5" xr:uid="{00000000-0005-0000-0000-000003000000}"/>
    <cellStyle name="Fixed 2" xfId="18" xr:uid="{2F20806F-E14B-4925-88E0-AE78CB69C868}"/>
    <cellStyle name="Heading 1 2" xfId="6" xr:uid="{00000000-0005-0000-0000-000004000000}"/>
    <cellStyle name="Heading 1 3" xfId="7" xr:uid="{00000000-0005-0000-0000-000005000000}"/>
    <cellStyle name="Heading 1 3 2" xfId="19" xr:uid="{59A26BF0-7603-422E-B7CF-992CB1B5FF5E}"/>
    <cellStyle name="Heading 2 2" xfId="8" xr:uid="{00000000-0005-0000-0000-000006000000}"/>
    <cellStyle name="Heading 2 3" xfId="9" xr:uid="{00000000-0005-0000-0000-000007000000}"/>
    <cellStyle name="Heading 2 3 2" xfId="20" xr:uid="{E90E8026-C184-4A8B-80DC-CAA7C82F6899}"/>
    <cellStyle name="Hyperlink 2" xfId="10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2 2" xfId="14" xr:uid="{00000000-0005-0000-0000-00000C000000}"/>
    <cellStyle name="Normal 3" xfId="13" xr:uid="{00000000-0005-0000-0000-00000D000000}"/>
    <cellStyle name="Normal 3 2" xfId="22" xr:uid="{4AB6542E-F3A8-4925-AE41-936E0E2BB24E}"/>
    <cellStyle name="Total 2" xfId="11" xr:uid="{00000000-0005-0000-0000-00000E000000}"/>
    <cellStyle name="Total 2 2" xfId="21" xr:uid="{FAD2BF38-8642-452E-B071-F9FB382F6E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76"/>
  <sheetViews>
    <sheetView showZeros="0" zoomScale="90" zoomScaleNormal="90" workbookViewId="0">
      <selection activeCell="G11" sqref="G11"/>
    </sheetView>
  </sheetViews>
  <sheetFormatPr defaultRowHeight="12.75" x14ac:dyDescent="0.2"/>
  <cols>
    <col min="1" max="4" width="9.140625" style="2"/>
    <col min="5" max="5" width="9.28515625" style="2" bestFit="1" customWidth="1"/>
    <col min="6" max="7" width="9.140625" style="2" customWidth="1"/>
    <col min="8" max="9" width="9.28515625" style="2" bestFit="1" customWidth="1"/>
    <col min="10" max="10" width="9.28515625" style="2" customWidth="1"/>
    <col min="11" max="11" width="9.28515625" style="2" bestFit="1" customWidth="1"/>
    <col min="12" max="12" width="12.28515625" style="2" customWidth="1"/>
    <col min="13" max="13" width="12.85546875" style="2" customWidth="1"/>
    <col min="14" max="14" width="10.7109375" style="2" customWidth="1"/>
    <col min="15" max="17" width="13.7109375" style="2" customWidth="1"/>
    <col min="18" max="18" width="93.28515625" style="2" customWidth="1"/>
    <col min="19" max="19" width="8.140625" style="2" customWidth="1"/>
    <col min="20" max="24" width="9.140625" style="2"/>
    <col min="25" max="27" width="9" style="2" customWidth="1"/>
    <col min="28" max="260" width="9.140625" style="2"/>
    <col min="261" max="261" width="9.28515625" style="2" bestFit="1" customWidth="1"/>
    <col min="262" max="263" width="9.140625" style="2" customWidth="1"/>
    <col min="264" max="265" width="9.28515625" style="2" bestFit="1" customWidth="1"/>
    <col min="266" max="266" width="9.28515625" style="2" customWidth="1"/>
    <col min="267" max="267" width="9.28515625" style="2" bestFit="1" customWidth="1"/>
    <col min="268" max="269" width="9.42578125" style="2" customWidth="1"/>
    <col min="270" max="270" width="10.7109375" style="2" customWidth="1"/>
    <col min="271" max="273" width="13.7109375" style="2" customWidth="1"/>
    <col min="274" max="274" width="93.28515625" style="2" customWidth="1"/>
    <col min="275" max="275" width="8.140625" style="2" customWidth="1"/>
    <col min="276" max="280" width="9.140625" style="2"/>
    <col min="281" max="283" width="9" style="2" customWidth="1"/>
    <col min="284" max="516" width="9.140625" style="2"/>
    <col min="517" max="517" width="9.28515625" style="2" bestFit="1" customWidth="1"/>
    <col min="518" max="519" width="9.140625" style="2" customWidth="1"/>
    <col min="520" max="521" width="9.28515625" style="2" bestFit="1" customWidth="1"/>
    <col min="522" max="522" width="9.28515625" style="2" customWidth="1"/>
    <col min="523" max="523" width="9.28515625" style="2" bestFit="1" customWidth="1"/>
    <col min="524" max="525" width="9.42578125" style="2" customWidth="1"/>
    <col min="526" max="526" width="10.7109375" style="2" customWidth="1"/>
    <col min="527" max="529" width="13.7109375" style="2" customWidth="1"/>
    <col min="530" max="530" width="93.28515625" style="2" customWidth="1"/>
    <col min="531" max="531" width="8.140625" style="2" customWidth="1"/>
    <col min="532" max="536" width="9.140625" style="2"/>
    <col min="537" max="539" width="9" style="2" customWidth="1"/>
    <col min="540" max="772" width="9.140625" style="2"/>
    <col min="773" max="773" width="9.28515625" style="2" bestFit="1" customWidth="1"/>
    <col min="774" max="775" width="9.140625" style="2" customWidth="1"/>
    <col min="776" max="777" width="9.28515625" style="2" bestFit="1" customWidth="1"/>
    <col min="778" max="778" width="9.28515625" style="2" customWidth="1"/>
    <col min="779" max="779" width="9.28515625" style="2" bestFit="1" customWidth="1"/>
    <col min="780" max="781" width="9.42578125" style="2" customWidth="1"/>
    <col min="782" max="782" width="10.7109375" style="2" customWidth="1"/>
    <col min="783" max="785" width="13.7109375" style="2" customWidth="1"/>
    <col min="786" max="786" width="93.28515625" style="2" customWidth="1"/>
    <col min="787" max="787" width="8.140625" style="2" customWidth="1"/>
    <col min="788" max="792" width="9.140625" style="2"/>
    <col min="793" max="795" width="9" style="2" customWidth="1"/>
    <col min="796" max="1028" width="9.140625" style="2"/>
    <col min="1029" max="1029" width="9.28515625" style="2" bestFit="1" customWidth="1"/>
    <col min="1030" max="1031" width="9.140625" style="2" customWidth="1"/>
    <col min="1032" max="1033" width="9.28515625" style="2" bestFit="1" customWidth="1"/>
    <col min="1034" max="1034" width="9.28515625" style="2" customWidth="1"/>
    <col min="1035" max="1035" width="9.28515625" style="2" bestFit="1" customWidth="1"/>
    <col min="1036" max="1037" width="9.42578125" style="2" customWidth="1"/>
    <col min="1038" max="1038" width="10.7109375" style="2" customWidth="1"/>
    <col min="1039" max="1041" width="13.7109375" style="2" customWidth="1"/>
    <col min="1042" max="1042" width="93.28515625" style="2" customWidth="1"/>
    <col min="1043" max="1043" width="8.140625" style="2" customWidth="1"/>
    <col min="1044" max="1048" width="9.140625" style="2"/>
    <col min="1049" max="1051" width="9" style="2" customWidth="1"/>
    <col min="1052" max="1284" width="9.140625" style="2"/>
    <col min="1285" max="1285" width="9.28515625" style="2" bestFit="1" customWidth="1"/>
    <col min="1286" max="1287" width="9.140625" style="2" customWidth="1"/>
    <col min="1288" max="1289" width="9.28515625" style="2" bestFit="1" customWidth="1"/>
    <col min="1290" max="1290" width="9.28515625" style="2" customWidth="1"/>
    <col min="1291" max="1291" width="9.28515625" style="2" bestFit="1" customWidth="1"/>
    <col min="1292" max="1293" width="9.42578125" style="2" customWidth="1"/>
    <col min="1294" max="1294" width="10.7109375" style="2" customWidth="1"/>
    <col min="1295" max="1297" width="13.7109375" style="2" customWidth="1"/>
    <col min="1298" max="1298" width="93.28515625" style="2" customWidth="1"/>
    <col min="1299" max="1299" width="8.140625" style="2" customWidth="1"/>
    <col min="1300" max="1304" width="9.140625" style="2"/>
    <col min="1305" max="1307" width="9" style="2" customWidth="1"/>
    <col min="1308" max="1540" width="9.140625" style="2"/>
    <col min="1541" max="1541" width="9.28515625" style="2" bestFit="1" customWidth="1"/>
    <col min="1542" max="1543" width="9.140625" style="2" customWidth="1"/>
    <col min="1544" max="1545" width="9.28515625" style="2" bestFit="1" customWidth="1"/>
    <col min="1546" max="1546" width="9.28515625" style="2" customWidth="1"/>
    <col min="1547" max="1547" width="9.28515625" style="2" bestFit="1" customWidth="1"/>
    <col min="1548" max="1549" width="9.42578125" style="2" customWidth="1"/>
    <col min="1550" max="1550" width="10.7109375" style="2" customWidth="1"/>
    <col min="1551" max="1553" width="13.7109375" style="2" customWidth="1"/>
    <col min="1554" max="1554" width="93.28515625" style="2" customWidth="1"/>
    <col min="1555" max="1555" width="8.140625" style="2" customWidth="1"/>
    <col min="1556" max="1560" width="9.140625" style="2"/>
    <col min="1561" max="1563" width="9" style="2" customWidth="1"/>
    <col min="1564" max="1796" width="9.140625" style="2"/>
    <col min="1797" max="1797" width="9.28515625" style="2" bestFit="1" customWidth="1"/>
    <col min="1798" max="1799" width="9.140625" style="2" customWidth="1"/>
    <col min="1800" max="1801" width="9.28515625" style="2" bestFit="1" customWidth="1"/>
    <col min="1802" max="1802" width="9.28515625" style="2" customWidth="1"/>
    <col min="1803" max="1803" width="9.28515625" style="2" bestFit="1" customWidth="1"/>
    <col min="1804" max="1805" width="9.42578125" style="2" customWidth="1"/>
    <col min="1806" max="1806" width="10.7109375" style="2" customWidth="1"/>
    <col min="1807" max="1809" width="13.7109375" style="2" customWidth="1"/>
    <col min="1810" max="1810" width="93.28515625" style="2" customWidth="1"/>
    <col min="1811" max="1811" width="8.140625" style="2" customWidth="1"/>
    <col min="1812" max="1816" width="9.140625" style="2"/>
    <col min="1817" max="1819" width="9" style="2" customWidth="1"/>
    <col min="1820" max="2052" width="9.140625" style="2"/>
    <col min="2053" max="2053" width="9.28515625" style="2" bestFit="1" customWidth="1"/>
    <col min="2054" max="2055" width="9.140625" style="2" customWidth="1"/>
    <col min="2056" max="2057" width="9.28515625" style="2" bestFit="1" customWidth="1"/>
    <col min="2058" max="2058" width="9.28515625" style="2" customWidth="1"/>
    <col min="2059" max="2059" width="9.28515625" style="2" bestFit="1" customWidth="1"/>
    <col min="2060" max="2061" width="9.42578125" style="2" customWidth="1"/>
    <col min="2062" max="2062" width="10.7109375" style="2" customWidth="1"/>
    <col min="2063" max="2065" width="13.7109375" style="2" customWidth="1"/>
    <col min="2066" max="2066" width="93.28515625" style="2" customWidth="1"/>
    <col min="2067" max="2067" width="8.140625" style="2" customWidth="1"/>
    <col min="2068" max="2072" width="9.140625" style="2"/>
    <col min="2073" max="2075" width="9" style="2" customWidth="1"/>
    <col min="2076" max="2308" width="9.140625" style="2"/>
    <col min="2309" max="2309" width="9.28515625" style="2" bestFit="1" customWidth="1"/>
    <col min="2310" max="2311" width="9.140625" style="2" customWidth="1"/>
    <col min="2312" max="2313" width="9.28515625" style="2" bestFit="1" customWidth="1"/>
    <col min="2314" max="2314" width="9.28515625" style="2" customWidth="1"/>
    <col min="2315" max="2315" width="9.28515625" style="2" bestFit="1" customWidth="1"/>
    <col min="2316" max="2317" width="9.42578125" style="2" customWidth="1"/>
    <col min="2318" max="2318" width="10.7109375" style="2" customWidth="1"/>
    <col min="2319" max="2321" width="13.7109375" style="2" customWidth="1"/>
    <col min="2322" max="2322" width="93.28515625" style="2" customWidth="1"/>
    <col min="2323" max="2323" width="8.140625" style="2" customWidth="1"/>
    <col min="2324" max="2328" width="9.140625" style="2"/>
    <col min="2329" max="2331" width="9" style="2" customWidth="1"/>
    <col min="2332" max="2564" width="9.140625" style="2"/>
    <col min="2565" max="2565" width="9.28515625" style="2" bestFit="1" customWidth="1"/>
    <col min="2566" max="2567" width="9.140625" style="2" customWidth="1"/>
    <col min="2568" max="2569" width="9.28515625" style="2" bestFit="1" customWidth="1"/>
    <col min="2570" max="2570" width="9.28515625" style="2" customWidth="1"/>
    <col min="2571" max="2571" width="9.28515625" style="2" bestFit="1" customWidth="1"/>
    <col min="2572" max="2573" width="9.42578125" style="2" customWidth="1"/>
    <col min="2574" max="2574" width="10.7109375" style="2" customWidth="1"/>
    <col min="2575" max="2577" width="13.7109375" style="2" customWidth="1"/>
    <col min="2578" max="2578" width="93.28515625" style="2" customWidth="1"/>
    <col min="2579" max="2579" width="8.140625" style="2" customWidth="1"/>
    <col min="2580" max="2584" width="9.140625" style="2"/>
    <col min="2585" max="2587" width="9" style="2" customWidth="1"/>
    <col min="2588" max="2820" width="9.140625" style="2"/>
    <col min="2821" max="2821" width="9.28515625" style="2" bestFit="1" customWidth="1"/>
    <col min="2822" max="2823" width="9.140625" style="2" customWidth="1"/>
    <col min="2824" max="2825" width="9.28515625" style="2" bestFit="1" customWidth="1"/>
    <col min="2826" max="2826" width="9.28515625" style="2" customWidth="1"/>
    <col min="2827" max="2827" width="9.28515625" style="2" bestFit="1" customWidth="1"/>
    <col min="2828" max="2829" width="9.42578125" style="2" customWidth="1"/>
    <col min="2830" max="2830" width="10.7109375" style="2" customWidth="1"/>
    <col min="2831" max="2833" width="13.7109375" style="2" customWidth="1"/>
    <col min="2834" max="2834" width="93.28515625" style="2" customWidth="1"/>
    <col min="2835" max="2835" width="8.140625" style="2" customWidth="1"/>
    <col min="2836" max="2840" width="9.140625" style="2"/>
    <col min="2841" max="2843" width="9" style="2" customWidth="1"/>
    <col min="2844" max="3076" width="9.140625" style="2"/>
    <col min="3077" max="3077" width="9.28515625" style="2" bestFit="1" customWidth="1"/>
    <col min="3078" max="3079" width="9.140625" style="2" customWidth="1"/>
    <col min="3080" max="3081" width="9.28515625" style="2" bestFit="1" customWidth="1"/>
    <col min="3082" max="3082" width="9.28515625" style="2" customWidth="1"/>
    <col min="3083" max="3083" width="9.28515625" style="2" bestFit="1" customWidth="1"/>
    <col min="3084" max="3085" width="9.42578125" style="2" customWidth="1"/>
    <col min="3086" max="3086" width="10.7109375" style="2" customWidth="1"/>
    <col min="3087" max="3089" width="13.7109375" style="2" customWidth="1"/>
    <col min="3090" max="3090" width="93.28515625" style="2" customWidth="1"/>
    <col min="3091" max="3091" width="8.140625" style="2" customWidth="1"/>
    <col min="3092" max="3096" width="9.140625" style="2"/>
    <col min="3097" max="3099" width="9" style="2" customWidth="1"/>
    <col min="3100" max="3332" width="9.140625" style="2"/>
    <col min="3333" max="3333" width="9.28515625" style="2" bestFit="1" customWidth="1"/>
    <col min="3334" max="3335" width="9.140625" style="2" customWidth="1"/>
    <col min="3336" max="3337" width="9.28515625" style="2" bestFit="1" customWidth="1"/>
    <col min="3338" max="3338" width="9.28515625" style="2" customWidth="1"/>
    <col min="3339" max="3339" width="9.28515625" style="2" bestFit="1" customWidth="1"/>
    <col min="3340" max="3341" width="9.42578125" style="2" customWidth="1"/>
    <col min="3342" max="3342" width="10.7109375" style="2" customWidth="1"/>
    <col min="3343" max="3345" width="13.7109375" style="2" customWidth="1"/>
    <col min="3346" max="3346" width="93.28515625" style="2" customWidth="1"/>
    <col min="3347" max="3347" width="8.140625" style="2" customWidth="1"/>
    <col min="3348" max="3352" width="9.140625" style="2"/>
    <col min="3353" max="3355" width="9" style="2" customWidth="1"/>
    <col min="3356" max="3588" width="9.140625" style="2"/>
    <col min="3589" max="3589" width="9.28515625" style="2" bestFit="1" customWidth="1"/>
    <col min="3590" max="3591" width="9.140625" style="2" customWidth="1"/>
    <col min="3592" max="3593" width="9.28515625" style="2" bestFit="1" customWidth="1"/>
    <col min="3594" max="3594" width="9.28515625" style="2" customWidth="1"/>
    <col min="3595" max="3595" width="9.28515625" style="2" bestFit="1" customWidth="1"/>
    <col min="3596" max="3597" width="9.42578125" style="2" customWidth="1"/>
    <col min="3598" max="3598" width="10.7109375" style="2" customWidth="1"/>
    <col min="3599" max="3601" width="13.7109375" style="2" customWidth="1"/>
    <col min="3602" max="3602" width="93.28515625" style="2" customWidth="1"/>
    <col min="3603" max="3603" width="8.140625" style="2" customWidth="1"/>
    <col min="3604" max="3608" width="9.140625" style="2"/>
    <col min="3609" max="3611" width="9" style="2" customWidth="1"/>
    <col min="3612" max="3844" width="9.140625" style="2"/>
    <col min="3845" max="3845" width="9.28515625" style="2" bestFit="1" customWidth="1"/>
    <col min="3846" max="3847" width="9.140625" style="2" customWidth="1"/>
    <col min="3848" max="3849" width="9.28515625" style="2" bestFit="1" customWidth="1"/>
    <col min="3850" max="3850" width="9.28515625" style="2" customWidth="1"/>
    <col min="3851" max="3851" width="9.28515625" style="2" bestFit="1" customWidth="1"/>
    <col min="3852" max="3853" width="9.42578125" style="2" customWidth="1"/>
    <col min="3854" max="3854" width="10.7109375" style="2" customWidth="1"/>
    <col min="3855" max="3857" width="13.7109375" style="2" customWidth="1"/>
    <col min="3858" max="3858" width="93.28515625" style="2" customWidth="1"/>
    <col min="3859" max="3859" width="8.140625" style="2" customWidth="1"/>
    <col min="3860" max="3864" width="9.140625" style="2"/>
    <col min="3865" max="3867" width="9" style="2" customWidth="1"/>
    <col min="3868" max="4100" width="9.140625" style="2"/>
    <col min="4101" max="4101" width="9.28515625" style="2" bestFit="1" customWidth="1"/>
    <col min="4102" max="4103" width="9.140625" style="2" customWidth="1"/>
    <col min="4104" max="4105" width="9.28515625" style="2" bestFit="1" customWidth="1"/>
    <col min="4106" max="4106" width="9.28515625" style="2" customWidth="1"/>
    <col min="4107" max="4107" width="9.28515625" style="2" bestFit="1" customWidth="1"/>
    <col min="4108" max="4109" width="9.42578125" style="2" customWidth="1"/>
    <col min="4110" max="4110" width="10.7109375" style="2" customWidth="1"/>
    <col min="4111" max="4113" width="13.7109375" style="2" customWidth="1"/>
    <col min="4114" max="4114" width="93.28515625" style="2" customWidth="1"/>
    <col min="4115" max="4115" width="8.140625" style="2" customWidth="1"/>
    <col min="4116" max="4120" width="9.140625" style="2"/>
    <col min="4121" max="4123" width="9" style="2" customWidth="1"/>
    <col min="4124" max="4356" width="9.140625" style="2"/>
    <col min="4357" max="4357" width="9.28515625" style="2" bestFit="1" customWidth="1"/>
    <col min="4358" max="4359" width="9.140625" style="2" customWidth="1"/>
    <col min="4360" max="4361" width="9.28515625" style="2" bestFit="1" customWidth="1"/>
    <col min="4362" max="4362" width="9.28515625" style="2" customWidth="1"/>
    <col min="4363" max="4363" width="9.28515625" style="2" bestFit="1" customWidth="1"/>
    <col min="4364" max="4365" width="9.42578125" style="2" customWidth="1"/>
    <col min="4366" max="4366" width="10.7109375" style="2" customWidth="1"/>
    <col min="4367" max="4369" width="13.7109375" style="2" customWidth="1"/>
    <col min="4370" max="4370" width="93.28515625" style="2" customWidth="1"/>
    <col min="4371" max="4371" width="8.140625" style="2" customWidth="1"/>
    <col min="4372" max="4376" width="9.140625" style="2"/>
    <col min="4377" max="4379" width="9" style="2" customWidth="1"/>
    <col min="4380" max="4612" width="9.140625" style="2"/>
    <col min="4613" max="4613" width="9.28515625" style="2" bestFit="1" customWidth="1"/>
    <col min="4614" max="4615" width="9.140625" style="2" customWidth="1"/>
    <col min="4616" max="4617" width="9.28515625" style="2" bestFit="1" customWidth="1"/>
    <col min="4618" max="4618" width="9.28515625" style="2" customWidth="1"/>
    <col min="4619" max="4619" width="9.28515625" style="2" bestFit="1" customWidth="1"/>
    <col min="4620" max="4621" width="9.42578125" style="2" customWidth="1"/>
    <col min="4622" max="4622" width="10.7109375" style="2" customWidth="1"/>
    <col min="4623" max="4625" width="13.7109375" style="2" customWidth="1"/>
    <col min="4626" max="4626" width="93.28515625" style="2" customWidth="1"/>
    <col min="4627" max="4627" width="8.140625" style="2" customWidth="1"/>
    <col min="4628" max="4632" width="9.140625" style="2"/>
    <col min="4633" max="4635" width="9" style="2" customWidth="1"/>
    <col min="4636" max="4868" width="9.140625" style="2"/>
    <col min="4869" max="4869" width="9.28515625" style="2" bestFit="1" customWidth="1"/>
    <col min="4870" max="4871" width="9.140625" style="2" customWidth="1"/>
    <col min="4872" max="4873" width="9.28515625" style="2" bestFit="1" customWidth="1"/>
    <col min="4874" max="4874" width="9.28515625" style="2" customWidth="1"/>
    <col min="4875" max="4875" width="9.28515625" style="2" bestFit="1" customWidth="1"/>
    <col min="4876" max="4877" width="9.42578125" style="2" customWidth="1"/>
    <col min="4878" max="4878" width="10.7109375" style="2" customWidth="1"/>
    <col min="4879" max="4881" width="13.7109375" style="2" customWidth="1"/>
    <col min="4882" max="4882" width="93.28515625" style="2" customWidth="1"/>
    <col min="4883" max="4883" width="8.140625" style="2" customWidth="1"/>
    <col min="4884" max="4888" width="9.140625" style="2"/>
    <col min="4889" max="4891" width="9" style="2" customWidth="1"/>
    <col min="4892" max="5124" width="9.140625" style="2"/>
    <col min="5125" max="5125" width="9.28515625" style="2" bestFit="1" customWidth="1"/>
    <col min="5126" max="5127" width="9.140625" style="2" customWidth="1"/>
    <col min="5128" max="5129" width="9.28515625" style="2" bestFit="1" customWidth="1"/>
    <col min="5130" max="5130" width="9.28515625" style="2" customWidth="1"/>
    <col min="5131" max="5131" width="9.28515625" style="2" bestFit="1" customWidth="1"/>
    <col min="5132" max="5133" width="9.42578125" style="2" customWidth="1"/>
    <col min="5134" max="5134" width="10.7109375" style="2" customWidth="1"/>
    <col min="5135" max="5137" width="13.7109375" style="2" customWidth="1"/>
    <col min="5138" max="5138" width="93.28515625" style="2" customWidth="1"/>
    <col min="5139" max="5139" width="8.140625" style="2" customWidth="1"/>
    <col min="5140" max="5144" width="9.140625" style="2"/>
    <col min="5145" max="5147" width="9" style="2" customWidth="1"/>
    <col min="5148" max="5380" width="9.140625" style="2"/>
    <col min="5381" max="5381" width="9.28515625" style="2" bestFit="1" customWidth="1"/>
    <col min="5382" max="5383" width="9.140625" style="2" customWidth="1"/>
    <col min="5384" max="5385" width="9.28515625" style="2" bestFit="1" customWidth="1"/>
    <col min="5386" max="5386" width="9.28515625" style="2" customWidth="1"/>
    <col min="5387" max="5387" width="9.28515625" style="2" bestFit="1" customWidth="1"/>
    <col min="5388" max="5389" width="9.42578125" style="2" customWidth="1"/>
    <col min="5390" max="5390" width="10.7109375" style="2" customWidth="1"/>
    <col min="5391" max="5393" width="13.7109375" style="2" customWidth="1"/>
    <col min="5394" max="5394" width="93.28515625" style="2" customWidth="1"/>
    <col min="5395" max="5395" width="8.140625" style="2" customWidth="1"/>
    <col min="5396" max="5400" width="9.140625" style="2"/>
    <col min="5401" max="5403" width="9" style="2" customWidth="1"/>
    <col min="5404" max="5636" width="9.140625" style="2"/>
    <col min="5637" max="5637" width="9.28515625" style="2" bestFit="1" customWidth="1"/>
    <col min="5638" max="5639" width="9.140625" style="2" customWidth="1"/>
    <col min="5640" max="5641" width="9.28515625" style="2" bestFit="1" customWidth="1"/>
    <col min="5642" max="5642" width="9.28515625" style="2" customWidth="1"/>
    <col min="5643" max="5643" width="9.28515625" style="2" bestFit="1" customWidth="1"/>
    <col min="5644" max="5645" width="9.42578125" style="2" customWidth="1"/>
    <col min="5646" max="5646" width="10.7109375" style="2" customWidth="1"/>
    <col min="5647" max="5649" width="13.7109375" style="2" customWidth="1"/>
    <col min="5650" max="5650" width="93.28515625" style="2" customWidth="1"/>
    <col min="5651" max="5651" width="8.140625" style="2" customWidth="1"/>
    <col min="5652" max="5656" width="9.140625" style="2"/>
    <col min="5657" max="5659" width="9" style="2" customWidth="1"/>
    <col min="5660" max="5892" width="9.140625" style="2"/>
    <col min="5893" max="5893" width="9.28515625" style="2" bestFit="1" customWidth="1"/>
    <col min="5894" max="5895" width="9.140625" style="2" customWidth="1"/>
    <col min="5896" max="5897" width="9.28515625" style="2" bestFit="1" customWidth="1"/>
    <col min="5898" max="5898" width="9.28515625" style="2" customWidth="1"/>
    <col min="5899" max="5899" width="9.28515625" style="2" bestFit="1" customWidth="1"/>
    <col min="5900" max="5901" width="9.42578125" style="2" customWidth="1"/>
    <col min="5902" max="5902" width="10.7109375" style="2" customWidth="1"/>
    <col min="5903" max="5905" width="13.7109375" style="2" customWidth="1"/>
    <col min="5906" max="5906" width="93.28515625" style="2" customWidth="1"/>
    <col min="5907" max="5907" width="8.140625" style="2" customWidth="1"/>
    <col min="5908" max="5912" width="9.140625" style="2"/>
    <col min="5913" max="5915" width="9" style="2" customWidth="1"/>
    <col min="5916" max="6148" width="9.140625" style="2"/>
    <col min="6149" max="6149" width="9.28515625" style="2" bestFit="1" customWidth="1"/>
    <col min="6150" max="6151" width="9.140625" style="2" customWidth="1"/>
    <col min="6152" max="6153" width="9.28515625" style="2" bestFit="1" customWidth="1"/>
    <col min="6154" max="6154" width="9.28515625" style="2" customWidth="1"/>
    <col min="6155" max="6155" width="9.28515625" style="2" bestFit="1" customWidth="1"/>
    <col min="6156" max="6157" width="9.42578125" style="2" customWidth="1"/>
    <col min="6158" max="6158" width="10.7109375" style="2" customWidth="1"/>
    <col min="6159" max="6161" width="13.7109375" style="2" customWidth="1"/>
    <col min="6162" max="6162" width="93.28515625" style="2" customWidth="1"/>
    <col min="6163" max="6163" width="8.140625" style="2" customWidth="1"/>
    <col min="6164" max="6168" width="9.140625" style="2"/>
    <col min="6169" max="6171" width="9" style="2" customWidth="1"/>
    <col min="6172" max="6404" width="9.140625" style="2"/>
    <col min="6405" max="6405" width="9.28515625" style="2" bestFit="1" customWidth="1"/>
    <col min="6406" max="6407" width="9.140625" style="2" customWidth="1"/>
    <col min="6408" max="6409" width="9.28515625" style="2" bestFit="1" customWidth="1"/>
    <col min="6410" max="6410" width="9.28515625" style="2" customWidth="1"/>
    <col min="6411" max="6411" width="9.28515625" style="2" bestFit="1" customWidth="1"/>
    <col min="6412" max="6413" width="9.42578125" style="2" customWidth="1"/>
    <col min="6414" max="6414" width="10.7109375" style="2" customWidth="1"/>
    <col min="6415" max="6417" width="13.7109375" style="2" customWidth="1"/>
    <col min="6418" max="6418" width="93.28515625" style="2" customWidth="1"/>
    <col min="6419" max="6419" width="8.140625" style="2" customWidth="1"/>
    <col min="6420" max="6424" width="9.140625" style="2"/>
    <col min="6425" max="6427" width="9" style="2" customWidth="1"/>
    <col min="6428" max="6660" width="9.140625" style="2"/>
    <col min="6661" max="6661" width="9.28515625" style="2" bestFit="1" customWidth="1"/>
    <col min="6662" max="6663" width="9.140625" style="2" customWidth="1"/>
    <col min="6664" max="6665" width="9.28515625" style="2" bestFit="1" customWidth="1"/>
    <col min="6666" max="6666" width="9.28515625" style="2" customWidth="1"/>
    <col min="6667" max="6667" width="9.28515625" style="2" bestFit="1" customWidth="1"/>
    <col min="6668" max="6669" width="9.42578125" style="2" customWidth="1"/>
    <col min="6670" max="6670" width="10.7109375" style="2" customWidth="1"/>
    <col min="6671" max="6673" width="13.7109375" style="2" customWidth="1"/>
    <col min="6674" max="6674" width="93.28515625" style="2" customWidth="1"/>
    <col min="6675" max="6675" width="8.140625" style="2" customWidth="1"/>
    <col min="6676" max="6680" width="9.140625" style="2"/>
    <col min="6681" max="6683" width="9" style="2" customWidth="1"/>
    <col min="6684" max="6916" width="9.140625" style="2"/>
    <col min="6917" max="6917" width="9.28515625" style="2" bestFit="1" customWidth="1"/>
    <col min="6918" max="6919" width="9.140625" style="2" customWidth="1"/>
    <col min="6920" max="6921" width="9.28515625" style="2" bestFit="1" customWidth="1"/>
    <col min="6922" max="6922" width="9.28515625" style="2" customWidth="1"/>
    <col min="6923" max="6923" width="9.28515625" style="2" bestFit="1" customWidth="1"/>
    <col min="6924" max="6925" width="9.42578125" style="2" customWidth="1"/>
    <col min="6926" max="6926" width="10.7109375" style="2" customWidth="1"/>
    <col min="6927" max="6929" width="13.7109375" style="2" customWidth="1"/>
    <col min="6930" max="6930" width="93.28515625" style="2" customWidth="1"/>
    <col min="6931" max="6931" width="8.140625" style="2" customWidth="1"/>
    <col min="6932" max="6936" width="9.140625" style="2"/>
    <col min="6937" max="6939" width="9" style="2" customWidth="1"/>
    <col min="6940" max="7172" width="9.140625" style="2"/>
    <col min="7173" max="7173" width="9.28515625" style="2" bestFit="1" customWidth="1"/>
    <col min="7174" max="7175" width="9.140625" style="2" customWidth="1"/>
    <col min="7176" max="7177" width="9.28515625" style="2" bestFit="1" customWidth="1"/>
    <col min="7178" max="7178" width="9.28515625" style="2" customWidth="1"/>
    <col min="7179" max="7179" width="9.28515625" style="2" bestFit="1" customWidth="1"/>
    <col min="7180" max="7181" width="9.42578125" style="2" customWidth="1"/>
    <col min="7182" max="7182" width="10.7109375" style="2" customWidth="1"/>
    <col min="7183" max="7185" width="13.7109375" style="2" customWidth="1"/>
    <col min="7186" max="7186" width="93.28515625" style="2" customWidth="1"/>
    <col min="7187" max="7187" width="8.140625" style="2" customWidth="1"/>
    <col min="7188" max="7192" width="9.140625" style="2"/>
    <col min="7193" max="7195" width="9" style="2" customWidth="1"/>
    <col min="7196" max="7428" width="9.140625" style="2"/>
    <col min="7429" max="7429" width="9.28515625" style="2" bestFit="1" customWidth="1"/>
    <col min="7430" max="7431" width="9.140625" style="2" customWidth="1"/>
    <col min="7432" max="7433" width="9.28515625" style="2" bestFit="1" customWidth="1"/>
    <col min="7434" max="7434" width="9.28515625" style="2" customWidth="1"/>
    <col min="7435" max="7435" width="9.28515625" style="2" bestFit="1" customWidth="1"/>
    <col min="7436" max="7437" width="9.42578125" style="2" customWidth="1"/>
    <col min="7438" max="7438" width="10.7109375" style="2" customWidth="1"/>
    <col min="7439" max="7441" width="13.7109375" style="2" customWidth="1"/>
    <col min="7442" max="7442" width="93.28515625" style="2" customWidth="1"/>
    <col min="7443" max="7443" width="8.140625" style="2" customWidth="1"/>
    <col min="7444" max="7448" width="9.140625" style="2"/>
    <col min="7449" max="7451" width="9" style="2" customWidth="1"/>
    <col min="7452" max="7684" width="9.140625" style="2"/>
    <col min="7685" max="7685" width="9.28515625" style="2" bestFit="1" customWidth="1"/>
    <col min="7686" max="7687" width="9.140625" style="2" customWidth="1"/>
    <col min="7688" max="7689" width="9.28515625" style="2" bestFit="1" customWidth="1"/>
    <col min="7690" max="7690" width="9.28515625" style="2" customWidth="1"/>
    <col min="7691" max="7691" width="9.28515625" style="2" bestFit="1" customWidth="1"/>
    <col min="7692" max="7693" width="9.42578125" style="2" customWidth="1"/>
    <col min="7694" max="7694" width="10.7109375" style="2" customWidth="1"/>
    <col min="7695" max="7697" width="13.7109375" style="2" customWidth="1"/>
    <col min="7698" max="7698" width="93.28515625" style="2" customWidth="1"/>
    <col min="7699" max="7699" width="8.140625" style="2" customWidth="1"/>
    <col min="7700" max="7704" width="9.140625" style="2"/>
    <col min="7705" max="7707" width="9" style="2" customWidth="1"/>
    <col min="7708" max="7940" width="9.140625" style="2"/>
    <col min="7941" max="7941" width="9.28515625" style="2" bestFit="1" customWidth="1"/>
    <col min="7942" max="7943" width="9.140625" style="2" customWidth="1"/>
    <col min="7944" max="7945" width="9.28515625" style="2" bestFit="1" customWidth="1"/>
    <col min="7946" max="7946" width="9.28515625" style="2" customWidth="1"/>
    <col min="7947" max="7947" width="9.28515625" style="2" bestFit="1" customWidth="1"/>
    <col min="7948" max="7949" width="9.42578125" style="2" customWidth="1"/>
    <col min="7950" max="7950" width="10.7109375" style="2" customWidth="1"/>
    <col min="7951" max="7953" width="13.7109375" style="2" customWidth="1"/>
    <col min="7954" max="7954" width="93.28515625" style="2" customWidth="1"/>
    <col min="7955" max="7955" width="8.140625" style="2" customWidth="1"/>
    <col min="7956" max="7960" width="9.140625" style="2"/>
    <col min="7961" max="7963" width="9" style="2" customWidth="1"/>
    <col min="7964" max="8196" width="9.140625" style="2"/>
    <col min="8197" max="8197" width="9.28515625" style="2" bestFit="1" customWidth="1"/>
    <col min="8198" max="8199" width="9.140625" style="2" customWidth="1"/>
    <col min="8200" max="8201" width="9.28515625" style="2" bestFit="1" customWidth="1"/>
    <col min="8202" max="8202" width="9.28515625" style="2" customWidth="1"/>
    <col min="8203" max="8203" width="9.28515625" style="2" bestFit="1" customWidth="1"/>
    <col min="8204" max="8205" width="9.42578125" style="2" customWidth="1"/>
    <col min="8206" max="8206" width="10.7109375" style="2" customWidth="1"/>
    <col min="8207" max="8209" width="13.7109375" style="2" customWidth="1"/>
    <col min="8210" max="8210" width="93.28515625" style="2" customWidth="1"/>
    <col min="8211" max="8211" width="8.140625" style="2" customWidth="1"/>
    <col min="8212" max="8216" width="9.140625" style="2"/>
    <col min="8217" max="8219" width="9" style="2" customWidth="1"/>
    <col min="8220" max="8452" width="9.140625" style="2"/>
    <col min="8453" max="8453" width="9.28515625" style="2" bestFit="1" customWidth="1"/>
    <col min="8454" max="8455" width="9.140625" style="2" customWidth="1"/>
    <col min="8456" max="8457" width="9.28515625" style="2" bestFit="1" customWidth="1"/>
    <col min="8458" max="8458" width="9.28515625" style="2" customWidth="1"/>
    <col min="8459" max="8459" width="9.28515625" style="2" bestFit="1" customWidth="1"/>
    <col min="8460" max="8461" width="9.42578125" style="2" customWidth="1"/>
    <col min="8462" max="8462" width="10.7109375" style="2" customWidth="1"/>
    <col min="8463" max="8465" width="13.7109375" style="2" customWidth="1"/>
    <col min="8466" max="8466" width="93.28515625" style="2" customWidth="1"/>
    <col min="8467" max="8467" width="8.140625" style="2" customWidth="1"/>
    <col min="8468" max="8472" width="9.140625" style="2"/>
    <col min="8473" max="8475" width="9" style="2" customWidth="1"/>
    <col min="8476" max="8708" width="9.140625" style="2"/>
    <col min="8709" max="8709" width="9.28515625" style="2" bestFit="1" customWidth="1"/>
    <col min="8710" max="8711" width="9.140625" style="2" customWidth="1"/>
    <col min="8712" max="8713" width="9.28515625" style="2" bestFit="1" customWidth="1"/>
    <col min="8714" max="8714" width="9.28515625" style="2" customWidth="1"/>
    <col min="8715" max="8715" width="9.28515625" style="2" bestFit="1" customWidth="1"/>
    <col min="8716" max="8717" width="9.42578125" style="2" customWidth="1"/>
    <col min="8718" max="8718" width="10.7109375" style="2" customWidth="1"/>
    <col min="8719" max="8721" width="13.7109375" style="2" customWidth="1"/>
    <col min="8722" max="8722" width="93.28515625" style="2" customWidth="1"/>
    <col min="8723" max="8723" width="8.140625" style="2" customWidth="1"/>
    <col min="8724" max="8728" width="9.140625" style="2"/>
    <col min="8729" max="8731" width="9" style="2" customWidth="1"/>
    <col min="8732" max="8964" width="9.140625" style="2"/>
    <col min="8965" max="8965" width="9.28515625" style="2" bestFit="1" customWidth="1"/>
    <col min="8966" max="8967" width="9.140625" style="2" customWidth="1"/>
    <col min="8968" max="8969" width="9.28515625" style="2" bestFit="1" customWidth="1"/>
    <col min="8970" max="8970" width="9.28515625" style="2" customWidth="1"/>
    <col min="8971" max="8971" width="9.28515625" style="2" bestFit="1" customWidth="1"/>
    <col min="8972" max="8973" width="9.42578125" style="2" customWidth="1"/>
    <col min="8974" max="8974" width="10.7109375" style="2" customWidth="1"/>
    <col min="8975" max="8977" width="13.7109375" style="2" customWidth="1"/>
    <col min="8978" max="8978" width="93.28515625" style="2" customWidth="1"/>
    <col min="8979" max="8979" width="8.140625" style="2" customWidth="1"/>
    <col min="8980" max="8984" width="9.140625" style="2"/>
    <col min="8985" max="8987" width="9" style="2" customWidth="1"/>
    <col min="8988" max="9220" width="9.140625" style="2"/>
    <col min="9221" max="9221" width="9.28515625" style="2" bestFit="1" customWidth="1"/>
    <col min="9222" max="9223" width="9.140625" style="2" customWidth="1"/>
    <col min="9224" max="9225" width="9.28515625" style="2" bestFit="1" customWidth="1"/>
    <col min="9226" max="9226" width="9.28515625" style="2" customWidth="1"/>
    <col min="9227" max="9227" width="9.28515625" style="2" bestFit="1" customWidth="1"/>
    <col min="9228" max="9229" width="9.42578125" style="2" customWidth="1"/>
    <col min="9230" max="9230" width="10.7109375" style="2" customWidth="1"/>
    <col min="9231" max="9233" width="13.7109375" style="2" customWidth="1"/>
    <col min="9234" max="9234" width="93.28515625" style="2" customWidth="1"/>
    <col min="9235" max="9235" width="8.140625" style="2" customWidth="1"/>
    <col min="9236" max="9240" width="9.140625" style="2"/>
    <col min="9241" max="9243" width="9" style="2" customWidth="1"/>
    <col min="9244" max="9476" width="9.140625" style="2"/>
    <col min="9477" max="9477" width="9.28515625" style="2" bestFit="1" customWidth="1"/>
    <col min="9478" max="9479" width="9.140625" style="2" customWidth="1"/>
    <col min="9480" max="9481" width="9.28515625" style="2" bestFit="1" customWidth="1"/>
    <col min="9482" max="9482" width="9.28515625" style="2" customWidth="1"/>
    <col min="9483" max="9483" width="9.28515625" style="2" bestFit="1" customWidth="1"/>
    <col min="9484" max="9485" width="9.42578125" style="2" customWidth="1"/>
    <col min="9486" max="9486" width="10.7109375" style="2" customWidth="1"/>
    <col min="9487" max="9489" width="13.7109375" style="2" customWidth="1"/>
    <col min="9490" max="9490" width="93.28515625" style="2" customWidth="1"/>
    <col min="9491" max="9491" width="8.140625" style="2" customWidth="1"/>
    <col min="9492" max="9496" width="9.140625" style="2"/>
    <col min="9497" max="9499" width="9" style="2" customWidth="1"/>
    <col min="9500" max="9732" width="9.140625" style="2"/>
    <col min="9733" max="9733" width="9.28515625" style="2" bestFit="1" customWidth="1"/>
    <col min="9734" max="9735" width="9.140625" style="2" customWidth="1"/>
    <col min="9736" max="9737" width="9.28515625" style="2" bestFit="1" customWidth="1"/>
    <col min="9738" max="9738" width="9.28515625" style="2" customWidth="1"/>
    <col min="9739" max="9739" width="9.28515625" style="2" bestFit="1" customWidth="1"/>
    <col min="9740" max="9741" width="9.42578125" style="2" customWidth="1"/>
    <col min="9742" max="9742" width="10.7109375" style="2" customWidth="1"/>
    <col min="9743" max="9745" width="13.7109375" style="2" customWidth="1"/>
    <col min="9746" max="9746" width="93.28515625" style="2" customWidth="1"/>
    <col min="9747" max="9747" width="8.140625" style="2" customWidth="1"/>
    <col min="9748" max="9752" width="9.140625" style="2"/>
    <col min="9753" max="9755" width="9" style="2" customWidth="1"/>
    <col min="9756" max="9988" width="9.140625" style="2"/>
    <col min="9989" max="9989" width="9.28515625" style="2" bestFit="1" customWidth="1"/>
    <col min="9990" max="9991" width="9.140625" style="2" customWidth="1"/>
    <col min="9992" max="9993" width="9.28515625" style="2" bestFit="1" customWidth="1"/>
    <col min="9994" max="9994" width="9.28515625" style="2" customWidth="1"/>
    <col min="9995" max="9995" width="9.28515625" style="2" bestFit="1" customWidth="1"/>
    <col min="9996" max="9997" width="9.42578125" style="2" customWidth="1"/>
    <col min="9998" max="9998" width="10.7109375" style="2" customWidth="1"/>
    <col min="9999" max="10001" width="13.7109375" style="2" customWidth="1"/>
    <col min="10002" max="10002" width="93.28515625" style="2" customWidth="1"/>
    <col min="10003" max="10003" width="8.140625" style="2" customWidth="1"/>
    <col min="10004" max="10008" width="9.140625" style="2"/>
    <col min="10009" max="10011" width="9" style="2" customWidth="1"/>
    <col min="10012" max="10244" width="9.140625" style="2"/>
    <col min="10245" max="10245" width="9.28515625" style="2" bestFit="1" customWidth="1"/>
    <col min="10246" max="10247" width="9.140625" style="2" customWidth="1"/>
    <col min="10248" max="10249" width="9.28515625" style="2" bestFit="1" customWidth="1"/>
    <col min="10250" max="10250" width="9.28515625" style="2" customWidth="1"/>
    <col min="10251" max="10251" width="9.28515625" style="2" bestFit="1" customWidth="1"/>
    <col min="10252" max="10253" width="9.42578125" style="2" customWidth="1"/>
    <col min="10254" max="10254" width="10.7109375" style="2" customWidth="1"/>
    <col min="10255" max="10257" width="13.7109375" style="2" customWidth="1"/>
    <col min="10258" max="10258" width="93.28515625" style="2" customWidth="1"/>
    <col min="10259" max="10259" width="8.140625" style="2" customWidth="1"/>
    <col min="10260" max="10264" width="9.140625" style="2"/>
    <col min="10265" max="10267" width="9" style="2" customWidth="1"/>
    <col min="10268" max="10500" width="9.140625" style="2"/>
    <col min="10501" max="10501" width="9.28515625" style="2" bestFit="1" customWidth="1"/>
    <col min="10502" max="10503" width="9.140625" style="2" customWidth="1"/>
    <col min="10504" max="10505" width="9.28515625" style="2" bestFit="1" customWidth="1"/>
    <col min="10506" max="10506" width="9.28515625" style="2" customWidth="1"/>
    <col min="10507" max="10507" width="9.28515625" style="2" bestFit="1" customWidth="1"/>
    <col min="10508" max="10509" width="9.42578125" style="2" customWidth="1"/>
    <col min="10510" max="10510" width="10.7109375" style="2" customWidth="1"/>
    <col min="10511" max="10513" width="13.7109375" style="2" customWidth="1"/>
    <col min="10514" max="10514" width="93.28515625" style="2" customWidth="1"/>
    <col min="10515" max="10515" width="8.140625" style="2" customWidth="1"/>
    <col min="10516" max="10520" width="9.140625" style="2"/>
    <col min="10521" max="10523" width="9" style="2" customWidth="1"/>
    <col min="10524" max="10756" width="9.140625" style="2"/>
    <col min="10757" max="10757" width="9.28515625" style="2" bestFit="1" customWidth="1"/>
    <col min="10758" max="10759" width="9.140625" style="2" customWidth="1"/>
    <col min="10760" max="10761" width="9.28515625" style="2" bestFit="1" customWidth="1"/>
    <col min="10762" max="10762" width="9.28515625" style="2" customWidth="1"/>
    <col min="10763" max="10763" width="9.28515625" style="2" bestFit="1" customWidth="1"/>
    <col min="10764" max="10765" width="9.42578125" style="2" customWidth="1"/>
    <col min="10766" max="10766" width="10.7109375" style="2" customWidth="1"/>
    <col min="10767" max="10769" width="13.7109375" style="2" customWidth="1"/>
    <col min="10770" max="10770" width="93.28515625" style="2" customWidth="1"/>
    <col min="10771" max="10771" width="8.140625" style="2" customWidth="1"/>
    <col min="10772" max="10776" width="9.140625" style="2"/>
    <col min="10777" max="10779" width="9" style="2" customWidth="1"/>
    <col min="10780" max="11012" width="9.140625" style="2"/>
    <col min="11013" max="11013" width="9.28515625" style="2" bestFit="1" customWidth="1"/>
    <col min="11014" max="11015" width="9.140625" style="2" customWidth="1"/>
    <col min="11016" max="11017" width="9.28515625" style="2" bestFit="1" customWidth="1"/>
    <col min="11018" max="11018" width="9.28515625" style="2" customWidth="1"/>
    <col min="11019" max="11019" width="9.28515625" style="2" bestFit="1" customWidth="1"/>
    <col min="11020" max="11021" width="9.42578125" style="2" customWidth="1"/>
    <col min="11022" max="11022" width="10.7109375" style="2" customWidth="1"/>
    <col min="11023" max="11025" width="13.7109375" style="2" customWidth="1"/>
    <col min="11026" max="11026" width="93.28515625" style="2" customWidth="1"/>
    <col min="11027" max="11027" width="8.140625" style="2" customWidth="1"/>
    <col min="11028" max="11032" width="9.140625" style="2"/>
    <col min="11033" max="11035" width="9" style="2" customWidth="1"/>
    <col min="11036" max="11268" width="9.140625" style="2"/>
    <col min="11269" max="11269" width="9.28515625" style="2" bestFit="1" customWidth="1"/>
    <col min="11270" max="11271" width="9.140625" style="2" customWidth="1"/>
    <col min="11272" max="11273" width="9.28515625" style="2" bestFit="1" customWidth="1"/>
    <col min="11274" max="11274" width="9.28515625" style="2" customWidth="1"/>
    <col min="11275" max="11275" width="9.28515625" style="2" bestFit="1" customWidth="1"/>
    <col min="11276" max="11277" width="9.42578125" style="2" customWidth="1"/>
    <col min="11278" max="11278" width="10.7109375" style="2" customWidth="1"/>
    <col min="11279" max="11281" width="13.7109375" style="2" customWidth="1"/>
    <col min="11282" max="11282" width="93.28515625" style="2" customWidth="1"/>
    <col min="11283" max="11283" width="8.140625" style="2" customWidth="1"/>
    <col min="11284" max="11288" width="9.140625" style="2"/>
    <col min="11289" max="11291" width="9" style="2" customWidth="1"/>
    <col min="11292" max="11524" width="9.140625" style="2"/>
    <col min="11525" max="11525" width="9.28515625" style="2" bestFit="1" customWidth="1"/>
    <col min="11526" max="11527" width="9.140625" style="2" customWidth="1"/>
    <col min="11528" max="11529" width="9.28515625" style="2" bestFit="1" customWidth="1"/>
    <col min="11530" max="11530" width="9.28515625" style="2" customWidth="1"/>
    <col min="11531" max="11531" width="9.28515625" style="2" bestFit="1" customWidth="1"/>
    <col min="11532" max="11533" width="9.42578125" style="2" customWidth="1"/>
    <col min="11534" max="11534" width="10.7109375" style="2" customWidth="1"/>
    <col min="11535" max="11537" width="13.7109375" style="2" customWidth="1"/>
    <col min="11538" max="11538" width="93.28515625" style="2" customWidth="1"/>
    <col min="11539" max="11539" width="8.140625" style="2" customWidth="1"/>
    <col min="11540" max="11544" width="9.140625" style="2"/>
    <col min="11545" max="11547" width="9" style="2" customWidth="1"/>
    <col min="11548" max="11780" width="9.140625" style="2"/>
    <col min="11781" max="11781" width="9.28515625" style="2" bestFit="1" customWidth="1"/>
    <col min="11782" max="11783" width="9.140625" style="2" customWidth="1"/>
    <col min="11784" max="11785" width="9.28515625" style="2" bestFit="1" customWidth="1"/>
    <col min="11786" max="11786" width="9.28515625" style="2" customWidth="1"/>
    <col min="11787" max="11787" width="9.28515625" style="2" bestFit="1" customWidth="1"/>
    <col min="11788" max="11789" width="9.42578125" style="2" customWidth="1"/>
    <col min="11790" max="11790" width="10.7109375" style="2" customWidth="1"/>
    <col min="11791" max="11793" width="13.7109375" style="2" customWidth="1"/>
    <col min="11794" max="11794" width="93.28515625" style="2" customWidth="1"/>
    <col min="11795" max="11795" width="8.140625" style="2" customWidth="1"/>
    <col min="11796" max="11800" width="9.140625" style="2"/>
    <col min="11801" max="11803" width="9" style="2" customWidth="1"/>
    <col min="11804" max="12036" width="9.140625" style="2"/>
    <col min="12037" max="12037" width="9.28515625" style="2" bestFit="1" customWidth="1"/>
    <col min="12038" max="12039" width="9.140625" style="2" customWidth="1"/>
    <col min="12040" max="12041" width="9.28515625" style="2" bestFit="1" customWidth="1"/>
    <col min="12042" max="12042" width="9.28515625" style="2" customWidth="1"/>
    <col min="12043" max="12043" width="9.28515625" style="2" bestFit="1" customWidth="1"/>
    <col min="12044" max="12045" width="9.42578125" style="2" customWidth="1"/>
    <col min="12046" max="12046" width="10.7109375" style="2" customWidth="1"/>
    <col min="12047" max="12049" width="13.7109375" style="2" customWidth="1"/>
    <col min="12050" max="12050" width="93.28515625" style="2" customWidth="1"/>
    <col min="12051" max="12051" width="8.140625" style="2" customWidth="1"/>
    <col min="12052" max="12056" width="9.140625" style="2"/>
    <col min="12057" max="12059" width="9" style="2" customWidth="1"/>
    <col min="12060" max="12292" width="9.140625" style="2"/>
    <col min="12293" max="12293" width="9.28515625" style="2" bestFit="1" customWidth="1"/>
    <col min="12294" max="12295" width="9.140625" style="2" customWidth="1"/>
    <col min="12296" max="12297" width="9.28515625" style="2" bestFit="1" customWidth="1"/>
    <col min="12298" max="12298" width="9.28515625" style="2" customWidth="1"/>
    <col min="12299" max="12299" width="9.28515625" style="2" bestFit="1" customWidth="1"/>
    <col min="12300" max="12301" width="9.42578125" style="2" customWidth="1"/>
    <col min="12302" max="12302" width="10.7109375" style="2" customWidth="1"/>
    <col min="12303" max="12305" width="13.7109375" style="2" customWidth="1"/>
    <col min="12306" max="12306" width="93.28515625" style="2" customWidth="1"/>
    <col min="12307" max="12307" width="8.140625" style="2" customWidth="1"/>
    <col min="12308" max="12312" width="9.140625" style="2"/>
    <col min="12313" max="12315" width="9" style="2" customWidth="1"/>
    <col min="12316" max="12548" width="9.140625" style="2"/>
    <col min="12549" max="12549" width="9.28515625" style="2" bestFit="1" customWidth="1"/>
    <col min="12550" max="12551" width="9.140625" style="2" customWidth="1"/>
    <col min="12552" max="12553" width="9.28515625" style="2" bestFit="1" customWidth="1"/>
    <col min="12554" max="12554" width="9.28515625" style="2" customWidth="1"/>
    <col min="12555" max="12555" width="9.28515625" style="2" bestFit="1" customWidth="1"/>
    <col min="12556" max="12557" width="9.42578125" style="2" customWidth="1"/>
    <col min="12558" max="12558" width="10.7109375" style="2" customWidth="1"/>
    <col min="12559" max="12561" width="13.7109375" style="2" customWidth="1"/>
    <col min="12562" max="12562" width="93.28515625" style="2" customWidth="1"/>
    <col min="12563" max="12563" width="8.140625" style="2" customWidth="1"/>
    <col min="12564" max="12568" width="9.140625" style="2"/>
    <col min="12569" max="12571" width="9" style="2" customWidth="1"/>
    <col min="12572" max="12804" width="9.140625" style="2"/>
    <col min="12805" max="12805" width="9.28515625" style="2" bestFit="1" customWidth="1"/>
    <col min="12806" max="12807" width="9.140625" style="2" customWidth="1"/>
    <col min="12808" max="12809" width="9.28515625" style="2" bestFit="1" customWidth="1"/>
    <col min="12810" max="12810" width="9.28515625" style="2" customWidth="1"/>
    <col min="12811" max="12811" width="9.28515625" style="2" bestFit="1" customWidth="1"/>
    <col min="12812" max="12813" width="9.42578125" style="2" customWidth="1"/>
    <col min="12814" max="12814" width="10.7109375" style="2" customWidth="1"/>
    <col min="12815" max="12817" width="13.7109375" style="2" customWidth="1"/>
    <col min="12818" max="12818" width="93.28515625" style="2" customWidth="1"/>
    <col min="12819" max="12819" width="8.140625" style="2" customWidth="1"/>
    <col min="12820" max="12824" width="9.140625" style="2"/>
    <col min="12825" max="12827" width="9" style="2" customWidth="1"/>
    <col min="12828" max="13060" width="9.140625" style="2"/>
    <col min="13061" max="13061" width="9.28515625" style="2" bestFit="1" customWidth="1"/>
    <col min="13062" max="13063" width="9.140625" style="2" customWidth="1"/>
    <col min="13064" max="13065" width="9.28515625" style="2" bestFit="1" customWidth="1"/>
    <col min="13066" max="13066" width="9.28515625" style="2" customWidth="1"/>
    <col min="13067" max="13067" width="9.28515625" style="2" bestFit="1" customWidth="1"/>
    <col min="13068" max="13069" width="9.42578125" style="2" customWidth="1"/>
    <col min="13070" max="13070" width="10.7109375" style="2" customWidth="1"/>
    <col min="13071" max="13073" width="13.7109375" style="2" customWidth="1"/>
    <col min="13074" max="13074" width="93.28515625" style="2" customWidth="1"/>
    <col min="13075" max="13075" width="8.140625" style="2" customWidth="1"/>
    <col min="13076" max="13080" width="9.140625" style="2"/>
    <col min="13081" max="13083" width="9" style="2" customWidth="1"/>
    <col min="13084" max="13316" width="9.140625" style="2"/>
    <col min="13317" max="13317" width="9.28515625" style="2" bestFit="1" customWidth="1"/>
    <col min="13318" max="13319" width="9.140625" style="2" customWidth="1"/>
    <col min="13320" max="13321" width="9.28515625" style="2" bestFit="1" customWidth="1"/>
    <col min="13322" max="13322" width="9.28515625" style="2" customWidth="1"/>
    <col min="13323" max="13323" width="9.28515625" style="2" bestFit="1" customWidth="1"/>
    <col min="13324" max="13325" width="9.42578125" style="2" customWidth="1"/>
    <col min="13326" max="13326" width="10.7109375" style="2" customWidth="1"/>
    <col min="13327" max="13329" width="13.7109375" style="2" customWidth="1"/>
    <col min="13330" max="13330" width="93.28515625" style="2" customWidth="1"/>
    <col min="13331" max="13331" width="8.140625" style="2" customWidth="1"/>
    <col min="13332" max="13336" width="9.140625" style="2"/>
    <col min="13337" max="13339" width="9" style="2" customWidth="1"/>
    <col min="13340" max="13572" width="9.140625" style="2"/>
    <col min="13573" max="13573" width="9.28515625" style="2" bestFit="1" customWidth="1"/>
    <col min="13574" max="13575" width="9.140625" style="2" customWidth="1"/>
    <col min="13576" max="13577" width="9.28515625" style="2" bestFit="1" customWidth="1"/>
    <col min="13578" max="13578" width="9.28515625" style="2" customWidth="1"/>
    <col min="13579" max="13579" width="9.28515625" style="2" bestFit="1" customWidth="1"/>
    <col min="13580" max="13581" width="9.42578125" style="2" customWidth="1"/>
    <col min="13582" max="13582" width="10.7109375" style="2" customWidth="1"/>
    <col min="13583" max="13585" width="13.7109375" style="2" customWidth="1"/>
    <col min="13586" max="13586" width="93.28515625" style="2" customWidth="1"/>
    <col min="13587" max="13587" width="8.140625" style="2" customWidth="1"/>
    <col min="13588" max="13592" width="9.140625" style="2"/>
    <col min="13593" max="13595" width="9" style="2" customWidth="1"/>
    <col min="13596" max="13828" width="9.140625" style="2"/>
    <col min="13829" max="13829" width="9.28515625" style="2" bestFit="1" customWidth="1"/>
    <col min="13830" max="13831" width="9.140625" style="2" customWidth="1"/>
    <col min="13832" max="13833" width="9.28515625" style="2" bestFit="1" customWidth="1"/>
    <col min="13834" max="13834" width="9.28515625" style="2" customWidth="1"/>
    <col min="13835" max="13835" width="9.28515625" style="2" bestFit="1" customWidth="1"/>
    <col min="13836" max="13837" width="9.42578125" style="2" customWidth="1"/>
    <col min="13838" max="13838" width="10.7109375" style="2" customWidth="1"/>
    <col min="13839" max="13841" width="13.7109375" style="2" customWidth="1"/>
    <col min="13842" max="13842" width="93.28515625" style="2" customWidth="1"/>
    <col min="13843" max="13843" width="8.140625" style="2" customWidth="1"/>
    <col min="13844" max="13848" width="9.140625" style="2"/>
    <col min="13849" max="13851" width="9" style="2" customWidth="1"/>
    <col min="13852" max="14084" width="9.140625" style="2"/>
    <col min="14085" max="14085" width="9.28515625" style="2" bestFit="1" customWidth="1"/>
    <col min="14086" max="14087" width="9.140625" style="2" customWidth="1"/>
    <col min="14088" max="14089" width="9.28515625" style="2" bestFit="1" customWidth="1"/>
    <col min="14090" max="14090" width="9.28515625" style="2" customWidth="1"/>
    <col min="14091" max="14091" width="9.28515625" style="2" bestFit="1" customWidth="1"/>
    <col min="14092" max="14093" width="9.42578125" style="2" customWidth="1"/>
    <col min="14094" max="14094" width="10.7109375" style="2" customWidth="1"/>
    <col min="14095" max="14097" width="13.7109375" style="2" customWidth="1"/>
    <col min="14098" max="14098" width="93.28515625" style="2" customWidth="1"/>
    <col min="14099" max="14099" width="8.140625" style="2" customWidth="1"/>
    <col min="14100" max="14104" width="9.140625" style="2"/>
    <col min="14105" max="14107" width="9" style="2" customWidth="1"/>
    <col min="14108" max="14340" width="9.140625" style="2"/>
    <col min="14341" max="14341" width="9.28515625" style="2" bestFit="1" customWidth="1"/>
    <col min="14342" max="14343" width="9.140625" style="2" customWidth="1"/>
    <col min="14344" max="14345" width="9.28515625" style="2" bestFit="1" customWidth="1"/>
    <col min="14346" max="14346" width="9.28515625" style="2" customWidth="1"/>
    <col min="14347" max="14347" width="9.28515625" style="2" bestFit="1" customWidth="1"/>
    <col min="14348" max="14349" width="9.42578125" style="2" customWidth="1"/>
    <col min="14350" max="14350" width="10.7109375" style="2" customWidth="1"/>
    <col min="14351" max="14353" width="13.7109375" style="2" customWidth="1"/>
    <col min="14354" max="14354" width="93.28515625" style="2" customWidth="1"/>
    <col min="14355" max="14355" width="8.140625" style="2" customWidth="1"/>
    <col min="14356" max="14360" width="9.140625" style="2"/>
    <col min="14361" max="14363" width="9" style="2" customWidth="1"/>
    <col min="14364" max="14596" width="9.140625" style="2"/>
    <col min="14597" max="14597" width="9.28515625" style="2" bestFit="1" customWidth="1"/>
    <col min="14598" max="14599" width="9.140625" style="2" customWidth="1"/>
    <col min="14600" max="14601" width="9.28515625" style="2" bestFit="1" customWidth="1"/>
    <col min="14602" max="14602" width="9.28515625" style="2" customWidth="1"/>
    <col min="14603" max="14603" width="9.28515625" style="2" bestFit="1" customWidth="1"/>
    <col min="14604" max="14605" width="9.42578125" style="2" customWidth="1"/>
    <col min="14606" max="14606" width="10.7109375" style="2" customWidth="1"/>
    <col min="14607" max="14609" width="13.7109375" style="2" customWidth="1"/>
    <col min="14610" max="14610" width="93.28515625" style="2" customWidth="1"/>
    <col min="14611" max="14611" width="8.140625" style="2" customWidth="1"/>
    <col min="14612" max="14616" width="9.140625" style="2"/>
    <col min="14617" max="14619" width="9" style="2" customWidth="1"/>
    <col min="14620" max="14852" width="9.140625" style="2"/>
    <col min="14853" max="14853" width="9.28515625" style="2" bestFit="1" customWidth="1"/>
    <col min="14854" max="14855" width="9.140625" style="2" customWidth="1"/>
    <col min="14856" max="14857" width="9.28515625" style="2" bestFit="1" customWidth="1"/>
    <col min="14858" max="14858" width="9.28515625" style="2" customWidth="1"/>
    <col min="14859" max="14859" width="9.28515625" style="2" bestFit="1" customWidth="1"/>
    <col min="14860" max="14861" width="9.42578125" style="2" customWidth="1"/>
    <col min="14862" max="14862" width="10.7109375" style="2" customWidth="1"/>
    <col min="14863" max="14865" width="13.7109375" style="2" customWidth="1"/>
    <col min="14866" max="14866" width="93.28515625" style="2" customWidth="1"/>
    <col min="14867" max="14867" width="8.140625" style="2" customWidth="1"/>
    <col min="14868" max="14872" width="9.140625" style="2"/>
    <col min="14873" max="14875" width="9" style="2" customWidth="1"/>
    <col min="14876" max="15108" width="9.140625" style="2"/>
    <col min="15109" max="15109" width="9.28515625" style="2" bestFit="1" customWidth="1"/>
    <col min="15110" max="15111" width="9.140625" style="2" customWidth="1"/>
    <col min="15112" max="15113" width="9.28515625" style="2" bestFit="1" customWidth="1"/>
    <col min="15114" max="15114" width="9.28515625" style="2" customWidth="1"/>
    <col min="15115" max="15115" width="9.28515625" style="2" bestFit="1" customWidth="1"/>
    <col min="15116" max="15117" width="9.42578125" style="2" customWidth="1"/>
    <col min="15118" max="15118" width="10.7109375" style="2" customWidth="1"/>
    <col min="15119" max="15121" width="13.7109375" style="2" customWidth="1"/>
    <col min="15122" max="15122" width="93.28515625" style="2" customWidth="1"/>
    <col min="15123" max="15123" width="8.140625" style="2" customWidth="1"/>
    <col min="15124" max="15128" width="9.140625" style="2"/>
    <col min="15129" max="15131" width="9" style="2" customWidth="1"/>
    <col min="15132" max="15364" width="9.140625" style="2"/>
    <col min="15365" max="15365" width="9.28515625" style="2" bestFit="1" customWidth="1"/>
    <col min="15366" max="15367" width="9.140625" style="2" customWidth="1"/>
    <col min="15368" max="15369" width="9.28515625" style="2" bestFit="1" customWidth="1"/>
    <col min="15370" max="15370" width="9.28515625" style="2" customWidth="1"/>
    <col min="15371" max="15371" width="9.28515625" style="2" bestFit="1" customWidth="1"/>
    <col min="15372" max="15373" width="9.42578125" style="2" customWidth="1"/>
    <col min="15374" max="15374" width="10.7109375" style="2" customWidth="1"/>
    <col min="15375" max="15377" width="13.7109375" style="2" customWidth="1"/>
    <col min="15378" max="15378" width="93.28515625" style="2" customWidth="1"/>
    <col min="15379" max="15379" width="8.140625" style="2" customWidth="1"/>
    <col min="15380" max="15384" width="9.140625" style="2"/>
    <col min="15385" max="15387" width="9" style="2" customWidth="1"/>
    <col min="15388" max="15620" width="9.140625" style="2"/>
    <col min="15621" max="15621" width="9.28515625" style="2" bestFit="1" customWidth="1"/>
    <col min="15622" max="15623" width="9.140625" style="2" customWidth="1"/>
    <col min="15624" max="15625" width="9.28515625" style="2" bestFit="1" customWidth="1"/>
    <col min="15626" max="15626" width="9.28515625" style="2" customWidth="1"/>
    <col min="15627" max="15627" width="9.28515625" style="2" bestFit="1" customWidth="1"/>
    <col min="15628" max="15629" width="9.42578125" style="2" customWidth="1"/>
    <col min="15630" max="15630" width="10.7109375" style="2" customWidth="1"/>
    <col min="15631" max="15633" width="13.7109375" style="2" customWidth="1"/>
    <col min="15634" max="15634" width="93.28515625" style="2" customWidth="1"/>
    <col min="15635" max="15635" width="8.140625" style="2" customWidth="1"/>
    <col min="15636" max="15640" width="9.140625" style="2"/>
    <col min="15641" max="15643" width="9" style="2" customWidth="1"/>
    <col min="15644" max="15876" width="9.140625" style="2"/>
    <col min="15877" max="15877" width="9.28515625" style="2" bestFit="1" customWidth="1"/>
    <col min="15878" max="15879" width="9.140625" style="2" customWidth="1"/>
    <col min="15880" max="15881" width="9.28515625" style="2" bestFit="1" customWidth="1"/>
    <col min="15882" max="15882" width="9.28515625" style="2" customWidth="1"/>
    <col min="15883" max="15883" width="9.28515625" style="2" bestFit="1" customWidth="1"/>
    <col min="15884" max="15885" width="9.42578125" style="2" customWidth="1"/>
    <col min="15886" max="15886" width="10.7109375" style="2" customWidth="1"/>
    <col min="15887" max="15889" width="13.7109375" style="2" customWidth="1"/>
    <col min="15890" max="15890" width="93.28515625" style="2" customWidth="1"/>
    <col min="15891" max="15891" width="8.140625" style="2" customWidth="1"/>
    <col min="15892" max="15896" width="9.140625" style="2"/>
    <col min="15897" max="15899" width="9" style="2" customWidth="1"/>
    <col min="15900" max="16132" width="9.140625" style="2"/>
    <col min="16133" max="16133" width="9.28515625" style="2" bestFit="1" customWidth="1"/>
    <col min="16134" max="16135" width="9.140625" style="2" customWidth="1"/>
    <col min="16136" max="16137" width="9.28515625" style="2" bestFit="1" customWidth="1"/>
    <col min="16138" max="16138" width="9.28515625" style="2" customWidth="1"/>
    <col min="16139" max="16139" width="9.28515625" style="2" bestFit="1" customWidth="1"/>
    <col min="16140" max="16141" width="9.42578125" style="2" customWidth="1"/>
    <col min="16142" max="16142" width="10.7109375" style="2" customWidth="1"/>
    <col min="16143" max="16145" width="13.7109375" style="2" customWidth="1"/>
    <col min="16146" max="16146" width="93.28515625" style="2" customWidth="1"/>
    <col min="16147" max="16147" width="8.140625" style="2" customWidth="1"/>
    <col min="16148" max="16152" width="9.140625" style="2"/>
    <col min="16153" max="16155" width="9" style="2" customWidth="1"/>
    <col min="16156" max="16384" width="9.140625" style="2"/>
  </cols>
  <sheetData>
    <row r="1" spans="2:24" ht="12.75" customHeight="1" x14ac:dyDescent="0.2">
      <c r="B1" s="163"/>
      <c r="C1" s="164"/>
      <c r="D1" s="164"/>
      <c r="E1" s="165"/>
      <c r="F1" s="165"/>
      <c r="G1" s="165"/>
      <c r="H1" s="165"/>
      <c r="I1" s="165"/>
      <c r="J1" s="165"/>
      <c r="K1" s="165"/>
      <c r="L1" s="168" t="s">
        <v>11</v>
      </c>
      <c r="M1" s="169"/>
      <c r="N1" s="157" t="s">
        <v>12</v>
      </c>
      <c r="O1" s="171" t="s">
        <v>12</v>
      </c>
      <c r="P1" s="171" t="s">
        <v>13</v>
      </c>
      <c r="Q1" s="157" t="s">
        <v>14</v>
      </c>
      <c r="R1" s="157" t="s">
        <v>15</v>
      </c>
      <c r="S1" s="87" t="s">
        <v>16</v>
      </c>
    </row>
    <row r="2" spans="2:24" ht="12.75" customHeight="1" x14ac:dyDescent="0.2">
      <c r="B2" s="166"/>
      <c r="C2" s="167"/>
      <c r="D2" s="167"/>
      <c r="E2" s="167"/>
      <c r="F2" s="167"/>
      <c r="G2" s="167"/>
      <c r="H2" s="167"/>
      <c r="I2" s="167"/>
      <c r="J2" s="167"/>
      <c r="K2" s="167"/>
      <c r="L2" s="170"/>
      <c r="M2" s="170"/>
      <c r="N2" s="157"/>
      <c r="O2" s="172"/>
      <c r="P2" s="172"/>
      <c r="Q2" s="157"/>
      <c r="R2" s="157"/>
      <c r="S2" s="88" t="s">
        <v>2</v>
      </c>
    </row>
    <row r="3" spans="2:24" ht="12.75" customHeight="1" x14ac:dyDescent="0.2">
      <c r="B3" s="159"/>
      <c r="C3" s="159"/>
      <c r="D3" s="161" t="s">
        <v>247</v>
      </c>
      <c r="E3" s="159" t="s">
        <v>248</v>
      </c>
      <c r="F3" s="159"/>
      <c r="G3" s="161" t="s">
        <v>249</v>
      </c>
      <c r="H3" s="161"/>
      <c r="I3" s="161"/>
      <c r="J3" s="161"/>
      <c r="K3" s="161"/>
      <c r="L3" s="173" t="s">
        <v>38</v>
      </c>
      <c r="M3" s="173" t="s">
        <v>37</v>
      </c>
      <c r="N3" s="157"/>
      <c r="O3" s="137" t="s">
        <v>17</v>
      </c>
      <c r="P3" s="137" t="s">
        <v>10</v>
      </c>
      <c r="Q3" s="157"/>
      <c r="R3" s="157"/>
      <c r="S3" s="88" t="s">
        <v>6</v>
      </c>
    </row>
    <row r="4" spans="2:24" ht="12.75" customHeight="1" thickBot="1" x14ac:dyDescent="0.25">
      <c r="B4" s="160"/>
      <c r="C4" s="160"/>
      <c r="D4" s="162"/>
      <c r="E4" s="160"/>
      <c r="F4" s="160"/>
      <c r="G4" s="162"/>
      <c r="H4" s="162"/>
      <c r="I4" s="162"/>
      <c r="J4" s="162"/>
      <c r="K4" s="162"/>
      <c r="L4" s="174"/>
      <c r="M4" s="174"/>
      <c r="N4" s="158"/>
      <c r="O4" s="175"/>
      <c r="P4" s="175"/>
      <c r="Q4" s="158"/>
      <c r="R4" s="158"/>
      <c r="S4" s="89"/>
    </row>
    <row r="5" spans="2:24" ht="12.75" customHeight="1" x14ac:dyDescent="0.2">
      <c r="B5" s="57"/>
      <c r="C5" s="57"/>
      <c r="D5" s="57"/>
      <c r="E5" s="57"/>
      <c r="F5" s="57"/>
      <c r="G5" s="57"/>
      <c r="H5" s="57"/>
      <c r="I5" s="57"/>
      <c r="J5" s="57"/>
      <c r="K5" s="57"/>
      <c r="L5" s="58"/>
      <c r="M5" s="36"/>
      <c r="N5" s="36"/>
      <c r="O5" s="38"/>
      <c r="P5" s="59"/>
      <c r="Q5" s="36"/>
      <c r="R5" s="46"/>
      <c r="S5" s="37"/>
      <c r="X5" s="60"/>
    </row>
    <row r="6" spans="2:24" ht="12.75" customHeight="1" x14ac:dyDescent="0.2">
      <c r="B6" s="54"/>
      <c r="C6" s="54"/>
      <c r="D6" s="54"/>
      <c r="E6" s="54"/>
      <c r="F6" s="54"/>
      <c r="G6" s="54"/>
      <c r="H6" s="54"/>
      <c r="I6" s="54"/>
      <c r="J6" s="54"/>
      <c r="K6" s="54"/>
      <c r="L6" s="53"/>
      <c r="M6" s="61"/>
      <c r="N6" s="61"/>
      <c r="O6" s="62"/>
      <c r="P6" s="50"/>
      <c r="Q6" s="61"/>
      <c r="R6" s="45" t="s">
        <v>36</v>
      </c>
      <c r="S6" s="90"/>
      <c r="X6" s="60"/>
    </row>
    <row r="7" spans="2:24" ht="12.75" customHeight="1" x14ac:dyDescent="0.2">
      <c r="B7" s="53"/>
      <c r="C7" s="53"/>
      <c r="D7" s="53"/>
      <c r="E7" s="53"/>
      <c r="F7" s="53"/>
      <c r="G7" s="63">
        <f>'SIGN 4'!I84</f>
        <v>245</v>
      </c>
      <c r="H7" s="53"/>
      <c r="I7" s="53"/>
      <c r="J7" s="53"/>
      <c r="K7" s="53"/>
      <c r="L7" s="53"/>
      <c r="M7" s="53"/>
      <c r="N7" s="45">
        <f>'SIGN 1'!I4</f>
        <v>630</v>
      </c>
      <c r="O7" s="64">
        <f>'SIGN 1'!I1</f>
        <v>2100</v>
      </c>
      <c r="P7" s="44">
        <f>SUM(B7:K7)</f>
        <v>245</v>
      </c>
      <c r="Q7" s="53" t="str">
        <f>'SIGN 1'!I15</f>
        <v>FT</v>
      </c>
      <c r="R7" s="46" t="str">
        <f>'SIGN 1'!I5</f>
        <v>GROUND MOUNTED SUPPORT, NO. 2 POST</v>
      </c>
      <c r="S7" s="65"/>
      <c r="X7" s="60"/>
    </row>
    <row r="8" spans="2:24" ht="12.75" customHeight="1" x14ac:dyDescent="0.2">
      <c r="B8" s="53"/>
      <c r="C8" s="53"/>
      <c r="D8" s="53"/>
      <c r="E8" s="53"/>
      <c r="F8" s="53"/>
      <c r="G8" s="63">
        <f>'SIGN 4'!J84</f>
        <v>566.4</v>
      </c>
      <c r="H8" s="53"/>
      <c r="I8" s="53"/>
      <c r="J8" s="63"/>
      <c r="K8" s="63"/>
      <c r="L8" s="63"/>
      <c r="M8" s="63"/>
      <c r="N8" s="45">
        <f>'SIGN 1'!J4</f>
        <v>630</v>
      </c>
      <c r="O8" s="64">
        <f>'SIGN 1'!J1</f>
        <v>3100</v>
      </c>
      <c r="P8" s="44">
        <f>SUM(B8:K8)</f>
        <v>566.4</v>
      </c>
      <c r="Q8" s="53" t="str">
        <f>'SIGN 1'!J15</f>
        <v>FT</v>
      </c>
      <c r="R8" s="46" t="str">
        <f>'SIGN 1'!J5</f>
        <v>GROUND MOUNTED SUPPORT, NO. 3 POST</v>
      </c>
      <c r="S8" s="65"/>
      <c r="X8" s="66"/>
    </row>
    <row r="9" spans="2:24" ht="12.75" customHeight="1" x14ac:dyDescent="0.2">
      <c r="B9" s="53"/>
      <c r="C9" s="53"/>
      <c r="D9" s="53"/>
      <c r="E9" s="53"/>
      <c r="F9" s="53"/>
      <c r="G9" s="63">
        <f>'SIGN 4'!K84</f>
        <v>60.5</v>
      </c>
      <c r="H9" s="53"/>
      <c r="I9" s="53"/>
      <c r="J9" s="63"/>
      <c r="K9" s="63"/>
      <c r="L9" s="63"/>
      <c r="M9" s="67"/>
      <c r="N9" s="45">
        <f>'SIGN 1'!K4</f>
        <v>630</v>
      </c>
      <c r="O9" s="64">
        <f>'SIGN 1'!K1</f>
        <v>8520</v>
      </c>
      <c r="P9" s="44">
        <f>SUM(B9:K9)</f>
        <v>60.5</v>
      </c>
      <c r="Q9" s="53" t="str">
        <f>'SIGN 1'!K15</f>
        <v>FT</v>
      </c>
      <c r="R9" s="46" t="str">
        <f>'SIGN 1'!K5</f>
        <v>STREET NAME SIGN SUPPORT, NO. 3 POST</v>
      </c>
      <c r="S9" s="65"/>
      <c r="X9" s="68"/>
    </row>
    <row r="10" spans="2:24" ht="12.75" customHeight="1" x14ac:dyDescent="0.2">
      <c r="B10" s="53"/>
      <c r="C10" s="53"/>
      <c r="D10" s="53"/>
      <c r="E10" s="53"/>
      <c r="F10" s="53"/>
      <c r="G10" s="53">
        <f>'SIGN 4'!L84</f>
        <v>6</v>
      </c>
      <c r="H10" s="53"/>
      <c r="I10" s="53"/>
      <c r="J10" s="63"/>
      <c r="K10" s="63"/>
      <c r="L10" s="63"/>
      <c r="M10" s="67"/>
      <c r="N10" s="45">
        <f>'SIGN 1'!L4</f>
        <v>630</v>
      </c>
      <c r="O10" s="64">
        <f>'SIGN 1'!L1</f>
        <v>8600</v>
      </c>
      <c r="P10" s="50">
        <f t="shared" ref="P10:P28" si="0">SUM(B10:K10)</f>
        <v>6</v>
      </c>
      <c r="Q10" s="53" t="str">
        <f>'SIGN 1'!L15</f>
        <v>EACH</v>
      </c>
      <c r="R10" s="46" t="str">
        <f>'SIGN 1'!L5</f>
        <v>SIGN POST REFLECTOR</v>
      </c>
      <c r="S10" s="65"/>
      <c r="X10" s="68"/>
    </row>
    <row r="11" spans="2:24" ht="12.75" customHeight="1" x14ac:dyDescent="0.2">
      <c r="B11" s="53"/>
      <c r="C11" s="53"/>
      <c r="D11" s="53"/>
      <c r="E11" s="53"/>
      <c r="F11" s="53"/>
      <c r="G11" s="63" cm="1">
        <f t="array" ref="G11:G12">'SIGN 4'!M84:M85</f>
        <v>386.4</v>
      </c>
      <c r="H11" s="53"/>
      <c r="I11" s="53"/>
      <c r="J11" s="53"/>
      <c r="K11" s="53"/>
      <c r="L11" s="3"/>
      <c r="M11" s="50"/>
      <c r="N11" s="45">
        <f>'SIGN 1'!M4</f>
        <v>630</v>
      </c>
      <c r="O11" s="64">
        <f>'SIGN 1'!M1</f>
        <v>80100</v>
      </c>
      <c r="P11" s="44">
        <f t="shared" si="0"/>
        <v>386.4</v>
      </c>
      <c r="Q11" s="53" t="str">
        <f>'SIGN 1'!M15</f>
        <v>SF</v>
      </c>
      <c r="R11" s="46" t="str">
        <f>'SIGN 1'!M5</f>
        <v>SIGN, FLAT SHEET</v>
      </c>
      <c r="S11" s="65"/>
      <c r="X11" s="60"/>
    </row>
    <row r="12" spans="2:24" ht="12.75" customHeight="1" x14ac:dyDescent="0.2">
      <c r="B12" s="53"/>
      <c r="C12" s="53"/>
      <c r="D12" s="53"/>
      <c r="E12" s="53"/>
      <c r="F12" s="53"/>
      <c r="G12" s="53">
        <v>0</v>
      </c>
      <c r="H12" s="53"/>
      <c r="I12" s="53"/>
      <c r="J12" s="53"/>
      <c r="K12" s="53"/>
      <c r="L12" s="3"/>
      <c r="M12" s="50"/>
      <c r="N12" s="42"/>
      <c r="O12" s="64"/>
      <c r="P12" s="44">
        <f t="shared" si="0"/>
        <v>0</v>
      </c>
      <c r="Q12" s="53"/>
      <c r="S12" s="65"/>
      <c r="X12" s="60"/>
    </row>
    <row r="13" spans="2:24" ht="12.75" customHeight="1" x14ac:dyDescent="0.2">
      <c r="B13" s="53"/>
      <c r="C13" s="53"/>
      <c r="D13" s="53"/>
      <c r="E13" s="53"/>
      <c r="F13" s="53"/>
      <c r="G13" s="3">
        <f>'SIGN 4'!N84</f>
        <v>20</v>
      </c>
      <c r="H13" s="53"/>
      <c r="I13" s="53"/>
      <c r="J13" s="53"/>
      <c r="K13" s="53"/>
      <c r="L13" s="3"/>
      <c r="M13" s="50"/>
      <c r="N13" s="42">
        <f>'SIGN 1'!N4</f>
        <v>630</v>
      </c>
      <c r="O13" s="64">
        <f>'SIGN 1'!N1</f>
        <v>80511</v>
      </c>
      <c r="P13" s="50">
        <f t="shared" si="0"/>
        <v>20</v>
      </c>
      <c r="Q13" s="53" t="str">
        <f>'SIGN 1'!N15</f>
        <v>EACH</v>
      </c>
      <c r="R13" s="46" t="str">
        <f>'SIGN 1'!N5</f>
        <v>SIGN, STREET NAME, AS PER PLAN</v>
      </c>
      <c r="S13" s="65" t="s">
        <v>247</v>
      </c>
      <c r="X13" s="60"/>
    </row>
    <row r="14" spans="2:24" ht="12.75" customHeight="1" x14ac:dyDescent="0.2">
      <c r="B14" s="53"/>
      <c r="C14" s="53"/>
      <c r="D14" s="53"/>
      <c r="E14" s="53"/>
      <c r="F14" s="53"/>
      <c r="G14" s="3">
        <f>'SIGN 4'!O84</f>
        <v>42</v>
      </c>
      <c r="H14" s="53"/>
      <c r="I14" s="53"/>
      <c r="J14" s="63"/>
      <c r="K14" s="63"/>
      <c r="L14" s="39"/>
      <c r="M14" s="44"/>
      <c r="N14" s="42">
        <f>'SIGN 1'!O4</f>
        <v>630</v>
      </c>
      <c r="O14" s="64">
        <f>'SIGN 1'!O1</f>
        <v>84900</v>
      </c>
      <c r="P14" s="50">
        <f t="shared" si="0"/>
        <v>42</v>
      </c>
      <c r="Q14" s="53" t="str">
        <f>'SIGN 1'!O15</f>
        <v>EACH</v>
      </c>
      <c r="R14" s="46" t="str">
        <f>'SIGN 1'!O5</f>
        <v>REMOVAL OF GROUND MOUNTED SIGN, DISPOSE</v>
      </c>
      <c r="S14" s="65"/>
      <c r="X14" s="60"/>
    </row>
    <row r="15" spans="2:24" ht="12.75" customHeight="1" x14ac:dyDescent="0.2">
      <c r="B15" s="53"/>
      <c r="C15" s="53"/>
      <c r="D15" s="53"/>
      <c r="E15" s="91"/>
      <c r="F15" s="91"/>
      <c r="G15" s="42">
        <f>'SIGN 4'!P84</f>
        <v>0</v>
      </c>
      <c r="H15" s="63"/>
      <c r="I15" s="63"/>
      <c r="J15" s="3"/>
      <c r="K15" s="3"/>
      <c r="L15" s="3"/>
      <c r="M15" s="50"/>
      <c r="N15" s="42">
        <f>'SIGN 1'!P4</f>
        <v>630</v>
      </c>
      <c r="O15" s="64">
        <f>'SIGN 1'!P1</f>
        <v>84900</v>
      </c>
      <c r="P15" s="50">
        <f>SUM(B15:K15)</f>
        <v>0</v>
      </c>
      <c r="Q15" s="45" t="str">
        <f>'SIGN 1'!P15</f>
        <v>EACH</v>
      </c>
      <c r="R15" s="46" t="str">
        <f>'SIGN 1'!P5</f>
        <v>REMOVAL OF GROUND MOUNTED SIGN, STORE</v>
      </c>
      <c r="S15" s="65"/>
      <c r="X15" s="68"/>
    </row>
    <row r="16" spans="2:24" ht="12.75" customHeight="1" x14ac:dyDescent="0.2">
      <c r="B16" s="53"/>
      <c r="C16" s="53"/>
      <c r="D16" s="53"/>
      <c r="E16" s="63"/>
      <c r="F16" s="63"/>
      <c r="G16" s="3">
        <f>'SIGN 4'!Q84</f>
        <v>0</v>
      </c>
      <c r="H16" s="63"/>
      <c r="I16" s="63"/>
      <c r="J16" s="39"/>
      <c r="K16" s="39"/>
      <c r="L16" s="39"/>
      <c r="M16" s="44"/>
      <c r="N16" s="42">
        <f>'SIGN 1'!Q4</f>
        <v>630</v>
      </c>
      <c r="O16" s="64">
        <f>'SIGN 1'!Q1</f>
        <v>84900</v>
      </c>
      <c r="P16" s="50">
        <f t="shared" si="0"/>
        <v>0</v>
      </c>
      <c r="Q16" s="53" t="str">
        <f>'SIGN 1'!Q15</f>
        <v>EACH</v>
      </c>
      <c r="R16" s="46" t="str">
        <f>'SIGN 1'!Q5</f>
        <v>REMOVAL OF GROUND MOUNTED SIGN, REERECT</v>
      </c>
      <c r="S16" s="65"/>
      <c r="X16" s="68"/>
    </row>
    <row r="17" spans="2:24" ht="12.75" customHeight="1" x14ac:dyDescent="0.2">
      <c r="B17" s="53"/>
      <c r="C17" s="53"/>
      <c r="D17" s="53"/>
      <c r="E17" s="63"/>
      <c r="F17" s="63"/>
      <c r="G17" s="3">
        <f>'SIGN 4'!R84</f>
        <v>28</v>
      </c>
      <c r="H17" s="63"/>
      <c r="I17" s="63"/>
      <c r="J17" s="3"/>
      <c r="K17" s="3"/>
      <c r="L17" s="3"/>
      <c r="M17" s="50"/>
      <c r="N17" s="42">
        <f>'SIGN 1'!R4</f>
        <v>630</v>
      </c>
      <c r="O17" s="64">
        <f>'SIGN 1'!R1</f>
        <v>86002</v>
      </c>
      <c r="P17" s="50">
        <f>SUM(B17:K17)</f>
        <v>28</v>
      </c>
      <c r="Q17" s="53" t="str">
        <f>'SIGN 1'!R15</f>
        <v>EACH</v>
      </c>
      <c r="R17" s="46" t="str">
        <f>'SIGN 1'!R5</f>
        <v>REMOVAL OF GROUND MOUNTED POST SUPPORT, DISPOSE</v>
      </c>
      <c r="S17" s="65"/>
      <c r="X17" s="68"/>
    </row>
    <row r="18" spans="2:24" ht="12.75" customHeight="1" x14ac:dyDescent="0.2">
      <c r="B18" s="53"/>
      <c r="C18" s="53"/>
      <c r="D18" s="53"/>
      <c r="E18" s="91"/>
      <c r="F18" s="91"/>
      <c r="G18" s="42"/>
      <c r="H18" s="63"/>
      <c r="I18" s="63"/>
      <c r="J18" s="3"/>
      <c r="K18" s="3"/>
      <c r="L18" s="3"/>
      <c r="M18" s="50"/>
      <c r="N18" s="42"/>
      <c r="O18" s="43"/>
      <c r="P18" s="50"/>
      <c r="Q18" s="45"/>
      <c r="R18" s="46"/>
      <c r="S18" s="65"/>
      <c r="X18" s="68"/>
    </row>
    <row r="19" spans="2:24" ht="12.75" customHeight="1" x14ac:dyDescent="0.2">
      <c r="B19" s="53"/>
      <c r="C19" s="53"/>
      <c r="D19" s="53"/>
      <c r="E19" s="91"/>
      <c r="F19" s="91"/>
      <c r="G19" s="42">
        <v>1</v>
      </c>
      <c r="H19" s="63"/>
      <c r="I19" s="63"/>
      <c r="J19" s="3"/>
      <c r="K19" s="3"/>
      <c r="L19" s="3"/>
      <c r="M19" s="50"/>
      <c r="N19" s="42">
        <f>'SIGN 1'!S4</f>
        <v>630</v>
      </c>
      <c r="O19" s="43">
        <f>'SIGN 1'!S1</f>
        <v>86002</v>
      </c>
      <c r="P19" s="50">
        <v>1</v>
      </c>
      <c r="Q19" s="45" t="str">
        <f>'SIGN 1'!S15</f>
        <v>EACH</v>
      </c>
      <c r="R19" s="46" t="str">
        <f>'SIGN 1'!S5</f>
        <v>REMOVAL OF GROUND MOUNTED POST SUPPORT, REERECT</v>
      </c>
      <c r="S19" s="65"/>
      <c r="X19" s="68"/>
    </row>
    <row r="20" spans="2:24" ht="12.75" customHeight="1" x14ac:dyDescent="0.2">
      <c r="B20" s="53"/>
      <c r="C20" s="53"/>
      <c r="D20" s="53"/>
      <c r="E20" s="91"/>
      <c r="F20" s="91"/>
      <c r="G20" s="91"/>
      <c r="H20" s="63"/>
      <c r="I20" s="63"/>
      <c r="J20" s="3"/>
      <c r="K20" s="3"/>
      <c r="L20" s="3"/>
      <c r="M20" s="50"/>
      <c r="N20" s="42"/>
      <c r="O20" s="43"/>
      <c r="P20" s="44">
        <f t="shared" si="0"/>
        <v>0</v>
      </c>
      <c r="Q20" s="45"/>
      <c r="R20" s="46"/>
      <c r="S20" s="65"/>
      <c r="X20" s="68"/>
    </row>
    <row r="21" spans="2:24" ht="12.75" customHeight="1" x14ac:dyDescent="0.2">
      <c r="B21" s="53"/>
      <c r="C21" s="53"/>
      <c r="D21" s="59">
        <v>0.63</v>
      </c>
      <c r="E21" s="92">
        <f>'PAVT MARK 4'!G76</f>
        <v>2.1389999999999998</v>
      </c>
      <c r="F21" s="91">
        <v>0</v>
      </c>
      <c r="G21" s="91">
        <v>0</v>
      </c>
      <c r="H21" s="63"/>
      <c r="I21" s="63"/>
      <c r="J21" s="3"/>
      <c r="K21" s="3"/>
      <c r="L21" s="3"/>
      <c r="M21" s="50"/>
      <c r="N21" s="42">
        <f>'PAVT MARK 1'!G4</f>
        <v>644</v>
      </c>
      <c r="O21" s="43">
        <f>'PAVT MARK 1'!G1</f>
        <v>300</v>
      </c>
      <c r="P21" s="47">
        <f t="shared" si="0"/>
        <v>2.7689999999999997</v>
      </c>
      <c r="Q21" s="48" t="s">
        <v>206</v>
      </c>
      <c r="R21" s="46" t="s">
        <v>205</v>
      </c>
      <c r="S21" s="65"/>
      <c r="X21" s="68"/>
    </row>
    <row r="22" spans="2:24" ht="12.75" customHeight="1" x14ac:dyDescent="0.2">
      <c r="B22" s="53"/>
      <c r="C22" s="53"/>
      <c r="D22" s="53"/>
      <c r="E22" s="45">
        <f>'PAVT MARK 4'!I76</f>
        <v>506</v>
      </c>
      <c r="F22" s="45"/>
      <c r="G22" s="69"/>
      <c r="H22" s="53"/>
      <c r="I22" s="53"/>
      <c r="J22" s="3"/>
      <c r="K22" s="3"/>
      <c r="L22" s="3"/>
      <c r="M22" s="50"/>
      <c r="N22" s="42">
        <f>'PAVT MARK 1'!I4</f>
        <v>644</v>
      </c>
      <c r="O22" s="49">
        <f>'PAVT MARK 1'!I1</f>
        <v>400</v>
      </c>
      <c r="P22" s="50">
        <f t="shared" si="0"/>
        <v>506</v>
      </c>
      <c r="Q22" s="51" t="str">
        <f>'PAVT MARK 1'!I15</f>
        <v>FT</v>
      </c>
      <c r="R22" s="52" t="str">
        <f>'PAVT MARK 1'!I5</f>
        <v>CHANNELIZING LINE, 8"</v>
      </c>
      <c r="S22" s="65"/>
      <c r="X22" s="60"/>
    </row>
    <row r="23" spans="2:24" ht="12.75" customHeight="1" x14ac:dyDescent="0.2">
      <c r="B23" s="70"/>
      <c r="C23" s="53"/>
      <c r="D23" s="53"/>
      <c r="E23" s="45">
        <f>'PAVT MARK 4'!J76</f>
        <v>213</v>
      </c>
      <c r="F23" s="45"/>
      <c r="G23" s="69"/>
      <c r="H23" s="53"/>
      <c r="I23" s="53"/>
      <c r="J23" s="3"/>
      <c r="K23" s="3"/>
      <c r="L23" s="3"/>
      <c r="M23" s="42"/>
      <c r="N23" s="42">
        <f>'PAVT MARK 1'!J4</f>
        <v>644</v>
      </c>
      <c r="O23" s="49">
        <f>'PAVT MARK 1'!J1</f>
        <v>500</v>
      </c>
      <c r="P23" s="50">
        <f t="shared" si="0"/>
        <v>213</v>
      </c>
      <c r="Q23" s="53" t="str">
        <f>'PAVT MARK 1'!J15</f>
        <v>FT</v>
      </c>
      <c r="R23" s="52" t="str">
        <f>'PAVT MARK 1'!J5</f>
        <v>STOP LINE</v>
      </c>
      <c r="S23" s="65"/>
      <c r="X23" s="60"/>
    </row>
    <row r="24" spans="2:24" ht="12.75" customHeight="1" x14ac:dyDescent="0.2">
      <c r="B24" s="70"/>
      <c r="C24" s="70"/>
      <c r="D24" s="53"/>
      <c r="E24" s="42">
        <f>'PAVT MARK 4'!K76</f>
        <v>1006</v>
      </c>
      <c r="F24" s="45"/>
      <c r="G24" s="93"/>
      <c r="H24" s="53"/>
      <c r="I24" s="53"/>
      <c r="J24" s="3"/>
      <c r="K24" s="3"/>
      <c r="L24" s="3"/>
      <c r="M24" s="42"/>
      <c r="N24" s="42">
        <f>'PAVT MARK 1'!K4</f>
        <v>644</v>
      </c>
      <c r="O24" s="49">
        <f>'PAVT MARK 1'!K1</f>
        <v>620</v>
      </c>
      <c r="P24" s="50">
        <f t="shared" si="0"/>
        <v>1006</v>
      </c>
      <c r="Q24" s="53" t="str">
        <f>'PAVT MARK 1'!K15</f>
        <v>FT</v>
      </c>
      <c r="R24" s="52" t="str">
        <f>'PAVT MARK 1'!K5</f>
        <v>CROSSWALK LINE, 12"</v>
      </c>
      <c r="S24" s="65"/>
      <c r="X24" s="60"/>
    </row>
    <row r="25" spans="2:24" ht="12.75" customHeight="1" x14ac:dyDescent="0.2">
      <c r="B25" s="70"/>
      <c r="C25" s="70"/>
      <c r="D25" s="53">
        <v>112</v>
      </c>
      <c r="E25" s="45" cm="1">
        <f t="array" ref="E25:E26">'PAVT MARK 4'!L76:L77</f>
        <v>257</v>
      </c>
      <c r="F25" s="45"/>
      <c r="G25" s="93"/>
      <c r="H25" s="53"/>
      <c r="I25" s="53"/>
      <c r="J25" s="3"/>
      <c r="K25" s="3"/>
      <c r="L25" s="3"/>
      <c r="M25" s="42"/>
      <c r="N25" s="42">
        <f>'PAVT MARK 1'!L4</f>
        <v>644</v>
      </c>
      <c r="O25" s="49">
        <f>'PAVT MARK 1'!L1</f>
        <v>700</v>
      </c>
      <c r="P25" s="50">
        <f t="shared" si="0"/>
        <v>369</v>
      </c>
      <c r="Q25" s="53" t="str">
        <f>'PAVT MARK 1'!L15</f>
        <v>FT</v>
      </c>
      <c r="R25" s="52" t="s">
        <v>228</v>
      </c>
      <c r="S25" s="65"/>
      <c r="X25" s="60"/>
    </row>
    <row r="26" spans="2:24" ht="12.75" customHeight="1" x14ac:dyDescent="0.2">
      <c r="B26" s="70"/>
      <c r="C26" s="70"/>
      <c r="D26" s="53"/>
      <c r="E26" s="45">
        <v>0</v>
      </c>
      <c r="F26" s="45"/>
      <c r="G26" s="93"/>
      <c r="H26" s="71"/>
      <c r="I26" s="53"/>
      <c r="J26" s="53"/>
      <c r="K26" s="53"/>
      <c r="L26" s="39"/>
      <c r="M26" s="72"/>
      <c r="N26" s="42"/>
      <c r="O26" s="49"/>
      <c r="P26" s="50">
        <f t="shared" si="0"/>
        <v>0</v>
      </c>
      <c r="Q26" s="54"/>
      <c r="R26" s="52"/>
      <c r="S26" s="65"/>
      <c r="X26" s="60"/>
    </row>
    <row r="27" spans="2:24" ht="12.75" customHeight="1" x14ac:dyDescent="0.2">
      <c r="B27" s="70"/>
      <c r="C27" s="70"/>
      <c r="D27" s="53"/>
      <c r="E27" s="45">
        <f>'PAVT MARK 4'!M76</f>
        <v>477</v>
      </c>
      <c r="F27" s="73"/>
      <c r="G27" s="93"/>
      <c r="H27" s="71"/>
      <c r="I27" s="53"/>
      <c r="J27" s="53"/>
      <c r="K27" s="53"/>
      <c r="L27" s="71"/>
      <c r="M27" s="73"/>
      <c r="N27" s="42">
        <f>'PAVT MARK 1'!M4</f>
        <v>644</v>
      </c>
      <c r="O27" s="49">
        <f>'PAVT MARK 1'!M1</f>
        <v>900</v>
      </c>
      <c r="P27" s="50">
        <f t="shared" si="0"/>
        <v>477</v>
      </c>
      <c r="Q27" s="54" t="str">
        <f>'PAVT MARK 1'!M15</f>
        <v>SF</v>
      </c>
      <c r="R27" s="55" t="s">
        <v>230</v>
      </c>
      <c r="S27" s="65"/>
      <c r="X27" s="60"/>
    </row>
    <row r="28" spans="2:24" ht="12.75" customHeight="1" x14ac:dyDescent="0.2">
      <c r="B28" s="65"/>
      <c r="C28" s="65"/>
      <c r="D28" s="65"/>
      <c r="E28" s="65">
        <f>'PAVT MARK 4'!N76</f>
        <v>1</v>
      </c>
      <c r="F28" s="94"/>
      <c r="G28" s="65"/>
      <c r="H28" s="71"/>
      <c r="I28" s="53"/>
      <c r="J28" s="53"/>
      <c r="K28" s="53"/>
      <c r="L28" s="71"/>
      <c r="M28" s="71"/>
      <c r="N28" s="42">
        <f>'PAVT MARK 1'!N4</f>
        <v>644</v>
      </c>
      <c r="O28" s="49">
        <f>'PAVT MARK 1'!N1</f>
        <v>1100</v>
      </c>
      <c r="P28" s="50">
        <f t="shared" si="0"/>
        <v>1</v>
      </c>
      <c r="Q28" s="56" t="str">
        <f>'PAVT MARK 1'!N15</f>
        <v>EACH</v>
      </c>
      <c r="R28" s="55" t="str">
        <f>'PAVT MARK 1'!N5</f>
        <v>SCHOOL SYMBOL MARKING, 72"</v>
      </c>
      <c r="S28" s="65"/>
      <c r="W28" s="74"/>
      <c r="X28" s="68"/>
    </row>
    <row r="29" spans="2:24" ht="12.75" customHeight="1" x14ac:dyDescent="0.2">
      <c r="B29" s="65"/>
      <c r="C29" s="65"/>
      <c r="D29" s="65">
        <v>2</v>
      </c>
      <c r="E29" s="65">
        <f>'PAVT MARK 4'!O76</f>
        <v>42</v>
      </c>
      <c r="F29" s="95"/>
      <c r="G29" s="65"/>
      <c r="H29" s="3"/>
      <c r="I29" s="53"/>
      <c r="J29" s="53"/>
      <c r="K29" s="53"/>
      <c r="L29" s="3"/>
      <c r="M29" s="3"/>
      <c r="N29" s="42">
        <f>'PAVT MARK 1'!O4</f>
        <v>644</v>
      </c>
      <c r="O29" s="49">
        <f>'PAVT MARK 1'!O1</f>
        <v>1300</v>
      </c>
      <c r="P29" s="50">
        <f>SUM(B29:K29)</f>
        <v>44</v>
      </c>
      <c r="Q29" s="56" t="str">
        <f>'PAVT MARK 1'!O15</f>
        <v>EACH</v>
      </c>
      <c r="R29" s="55" t="str">
        <f>'PAVT MARK 1'!O5</f>
        <v>LANE ARROW</v>
      </c>
      <c r="S29" s="65"/>
      <c r="W29" s="74"/>
      <c r="X29" s="68"/>
    </row>
    <row r="30" spans="2:24" ht="12.75" customHeight="1" x14ac:dyDescent="0.2">
      <c r="B30" s="65"/>
      <c r="C30" s="65"/>
      <c r="D30" s="3"/>
      <c r="E30" s="95"/>
      <c r="F30" s="95"/>
      <c r="G30" s="95"/>
      <c r="H30" s="53"/>
      <c r="I30" s="53"/>
      <c r="J30" s="53"/>
      <c r="K30" s="53"/>
      <c r="L30" s="3"/>
      <c r="M30" s="3"/>
      <c r="N30" s="42"/>
      <c r="O30" s="49"/>
      <c r="P30" s="50"/>
      <c r="Q30" s="3"/>
      <c r="R30" s="75"/>
      <c r="S30" s="65"/>
      <c r="W30" s="74"/>
      <c r="X30" s="60"/>
    </row>
    <row r="31" spans="2:24" ht="12.75" customHeight="1" x14ac:dyDescent="0.2">
      <c r="B31" s="76"/>
      <c r="C31" s="76"/>
      <c r="D31" s="3"/>
      <c r="E31" s="77"/>
      <c r="F31" s="77"/>
      <c r="G31" s="77"/>
      <c r="H31" s="53"/>
      <c r="I31" s="53"/>
      <c r="J31" s="53"/>
      <c r="K31" s="53"/>
      <c r="L31" s="3"/>
      <c r="M31" s="3"/>
      <c r="N31" s="3"/>
      <c r="O31" s="43"/>
      <c r="P31" s="50"/>
      <c r="Q31" s="3"/>
      <c r="R31" s="78"/>
      <c r="S31" s="65"/>
      <c r="W31" s="74"/>
      <c r="X31" s="60"/>
    </row>
    <row r="32" spans="2:24" ht="12.75" customHeight="1" x14ac:dyDescent="0.2">
      <c r="B32" s="53"/>
      <c r="C32" s="53"/>
      <c r="D32" s="3"/>
      <c r="E32" s="63"/>
      <c r="F32" s="39"/>
      <c r="G32" s="63"/>
      <c r="H32" s="3"/>
      <c r="I32" s="39"/>
      <c r="J32" s="3"/>
      <c r="K32" s="3"/>
      <c r="L32" s="3"/>
      <c r="M32" s="3"/>
      <c r="N32" s="3"/>
      <c r="O32" s="64"/>
      <c r="P32" s="50"/>
      <c r="Q32" s="3"/>
      <c r="R32" s="79"/>
      <c r="S32" s="65"/>
      <c r="W32" s="74"/>
      <c r="X32" s="68"/>
    </row>
    <row r="33" spans="2:27" ht="12.75" customHeight="1" x14ac:dyDescent="0.2">
      <c r="B33" s="70"/>
      <c r="C33" s="70"/>
      <c r="D33" s="3"/>
      <c r="E33" s="63"/>
      <c r="F33" s="39"/>
      <c r="G33" s="63"/>
      <c r="H33" s="3"/>
      <c r="I33" s="39"/>
      <c r="J33" s="3"/>
      <c r="K33" s="3"/>
      <c r="L33" s="3"/>
      <c r="M33" s="3"/>
      <c r="N33" s="3"/>
      <c r="O33" s="64"/>
      <c r="P33" s="50"/>
      <c r="Q33" s="3"/>
      <c r="R33" s="80"/>
      <c r="S33" s="65"/>
      <c r="W33" s="74"/>
      <c r="X33" s="68"/>
    </row>
    <row r="34" spans="2:27" ht="12.75" customHeight="1" x14ac:dyDescent="0.2">
      <c r="B34" s="70"/>
      <c r="C34" s="70"/>
      <c r="D34" s="3"/>
      <c r="E34" s="63"/>
      <c r="F34" s="3"/>
      <c r="G34" s="63"/>
      <c r="H34" s="3"/>
      <c r="I34" s="39"/>
      <c r="J34" s="39"/>
      <c r="K34" s="39"/>
      <c r="L34" s="3"/>
      <c r="M34" s="3"/>
      <c r="N34" s="3"/>
      <c r="O34" s="64"/>
      <c r="P34" s="50"/>
      <c r="Q34" s="3"/>
      <c r="R34" s="80"/>
      <c r="S34" s="65"/>
      <c r="W34" s="74"/>
      <c r="X34" s="68"/>
    </row>
    <row r="35" spans="2:27" ht="12.75" customHeight="1" x14ac:dyDescent="0.2">
      <c r="B35" s="70"/>
      <c r="C35" s="70"/>
      <c r="D35" s="3"/>
      <c r="E35" s="63"/>
      <c r="F35" s="39"/>
      <c r="G35" s="63"/>
      <c r="H35" s="3"/>
      <c r="I35" s="39"/>
      <c r="J35" s="39"/>
      <c r="K35" s="39"/>
      <c r="L35" s="3"/>
      <c r="M35" s="3"/>
      <c r="N35" s="3"/>
      <c r="O35" s="64"/>
      <c r="P35" s="50"/>
      <c r="Q35" s="3"/>
      <c r="R35" s="80"/>
      <c r="S35" s="65"/>
      <c r="W35" s="74"/>
      <c r="X35" s="68"/>
    </row>
    <row r="36" spans="2:27" ht="12.75" customHeight="1" x14ac:dyDescent="0.2">
      <c r="B36" s="70"/>
      <c r="C36" s="70"/>
      <c r="D36" s="3"/>
      <c r="E36" s="53"/>
      <c r="F36" s="3"/>
      <c r="G36" s="53"/>
      <c r="H36" s="3"/>
      <c r="I36" s="3"/>
      <c r="J36" s="3"/>
      <c r="K36" s="3"/>
      <c r="L36" s="3"/>
      <c r="M36" s="3"/>
      <c r="N36" s="3"/>
      <c r="O36" s="64"/>
      <c r="P36" s="50"/>
      <c r="Q36" s="3"/>
      <c r="R36" s="81"/>
      <c r="S36" s="65"/>
      <c r="V36" s="82"/>
      <c r="W36" s="74"/>
      <c r="X36" s="83"/>
    </row>
    <row r="37" spans="2:27" ht="12.75" customHeight="1" x14ac:dyDescent="0.2">
      <c r="B37" s="70"/>
      <c r="C37" s="70"/>
      <c r="D37" s="3"/>
      <c r="E37" s="53"/>
      <c r="F37" s="3"/>
      <c r="G37" s="53"/>
      <c r="H37" s="3"/>
      <c r="I37" s="3"/>
      <c r="J37" s="3"/>
      <c r="K37" s="3"/>
      <c r="L37" s="3"/>
      <c r="M37" s="3"/>
      <c r="N37" s="3"/>
      <c r="O37" s="64"/>
      <c r="P37" s="50"/>
      <c r="Q37" s="3"/>
      <c r="R37" s="79"/>
      <c r="S37" s="65"/>
      <c r="V37" s="82"/>
      <c r="W37" s="74"/>
      <c r="X37" s="83"/>
    </row>
    <row r="38" spans="2:27" ht="12.75" customHeight="1" x14ac:dyDescent="0.2">
      <c r="B38" s="70"/>
      <c r="C38" s="70"/>
      <c r="D38" s="3"/>
      <c r="E38" s="53"/>
      <c r="F38" s="3"/>
      <c r="G38" s="53"/>
      <c r="H38" s="3"/>
      <c r="I38" s="3"/>
      <c r="J38" s="3"/>
      <c r="K38" s="3"/>
      <c r="L38" s="3"/>
      <c r="M38" s="3"/>
      <c r="N38" s="3"/>
      <c r="O38" s="64"/>
      <c r="P38" s="50"/>
      <c r="Q38" s="3"/>
      <c r="R38" s="79"/>
      <c r="S38" s="65"/>
      <c r="W38" s="74"/>
      <c r="X38" s="83"/>
    </row>
    <row r="39" spans="2:27" ht="12.75" customHeight="1" x14ac:dyDescent="0.2">
      <c r="B39" s="70"/>
      <c r="C39" s="70"/>
      <c r="D39" s="3"/>
      <c r="E39" s="53"/>
      <c r="F39" s="3"/>
      <c r="G39" s="53"/>
      <c r="H39" s="3"/>
      <c r="I39" s="3"/>
      <c r="J39" s="3"/>
      <c r="K39" s="3"/>
      <c r="L39" s="3"/>
      <c r="M39" s="3"/>
      <c r="N39" s="3"/>
      <c r="O39" s="64"/>
      <c r="P39" s="50"/>
      <c r="Q39" s="3"/>
      <c r="R39" s="79"/>
      <c r="S39" s="65"/>
      <c r="W39" s="74"/>
      <c r="X39" s="83"/>
    </row>
    <row r="40" spans="2:27" ht="12.75" customHeight="1" x14ac:dyDescent="0.2">
      <c r="B40" s="70"/>
      <c r="C40" s="70"/>
      <c r="D40" s="3"/>
      <c r="E40" s="53"/>
      <c r="F40" s="3"/>
      <c r="G40" s="53"/>
      <c r="H40" s="3"/>
      <c r="I40" s="3"/>
      <c r="J40" s="3"/>
      <c r="K40" s="3"/>
      <c r="L40" s="3"/>
      <c r="M40" s="3"/>
      <c r="N40" s="3"/>
      <c r="O40" s="64"/>
      <c r="P40" s="50"/>
      <c r="Q40" s="3"/>
      <c r="R40" s="79"/>
      <c r="S40" s="65"/>
      <c r="W40" s="74"/>
      <c r="X40" s="83"/>
    </row>
    <row r="41" spans="2:27" ht="12.75" customHeight="1" x14ac:dyDescent="0.2">
      <c r="B41" s="70"/>
      <c r="C41" s="70"/>
      <c r="D41" s="3"/>
      <c r="E41" s="53"/>
      <c r="F41" s="3"/>
      <c r="G41" s="53"/>
      <c r="H41" s="3"/>
      <c r="I41" s="3"/>
      <c r="J41" s="3"/>
      <c r="K41" s="3"/>
      <c r="L41" s="39"/>
      <c r="M41" s="39"/>
      <c r="N41" s="3"/>
      <c r="O41" s="64"/>
      <c r="P41" s="50"/>
      <c r="Q41" s="3"/>
      <c r="R41" s="79"/>
      <c r="S41" s="65"/>
      <c r="W41" s="74"/>
      <c r="X41" s="83"/>
    </row>
    <row r="42" spans="2:27" ht="12.75" customHeight="1" x14ac:dyDescent="0.2">
      <c r="B42" s="70"/>
      <c r="C42" s="70"/>
      <c r="D42" s="3"/>
      <c r="E42" s="53"/>
      <c r="F42" s="3"/>
      <c r="G42" s="53"/>
      <c r="H42" s="71"/>
      <c r="I42" s="3"/>
      <c r="J42" s="3"/>
      <c r="K42" s="3"/>
      <c r="L42" s="71"/>
      <c r="M42" s="71"/>
      <c r="N42" s="3"/>
      <c r="O42" s="64"/>
      <c r="P42" s="47"/>
      <c r="Q42" s="3"/>
      <c r="R42" s="79"/>
      <c r="S42" s="65"/>
      <c r="W42" s="74"/>
      <c r="X42" s="83"/>
    </row>
    <row r="43" spans="2:27" ht="12.75" customHeight="1" x14ac:dyDescent="0.2">
      <c r="B43" s="70"/>
      <c r="C43" s="70"/>
      <c r="D43" s="3"/>
      <c r="E43" s="53"/>
      <c r="F43" s="3"/>
      <c r="G43" s="53"/>
      <c r="H43" s="71"/>
      <c r="I43" s="3"/>
      <c r="J43" s="3"/>
      <c r="K43" s="3"/>
      <c r="L43" s="71"/>
      <c r="M43" s="71"/>
      <c r="N43" s="3"/>
      <c r="O43" s="64"/>
      <c r="P43" s="47"/>
      <c r="Q43" s="3"/>
      <c r="R43" s="79"/>
      <c r="S43" s="65"/>
      <c r="W43" s="74"/>
      <c r="X43" s="83"/>
    </row>
    <row r="44" spans="2:27" ht="12.75" customHeight="1" x14ac:dyDescent="0.2">
      <c r="B44" s="70"/>
      <c r="C44" s="70"/>
      <c r="D44" s="3"/>
      <c r="E44" s="53"/>
      <c r="F44" s="3"/>
      <c r="G44" s="53"/>
      <c r="H44" s="3"/>
      <c r="I44" s="3"/>
      <c r="J44" s="3"/>
      <c r="K44" s="3"/>
      <c r="L44" s="3"/>
      <c r="M44" s="3"/>
      <c r="N44" s="3"/>
      <c r="O44" s="64"/>
      <c r="P44" s="50"/>
      <c r="Q44" s="3"/>
      <c r="R44" s="79"/>
      <c r="S44" s="65"/>
      <c r="W44" s="74"/>
      <c r="X44" s="83"/>
    </row>
    <row r="45" spans="2:27" ht="12.75" customHeight="1" x14ac:dyDescent="0.2">
      <c r="B45" s="70"/>
      <c r="C45" s="70"/>
      <c r="D45" s="3"/>
      <c r="E45" s="53"/>
      <c r="F45" s="3"/>
      <c r="G45" s="53"/>
      <c r="H45" s="3"/>
      <c r="I45" s="3"/>
      <c r="J45" s="3"/>
      <c r="K45" s="77"/>
      <c r="L45" s="53"/>
      <c r="M45" s="53"/>
      <c r="N45" s="3"/>
      <c r="O45" s="64"/>
      <c r="P45" s="50"/>
      <c r="Q45" s="3"/>
      <c r="R45" s="79"/>
      <c r="S45" s="65"/>
      <c r="W45" s="74"/>
      <c r="X45" s="83"/>
    </row>
    <row r="46" spans="2:27" ht="12.75" customHeight="1" x14ac:dyDescent="0.2">
      <c r="B46" s="70"/>
      <c r="C46" s="70"/>
      <c r="D46" s="3"/>
      <c r="E46" s="53"/>
      <c r="F46" s="3"/>
      <c r="G46" s="53"/>
      <c r="H46" s="3"/>
      <c r="I46" s="3"/>
      <c r="J46" s="3"/>
      <c r="K46" s="77"/>
      <c r="L46" s="53"/>
      <c r="M46" s="53"/>
      <c r="N46" s="3"/>
      <c r="O46" s="64"/>
      <c r="P46" s="50"/>
      <c r="Q46" s="3"/>
      <c r="R46" s="79"/>
      <c r="S46" s="65"/>
      <c r="W46" s="74"/>
      <c r="X46" s="83"/>
    </row>
    <row r="47" spans="2:27" ht="12.75" customHeight="1" x14ac:dyDescent="0.2">
      <c r="B47" s="53"/>
      <c r="C47" s="53"/>
      <c r="D47" s="71"/>
      <c r="E47" s="53"/>
      <c r="F47" s="53"/>
      <c r="G47" s="53"/>
      <c r="H47" s="3"/>
      <c r="I47" s="3"/>
      <c r="J47" s="3"/>
      <c r="K47" s="3"/>
      <c r="L47" s="53"/>
      <c r="M47" s="59"/>
      <c r="N47" s="3"/>
      <c r="O47" s="64"/>
      <c r="P47" s="50"/>
      <c r="Q47" s="53"/>
      <c r="R47" s="84"/>
      <c r="S47" s="65"/>
      <c r="W47" s="74"/>
      <c r="X47" s="60"/>
    </row>
    <row r="48" spans="2:27" ht="12.75" customHeight="1" x14ac:dyDescent="0.2">
      <c r="B48" s="53"/>
      <c r="C48" s="53"/>
      <c r="D48" s="71"/>
      <c r="E48" s="53"/>
      <c r="F48" s="53"/>
      <c r="G48" s="53"/>
      <c r="H48" s="3"/>
      <c r="I48" s="3"/>
      <c r="J48" s="3"/>
      <c r="K48" s="3"/>
      <c r="L48" s="53"/>
      <c r="M48" s="59"/>
      <c r="N48" s="53"/>
      <c r="O48" s="64"/>
      <c r="P48" s="50"/>
      <c r="Q48" s="53"/>
      <c r="R48" s="84"/>
      <c r="S48" s="65"/>
      <c r="AA48" s="68"/>
    </row>
    <row r="49" spans="2:27" ht="12.75" customHeight="1" x14ac:dyDescent="0.2">
      <c r="B49" s="59"/>
      <c r="C49" s="59"/>
      <c r="D49" s="3"/>
      <c r="E49" s="53"/>
      <c r="F49" s="53"/>
      <c r="G49" s="53"/>
      <c r="H49" s="3"/>
      <c r="I49" s="3"/>
      <c r="J49" s="3"/>
      <c r="K49" s="3"/>
      <c r="L49" s="59"/>
      <c r="M49" s="53"/>
      <c r="N49" s="4"/>
      <c r="O49" s="64"/>
      <c r="P49" s="50"/>
      <c r="Q49" s="3"/>
      <c r="R49" s="85"/>
      <c r="S49" s="65"/>
      <c r="AA49" s="68"/>
    </row>
    <row r="50" spans="2:27" ht="12.75" customHeight="1" x14ac:dyDescent="0.2">
      <c r="B50" s="59"/>
      <c r="C50" s="59"/>
      <c r="D50" s="3"/>
      <c r="E50" s="53"/>
      <c r="F50" s="53"/>
      <c r="G50" s="53"/>
      <c r="H50" s="3"/>
      <c r="I50" s="3"/>
      <c r="J50" s="3"/>
      <c r="K50" s="3"/>
      <c r="L50" s="59"/>
      <c r="M50" s="53"/>
      <c r="N50" s="4"/>
      <c r="O50" s="64"/>
      <c r="P50" s="50"/>
      <c r="Q50" s="4"/>
      <c r="R50" s="86"/>
      <c r="S50" s="65"/>
      <c r="AA50" s="68"/>
    </row>
    <row r="51" spans="2:27" ht="12.75" customHeight="1" x14ac:dyDescent="0.2">
      <c r="B51" s="59"/>
      <c r="C51" s="59"/>
      <c r="D51" s="3"/>
      <c r="E51" s="53"/>
      <c r="F51" s="53"/>
      <c r="G51" s="53"/>
      <c r="H51" s="3"/>
      <c r="I51" s="3"/>
      <c r="J51" s="3"/>
      <c r="K51" s="3"/>
      <c r="L51" s="59"/>
      <c r="M51" s="53"/>
      <c r="N51" s="4"/>
      <c r="O51" s="64"/>
      <c r="P51" s="50"/>
      <c r="Q51" s="3"/>
      <c r="R51" s="86"/>
      <c r="S51" s="65"/>
      <c r="AA51" s="68"/>
    </row>
    <row r="52" spans="2:27" ht="12.75" customHeight="1" x14ac:dyDescent="0.2">
      <c r="B52" s="53"/>
      <c r="C52" s="53"/>
      <c r="D52" s="53"/>
      <c r="E52" s="53"/>
      <c r="F52" s="53"/>
      <c r="G52" s="53"/>
      <c r="H52" s="53"/>
      <c r="I52" s="53"/>
      <c r="J52" s="53"/>
      <c r="K52" s="3"/>
      <c r="L52" s="53"/>
      <c r="M52" s="53"/>
      <c r="N52" s="4"/>
      <c r="O52" s="64"/>
      <c r="P52" s="50"/>
      <c r="Q52" s="4"/>
      <c r="R52" s="86"/>
      <c r="S52" s="65"/>
      <c r="AA52" s="68"/>
    </row>
    <row r="53" spans="2:27" ht="12.75" customHeight="1" x14ac:dyDescent="0.2">
      <c r="B53" s="53"/>
      <c r="C53" s="53"/>
      <c r="D53" s="53"/>
      <c r="E53" s="53"/>
      <c r="F53" s="53"/>
      <c r="G53" s="53"/>
      <c r="H53" s="53"/>
      <c r="I53" s="53"/>
      <c r="J53" s="53"/>
      <c r="K53" s="3"/>
      <c r="L53" s="53"/>
      <c r="M53" s="53"/>
      <c r="N53" s="4"/>
      <c r="O53" s="64"/>
      <c r="P53" s="50"/>
      <c r="Q53" s="4"/>
      <c r="R53" s="86"/>
      <c r="S53" s="65"/>
      <c r="AA53" s="68"/>
    </row>
    <row r="54" spans="2:27" ht="12.75" customHeight="1" x14ac:dyDescent="0.2">
      <c r="B54" s="53"/>
      <c r="C54" s="53"/>
      <c r="D54" s="53"/>
      <c r="E54" s="53"/>
      <c r="F54" s="53"/>
      <c r="G54" s="53"/>
      <c r="H54" s="53"/>
      <c r="I54" s="53"/>
      <c r="J54" s="53"/>
      <c r="K54" s="3"/>
      <c r="L54" s="53"/>
      <c r="M54" s="53"/>
      <c r="N54" s="4"/>
      <c r="O54" s="64"/>
      <c r="P54" s="50"/>
      <c r="Q54" s="4"/>
      <c r="R54" s="86"/>
      <c r="S54" s="65"/>
      <c r="AA54" s="68"/>
    </row>
    <row r="55" spans="2:27" ht="12.75" customHeight="1" x14ac:dyDescent="0.2">
      <c r="B55" s="53"/>
      <c r="C55" s="53"/>
      <c r="D55" s="59"/>
      <c r="E55" s="53"/>
      <c r="F55" s="53"/>
      <c r="G55" s="53"/>
      <c r="H55" s="53"/>
      <c r="I55" s="53"/>
      <c r="J55" s="53"/>
      <c r="K55" s="3"/>
      <c r="L55" s="53"/>
      <c r="M55" s="53"/>
      <c r="N55" s="4"/>
      <c r="O55" s="64"/>
      <c r="P55" s="50"/>
      <c r="Q55" s="3"/>
      <c r="R55" s="86"/>
      <c r="S55" s="65"/>
      <c r="AA55" s="68"/>
    </row>
    <row r="56" spans="2:27" ht="12.7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3"/>
      <c r="L56" s="53"/>
      <c r="M56" s="53"/>
      <c r="N56" s="4"/>
      <c r="O56" s="64"/>
      <c r="P56" s="50"/>
      <c r="Q56" s="3"/>
      <c r="R56" s="86"/>
      <c r="S56" s="65"/>
      <c r="W56" s="74"/>
      <c r="AA56" s="68"/>
    </row>
    <row r="57" spans="2:27" ht="12.75" customHeight="1" x14ac:dyDescent="0.2">
      <c r="B57" s="53"/>
      <c r="C57" s="53"/>
      <c r="D57" s="53"/>
      <c r="E57" s="53"/>
      <c r="F57" s="53"/>
      <c r="G57" s="53"/>
      <c r="H57" s="53"/>
      <c r="I57" s="53"/>
      <c r="J57" s="53"/>
      <c r="K57" s="3"/>
      <c r="L57" s="53"/>
      <c r="M57" s="53"/>
      <c r="N57" s="4"/>
      <c r="O57" s="64"/>
      <c r="P57" s="50"/>
      <c r="Q57" s="4"/>
      <c r="R57" s="86"/>
      <c r="S57" s="65"/>
      <c r="AA57" s="68"/>
    </row>
    <row r="58" spans="2:27" ht="12.75" customHeight="1" x14ac:dyDescent="0.2">
      <c r="B58" s="53"/>
      <c r="C58" s="53"/>
      <c r="D58" s="53"/>
      <c r="E58" s="53"/>
      <c r="F58" s="53"/>
      <c r="G58" s="53"/>
      <c r="H58" s="53"/>
      <c r="I58" s="53"/>
      <c r="J58" s="53"/>
      <c r="K58" s="3"/>
      <c r="L58" s="53"/>
      <c r="M58" s="53"/>
      <c r="N58" s="4"/>
      <c r="O58" s="64"/>
      <c r="P58" s="50"/>
      <c r="Q58" s="4"/>
      <c r="R58" s="86"/>
      <c r="S58" s="65"/>
      <c r="AA58" s="68"/>
    </row>
    <row r="59" spans="2:27" ht="12.75" customHeight="1" x14ac:dyDescent="0.2">
      <c r="B59" s="53"/>
      <c r="C59" s="53"/>
      <c r="D59" s="53"/>
      <c r="E59" s="53"/>
      <c r="F59" s="53"/>
      <c r="G59" s="53"/>
      <c r="H59" s="53"/>
      <c r="I59" s="53"/>
      <c r="J59" s="53"/>
      <c r="K59" s="3"/>
      <c r="L59" s="53"/>
      <c r="M59" s="53"/>
      <c r="N59" s="4"/>
      <c r="O59" s="64"/>
      <c r="P59" s="50"/>
      <c r="Q59" s="4"/>
      <c r="R59" s="86"/>
      <c r="S59" s="65"/>
      <c r="AA59" s="68"/>
    </row>
    <row r="60" spans="2:27" ht="12.75" customHeight="1" x14ac:dyDescent="0.2">
      <c r="B60" s="53"/>
      <c r="C60" s="53"/>
      <c r="D60" s="53"/>
      <c r="E60" s="53"/>
      <c r="F60" s="53"/>
      <c r="G60" s="53"/>
      <c r="H60" s="53"/>
      <c r="I60" s="53"/>
      <c r="J60" s="53"/>
      <c r="K60" s="77"/>
      <c r="L60" s="53"/>
      <c r="M60" s="53"/>
      <c r="N60" s="76"/>
      <c r="O60" s="64"/>
      <c r="P60" s="50"/>
      <c r="Q60" s="4"/>
      <c r="R60" s="86"/>
      <c r="S60" s="65"/>
      <c r="AA60" s="68"/>
    </row>
    <row r="61" spans="2:27" ht="12.75" customHeight="1" x14ac:dyDescent="0.2">
      <c r="B61" s="53"/>
      <c r="C61" s="53"/>
      <c r="D61" s="53"/>
      <c r="E61" s="53"/>
      <c r="F61" s="53"/>
      <c r="G61" s="53"/>
      <c r="H61" s="53"/>
      <c r="I61" s="53"/>
      <c r="J61" s="53"/>
      <c r="K61" s="65"/>
      <c r="L61" s="53"/>
      <c r="M61" s="53"/>
      <c r="N61" s="65"/>
      <c r="O61" s="64"/>
      <c r="P61" s="50"/>
      <c r="Q61" s="4"/>
      <c r="R61" s="86"/>
      <c r="S61" s="65"/>
      <c r="W61" s="74"/>
      <c r="X61" s="68"/>
    </row>
    <row r="62" spans="2:27" ht="12.75" customHeight="1" x14ac:dyDescent="0.2">
      <c r="B62" s="53"/>
      <c r="C62" s="53"/>
      <c r="D62" s="53"/>
      <c r="E62" s="53"/>
      <c r="F62" s="53"/>
      <c r="G62" s="53"/>
      <c r="H62" s="53"/>
      <c r="I62" s="53"/>
      <c r="J62" s="53"/>
      <c r="K62" s="65"/>
      <c r="L62" s="53"/>
      <c r="M62" s="53"/>
      <c r="N62" s="65"/>
      <c r="O62" s="64"/>
      <c r="P62" s="50"/>
      <c r="Q62" s="4"/>
      <c r="R62" s="86"/>
      <c r="S62" s="65"/>
      <c r="W62" s="74"/>
    </row>
    <row r="63" spans="2:27" ht="12.75" customHeight="1" x14ac:dyDescent="0.2">
      <c r="B63" s="53"/>
      <c r="C63" s="53"/>
      <c r="D63" s="53"/>
      <c r="E63" s="53"/>
      <c r="F63" s="53"/>
      <c r="G63" s="53"/>
      <c r="H63" s="53"/>
      <c r="I63" s="53"/>
      <c r="J63" s="53"/>
      <c r="K63" s="65"/>
      <c r="L63" s="53"/>
      <c r="M63" s="53"/>
      <c r="N63" s="65"/>
      <c r="O63" s="64"/>
      <c r="P63" s="50"/>
      <c r="Q63" s="76"/>
      <c r="R63" s="86"/>
      <c r="S63" s="65"/>
      <c r="W63" s="74"/>
    </row>
    <row r="64" spans="2:27" ht="12.75" customHeight="1" x14ac:dyDescent="0.2">
      <c r="B64" s="53"/>
      <c r="C64" s="53"/>
      <c r="D64" s="53"/>
      <c r="E64" s="53"/>
      <c r="F64" s="53"/>
      <c r="G64" s="53"/>
      <c r="H64" s="53"/>
      <c r="I64" s="53"/>
      <c r="J64" s="53"/>
      <c r="K64" s="65"/>
      <c r="L64" s="53"/>
      <c r="M64" s="53"/>
      <c r="N64" s="65"/>
      <c r="O64" s="64"/>
      <c r="P64" s="50"/>
      <c r="Q64" s="76"/>
      <c r="R64" s="86"/>
      <c r="S64" s="65"/>
      <c r="W64" s="74"/>
    </row>
    <row r="65" spans="2:23" ht="12.75" customHeight="1" x14ac:dyDescent="0.2">
      <c r="B65" s="53"/>
      <c r="C65" s="53"/>
      <c r="D65" s="53"/>
      <c r="E65" s="53"/>
      <c r="F65" s="53"/>
      <c r="G65" s="53"/>
      <c r="H65" s="53"/>
      <c r="I65" s="53"/>
      <c r="J65" s="53"/>
      <c r="K65" s="65"/>
      <c r="L65" s="53"/>
      <c r="M65" s="53"/>
      <c r="N65" s="65"/>
      <c r="O65" s="64"/>
      <c r="P65" s="50"/>
      <c r="Q65" s="76"/>
      <c r="R65" s="86"/>
      <c r="S65" s="65"/>
      <c r="W65" s="74"/>
    </row>
    <row r="66" spans="2:23" ht="12.75" customHeight="1" x14ac:dyDescent="0.2">
      <c r="B66" s="53"/>
      <c r="C66" s="53"/>
      <c r="D66" s="53"/>
      <c r="E66" s="53"/>
      <c r="F66" s="53"/>
      <c r="G66" s="53"/>
      <c r="H66" s="53"/>
      <c r="I66" s="53"/>
      <c r="J66" s="53"/>
      <c r="K66" s="65"/>
      <c r="L66" s="53"/>
      <c r="M66" s="53"/>
      <c r="N66" s="65"/>
      <c r="O66" s="64"/>
      <c r="P66" s="50"/>
      <c r="Q66" s="76"/>
      <c r="R66" s="86"/>
      <c r="S66" s="65"/>
      <c r="W66" s="74"/>
    </row>
    <row r="67" spans="2:23" ht="12.75" customHeight="1" x14ac:dyDescent="0.2">
      <c r="B67" s="53"/>
      <c r="C67" s="53"/>
      <c r="D67" s="53"/>
      <c r="E67" s="53"/>
      <c r="F67" s="53"/>
      <c r="G67" s="53"/>
      <c r="H67" s="53"/>
      <c r="I67" s="53"/>
      <c r="J67" s="53"/>
      <c r="K67" s="65"/>
      <c r="L67" s="53"/>
      <c r="M67" s="53"/>
      <c r="N67" s="65"/>
      <c r="O67" s="64"/>
      <c r="P67" s="50"/>
      <c r="Q67" s="76"/>
      <c r="R67" s="86"/>
      <c r="S67" s="65"/>
      <c r="W67" s="74"/>
    </row>
    <row r="68" spans="2:23" ht="12.75" customHeight="1" x14ac:dyDescent="0.2">
      <c r="B68" s="53"/>
      <c r="C68" s="53"/>
      <c r="D68" s="53"/>
      <c r="E68" s="53"/>
      <c r="F68" s="53"/>
      <c r="G68" s="53"/>
      <c r="H68" s="53"/>
      <c r="I68" s="53"/>
      <c r="J68" s="53"/>
      <c r="K68" s="65"/>
      <c r="L68" s="53"/>
      <c r="M68" s="53"/>
      <c r="N68" s="65"/>
      <c r="O68" s="64"/>
      <c r="P68" s="50"/>
      <c r="Q68" s="76"/>
      <c r="R68" s="86"/>
      <c r="S68" s="65"/>
      <c r="W68" s="74"/>
    </row>
    <row r="69" spans="2:23" ht="12.75" customHeight="1" x14ac:dyDescent="0.2">
      <c r="B69" s="53"/>
      <c r="C69" s="53"/>
      <c r="D69" s="53"/>
      <c r="E69" s="53"/>
      <c r="F69" s="53"/>
      <c r="G69" s="53"/>
      <c r="H69" s="53"/>
      <c r="I69" s="53"/>
      <c r="J69" s="53"/>
      <c r="K69" s="65"/>
      <c r="L69" s="53"/>
      <c r="M69" s="53"/>
      <c r="N69" s="65"/>
      <c r="O69" s="64"/>
      <c r="P69" s="50"/>
      <c r="Q69" s="76"/>
      <c r="R69" s="86"/>
      <c r="S69" s="65"/>
      <c r="W69" s="74"/>
    </row>
    <row r="70" spans="2:23" ht="12.75" customHeight="1" x14ac:dyDescent="0.2">
      <c r="B70" s="53"/>
      <c r="C70" s="53"/>
      <c r="D70" s="53"/>
      <c r="E70" s="53"/>
      <c r="F70" s="53"/>
      <c r="G70" s="53"/>
      <c r="H70" s="53"/>
      <c r="I70" s="53"/>
      <c r="J70" s="53"/>
      <c r="K70" s="65"/>
      <c r="L70" s="53"/>
      <c r="M70" s="53"/>
      <c r="N70" s="65"/>
      <c r="O70" s="64"/>
      <c r="P70" s="50"/>
      <c r="Q70" s="76"/>
      <c r="R70" s="86"/>
      <c r="S70" s="65"/>
      <c r="W70" s="74"/>
    </row>
    <row r="71" spans="2:23" ht="12.75" customHeight="1" x14ac:dyDescent="0.2">
      <c r="B71" s="53"/>
      <c r="C71" s="53"/>
      <c r="D71" s="53"/>
      <c r="E71" s="53"/>
      <c r="F71" s="53"/>
      <c r="G71" s="53"/>
      <c r="H71" s="53"/>
      <c r="I71" s="53"/>
      <c r="J71" s="53"/>
      <c r="K71" s="65"/>
      <c r="L71" s="53"/>
      <c r="M71" s="53"/>
      <c r="N71" s="65"/>
      <c r="O71" s="64"/>
      <c r="P71" s="50"/>
      <c r="Q71" s="76"/>
      <c r="R71" s="86"/>
      <c r="S71" s="65"/>
      <c r="W71" s="74"/>
    </row>
    <row r="72" spans="2:23" ht="12.75" customHeight="1" x14ac:dyDescent="0.2">
      <c r="B72" s="53"/>
      <c r="C72" s="53"/>
      <c r="D72" s="53"/>
      <c r="E72" s="53"/>
      <c r="F72" s="53"/>
      <c r="G72" s="53"/>
      <c r="H72" s="53"/>
      <c r="I72" s="53"/>
      <c r="J72" s="53"/>
      <c r="K72" s="65"/>
      <c r="L72" s="53"/>
      <c r="M72" s="53"/>
      <c r="N72" s="65"/>
      <c r="O72" s="64"/>
      <c r="P72" s="50"/>
      <c r="Q72" s="76"/>
      <c r="R72" s="86"/>
      <c r="S72" s="65"/>
      <c r="W72" s="74"/>
    </row>
    <row r="73" spans="2:23" ht="12.75" customHeight="1" x14ac:dyDescent="0.2">
      <c r="B73" s="53"/>
      <c r="C73" s="53"/>
      <c r="D73" s="53"/>
      <c r="E73" s="53"/>
      <c r="F73" s="53"/>
      <c r="G73" s="53"/>
      <c r="H73" s="53"/>
      <c r="I73" s="53"/>
      <c r="J73" s="53"/>
      <c r="K73" s="65"/>
      <c r="L73" s="53"/>
      <c r="M73" s="53"/>
      <c r="N73" s="65"/>
      <c r="O73" s="64">
        <v>0</v>
      </c>
      <c r="P73" s="50">
        <f t="shared" ref="P73:P75" si="1">SUM(B73:K73)</f>
        <v>0</v>
      </c>
      <c r="Q73" s="76"/>
      <c r="R73" s="86"/>
      <c r="S73" s="65"/>
      <c r="W73" s="74"/>
    </row>
    <row r="74" spans="2:23" ht="12.75" customHeight="1" x14ac:dyDescent="0.2">
      <c r="B74" s="53"/>
      <c r="C74" s="53"/>
      <c r="D74" s="53"/>
      <c r="E74" s="53"/>
      <c r="F74" s="53"/>
      <c r="G74" s="53"/>
      <c r="H74" s="53"/>
      <c r="I74" s="53"/>
      <c r="J74" s="53"/>
      <c r="K74" s="65"/>
      <c r="L74" s="53"/>
      <c r="M74" s="53">
        <f>P74</f>
        <v>0</v>
      </c>
      <c r="N74" s="65"/>
      <c r="O74" s="64">
        <v>0</v>
      </c>
      <c r="P74" s="50">
        <f t="shared" si="1"/>
        <v>0</v>
      </c>
      <c r="Q74" s="65"/>
      <c r="R74" s="86"/>
      <c r="S74" s="65"/>
      <c r="W74" s="74"/>
    </row>
    <row r="75" spans="2:23" ht="12.75" customHeight="1" x14ac:dyDescent="0.2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>
        <f>P75</f>
        <v>0</v>
      </c>
      <c r="N75" s="53"/>
      <c r="O75" s="64"/>
      <c r="P75" s="50">
        <f t="shared" si="1"/>
        <v>0</v>
      </c>
      <c r="Q75" s="53"/>
      <c r="R75" s="86"/>
      <c r="S75" s="65"/>
      <c r="W75" s="74"/>
    </row>
    <row r="76" spans="2:23" ht="6" customHeight="1" x14ac:dyDescent="0.2">
      <c r="B76" s="53"/>
      <c r="C76" s="53"/>
      <c r="D76" s="53"/>
      <c r="E76" s="53"/>
      <c r="F76" s="69"/>
      <c r="G76" s="69"/>
      <c r="H76" s="69"/>
      <c r="I76" s="69"/>
      <c r="J76" s="69"/>
      <c r="K76" s="69"/>
      <c r="L76" s="69"/>
      <c r="M76" s="53">
        <f>P76</f>
        <v>0</v>
      </c>
      <c r="N76" s="4"/>
      <c r="O76" s="3"/>
      <c r="P76" s="59"/>
      <c r="Q76" s="4"/>
      <c r="R76" s="86"/>
      <c r="S76" s="65"/>
    </row>
  </sheetData>
  <mergeCells count="21">
    <mergeCell ref="K3:K4"/>
    <mergeCell ref="M3:M4"/>
    <mergeCell ref="L3:L4"/>
    <mergeCell ref="O3:O4"/>
    <mergeCell ref="P3:P4"/>
    <mergeCell ref="R1:R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B1:K2"/>
    <mergeCell ref="L1:M2"/>
    <mergeCell ref="N1:N4"/>
    <mergeCell ref="O1:O2"/>
    <mergeCell ref="P1:P2"/>
    <mergeCell ref="Q1:Q4"/>
  </mergeCells>
  <pageMargins left="0.75" right="0.75" top="1" bottom="1" header="0.5" footer="0.5"/>
  <pageSetup paperSize="138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2"/>
  <sheetViews>
    <sheetView showZeros="0" zoomScale="90" zoomScaleNormal="90" workbookViewId="0">
      <selection activeCell="A50" sqref="A50"/>
    </sheetView>
  </sheetViews>
  <sheetFormatPr defaultRowHeight="15" x14ac:dyDescent="0.25"/>
  <cols>
    <col min="1" max="1" width="10.7109375" style="1" customWidth="1"/>
    <col min="2" max="2" width="8.7109375" style="1" customWidth="1"/>
    <col min="3" max="3" width="28.7109375" style="1" customWidth="1"/>
    <col min="4" max="5" width="11.28515625" style="1" customWidth="1"/>
    <col min="6" max="6" width="7.7109375" style="1" customWidth="1"/>
    <col min="7" max="13" width="8.42578125" style="1" customWidth="1"/>
    <col min="14" max="14" width="9.140625" style="5"/>
    <col min="15" max="15" width="8.42578125" style="1" customWidth="1"/>
    <col min="16" max="16" width="8.42578125" style="6" customWidth="1"/>
    <col min="17" max="20" width="8.42578125" style="1" customWidth="1"/>
    <col min="21" max="21" width="8.42578125" style="6" customWidth="1"/>
    <col min="22" max="28" width="8.42578125" style="1" customWidth="1"/>
    <col min="29" max="253" width="9.140625" style="1"/>
    <col min="254" max="255" width="10.7109375" style="1" customWidth="1"/>
    <col min="256" max="256" width="26.42578125" style="1" customWidth="1"/>
    <col min="257" max="258" width="16.7109375" style="1" customWidth="1"/>
    <col min="259" max="259" width="8.7109375" style="1" customWidth="1"/>
    <col min="260" max="284" width="8.42578125" style="1" customWidth="1"/>
    <col min="285" max="509" width="9.140625" style="1"/>
    <col min="510" max="511" width="10.7109375" style="1" customWidth="1"/>
    <col min="512" max="512" width="26.42578125" style="1" customWidth="1"/>
    <col min="513" max="514" width="16.7109375" style="1" customWidth="1"/>
    <col min="515" max="515" width="8.7109375" style="1" customWidth="1"/>
    <col min="516" max="540" width="8.42578125" style="1" customWidth="1"/>
    <col min="541" max="765" width="9.140625" style="1"/>
    <col min="766" max="767" width="10.7109375" style="1" customWidth="1"/>
    <col min="768" max="768" width="26.42578125" style="1" customWidth="1"/>
    <col min="769" max="770" width="16.7109375" style="1" customWidth="1"/>
    <col min="771" max="771" width="8.7109375" style="1" customWidth="1"/>
    <col min="772" max="796" width="8.42578125" style="1" customWidth="1"/>
    <col min="797" max="1021" width="9.140625" style="1"/>
    <col min="1022" max="1023" width="10.7109375" style="1" customWidth="1"/>
    <col min="1024" max="1024" width="26.42578125" style="1" customWidth="1"/>
    <col min="1025" max="1026" width="16.7109375" style="1" customWidth="1"/>
    <col min="1027" max="1027" width="8.7109375" style="1" customWidth="1"/>
    <col min="1028" max="1052" width="8.42578125" style="1" customWidth="1"/>
    <col min="1053" max="1277" width="9.140625" style="1"/>
    <col min="1278" max="1279" width="10.7109375" style="1" customWidth="1"/>
    <col min="1280" max="1280" width="26.42578125" style="1" customWidth="1"/>
    <col min="1281" max="1282" width="16.7109375" style="1" customWidth="1"/>
    <col min="1283" max="1283" width="8.7109375" style="1" customWidth="1"/>
    <col min="1284" max="1308" width="8.42578125" style="1" customWidth="1"/>
    <col min="1309" max="1533" width="9.140625" style="1"/>
    <col min="1534" max="1535" width="10.7109375" style="1" customWidth="1"/>
    <col min="1536" max="1536" width="26.42578125" style="1" customWidth="1"/>
    <col min="1537" max="1538" width="16.7109375" style="1" customWidth="1"/>
    <col min="1539" max="1539" width="8.7109375" style="1" customWidth="1"/>
    <col min="1540" max="1564" width="8.42578125" style="1" customWidth="1"/>
    <col min="1565" max="1789" width="9.140625" style="1"/>
    <col min="1790" max="1791" width="10.7109375" style="1" customWidth="1"/>
    <col min="1792" max="1792" width="26.42578125" style="1" customWidth="1"/>
    <col min="1793" max="1794" width="16.7109375" style="1" customWidth="1"/>
    <col min="1795" max="1795" width="8.7109375" style="1" customWidth="1"/>
    <col min="1796" max="1820" width="8.42578125" style="1" customWidth="1"/>
    <col min="1821" max="2045" width="9.140625" style="1"/>
    <col min="2046" max="2047" width="10.7109375" style="1" customWidth="1"/>
    <col min="2048" max="2048" width="26.42578125" style="1" customWidth="1"/>
    <col min="2049" max="2050" width="16.7109375" style="1" customWidth="1"/>
    <col min="2051" max="2051" width="8.7109375" style="1" customWidth="1"/>
    <col min="2052" max="2076" width="8.42578125" style="1" customWidth="1"/>
    <col min="2077" max="2301" width="9.140625" style="1"/>
    <col min="2302" max="2303" width="10.7109375" style="1" customWidth="1"/>
    <col min="2304" max="2304" width="26.42578125" style="1" customWidth="1"/>
    <col min="2305" max="2306" width="16.7109375" style="1" customWidth="1"/>
    <col min="2307" max="2307" width="8.7109375" style="1" customWidth="1"/>
    <col min="2308" max="2332" width="8.42578125" style="1" customWidth="1"/>
    <col min="2333" max="2557" width="9.140625" style="1"/>
    <col min="2558" max="2559" width="10.7109375" style="1" customWidth="1"/>
    <col min="2560" max="2560" width="26.42578125" style="1" customWidth="1"/>
    <col min="2561" max="2562" width="16.7109375" style="1" customWidth="1"/>
    <col min="2563" max="2563" width="8.7109375" style="1" customWidth="1"/>
    <col min="2564" max="2588" width="8.42578125" style="1" customWidth="1"/>
    <col min="2589" max="2813" width="9.140625" style="1"/>
    <col min="2814" max="2815" width="10.7109375" style="1" customWidth="1"/>
    <col min="2816" max="2816" width="26.42578125" style="1" customWidth="1"/>
    <col min="2817" max="2818" width="16.7109375" style="1" customWidth="1"/>
    <col min="2819" max="2819" width="8.7109375" style="1" customWidth="1"/>
    <col min="2820" max="2844" width="8.42578125" style="1" customWidth="1"/>
    <col min="2845" max="3069" width="9.140625" style="1"/>
    <col min="3070" max="3071" width="10.7109375" style="1" customWidth="1"/>
    <col min="3072" max="3072" width="26.42578125" style="1" customWidth="1"/>
    <col min="3073" max="3074" width="16.7109375" style="1" customWidth="1"/>
    <col min="3075" max="3075" width="8.7109375" style="1" customWidth="1"/>
    <col min="3076" max="3100" width="8.42578125" style="1" customWidth="1"/>
    <col min="3101" max="3325" width="9.140625" style="1"/>
    <col min="3326" max="3327" width="10.7109375" style="1" customWidth="1"/>
    <col min="3328" max="3328" width="26.42578125" style="1" customWidth="1"/>
    <col min="3329" max="3330" width="16.7109375" style="1" customWidth="1"/>
    <col min="3331" max="3331" width="8.7109375" style="1" customWidth="1"/>
    <col min="3332" max="3356" width="8.42578125" style="1" customWidth="1"/>
    <col min="3357" max="3581" width="9.140625" style="1"/>
    <col min="3582" max="3583" width="10.7109375" style="1" customWidth="1"/>
    <col min="3584" max="3584" width="26.42578125" style="1" customWidth="1"/>
    <col min="3585" max="3586" width="16.7109375" style="1" customWidth="1"/>
    <col min="3587" max="3587" width="8.7109375" style="1" customWidth="1"/>
    <col min="3588" max="3612" width="8.42578125" style="1" customWidth="1"/>
    <col min="3613" max="3837" width="9.140625" style="1"/>
    <col min="3838" max="3839" width="10.7109375" style="1" customWidth="1"/>
    <col min="3840" max="3840" width="26.42578125" style="1" customWidth="1"/>
    <col min="3841" max="3842" width="16.7109375" style="1" customWidth="1"/>
    <col min="3843" max="3843" width="8.7109375" style="1" customWidth="1"/>
    <col min="3844" max="3868" width="8.42578125" style="1" customWidth="1"/>
    <col min="3869" max="4093" width="9.140625" style="1"/>
    <col min="4094" max="4095" width="10.7109375" style="1" customWidth="1"/>
    <col min="4096" max="4096" width="26.42578125" style="1" customWidth="1"/>
    <col min="4097" max="4098" width="16.7109375" style="1" customWidth="1"/>
    <col min="4099" max="4099" width="8.7109375" style="1" customWidth="1"/>
    <col min="4100" max="4124" width="8.42578125" style="1" customWidth="1"/>
    <col min="4125" max="4349" width="9.140625" style="1"/>
    <col min="4350" max="4351" width="10.7109375" style="1" customWidth="1"/>
    <col min="4352" max="4352" width="26.42578125" style="1" customWidth="1"/>
    <col min="4353" max="4354" width="16.7109375" style="1" customWidth="1"/>
    <col min="4355" max="4355" width="8.7109375" style="1" customWidth="1"/>
    <col min="4356" max="4380" width="8.42578125" style="1" customWidth="1"/>
    <col min="4381" max="4605" width="9.140625" style="1"/>
    <col min="4606" max="4607" width="10.7109375" style="1" customWidth="1"/>
    <col min="4608" max="4608" width="26.42578125" style="1" customWidth="1"/>
    <col min="4609" max="4610" width="16.7109375" style="1" customWidth="1"/>
    <col min="4611" max="4611" width="8.7109375" style="1" customWidth="1"/>
    <col min="4612" max="4636" width="8.42578125" style="1" customWidth="1"/>
    <col min="4637" max="4861" width="9.140625" style="1"/>
    <col min="4862" max="4863" width="10.7109375" style="1" customWidth="1"/>
    <col min="4864" max="4864" width="26.42578125" style="1" customWidth="1"/>
    <col min="4865" max="4866" width="16.7109375" style="1" customWidth="1"/>
    <col min="4867" max="4867" width="8.7109375" style="1" customWidth="1"/>
    <col min="4868" max="4892" width="8.42578125" style="1" customWidth="1"/>
    <col min="4893" max="5117" width="9.140625" style="1"/>
    <col min="5118" max="5119" width="10.7109375" style="1" customWidth="1"/>
    <col min="5120" max="5120" width="26.42578125" style="1" customWidth="1"/>
    <col min="5121" max="5122" width="16.7109375" style="1" customWidth="1"/>
    <col min="5123" max="5123" width="8.7109375" style="1" customWidth="1"/>
    <col min="5124" max="5148" width="8.42578125" style="1" customWidth="1"/>
    <col min="5149" max="5373" width="9.140625" style="1"/>
    <col min="5374" max="5375" width="10.7109375" style="1" customWidth="1"/>
    <col min="5376" max="5376" width="26.42578125" style="1" customWidth="1"/>
    <col min="5377" max="5378" width="16.7109375" style="1" customWidth="1"/>
    <col min="5379" max="5379" width="8.7109375" style="1" customWidth="1"/>
    <col min="5380" max="5404" width="8.42578125" style="1" customWidth="1"/>
    <col min="5405" max="5629" width="9.140625" style="1"/>
    <col min="5630" max="5631" width="10.7109375" style="1" customWidth="1"/>
    <col min="5632" max="5632" width="26.42578125" style="1" customWidth="1"/>
    <col min="5633" max="5634" width="16.7109375" style="1" customWidth="1"/>
    <col min="5635" max="5635" width="8.7109375" style="1" customWidth="1"/>
    <col min="5636" max="5660" width="8.42578125" style="1" customWidth="1"/>
    <col min="5661" max="5885" width="9.140625" style="1"/>
    <col min="5886" max="5887" width="10.7109375" style="1" customWidth="1"/>
    <col min="5888" max="5888" width="26.42578125" style="1" customWidth="1"/>
    <col min="5889" max="5890" width="16.7109375" style="1" customWidth="1"/>
    <col min="5891" max="5891" width="8.7109375" style="1" customWidth="1"/>
    <col min="5892" max="5916" width="8.42578125" style="1" customWidth="1"/>
    <col min="5917" max="6141" width="9.140625" style="1"/>
    <col min="6142" max="6143" width="10.7109375" style="1" customWidth="1"/>
    <col min="6144" max="6144" width="26.42578125" style="1" customWidth="1"/>
    <col min="6145" max="6146" width="16.7109375" style="1" customWidth="1"/>
    <col min="6147" max="6147" width="8.7109375" style="1" customWidth="1"/>
    <col min="6148" max="6172" width="8.42578125" style="1" customWidth="1"/>
    <col min="6173" max="6397" width="9.140625" style="1"/>
    <col min="6398" max="6399" width="10.7109375" style="1" customWidth="1"/>
    <col min="6400" max="6400" width="26.42578125" style="1" customWidth="1"/>
    <col min="6401" max="6402" width="16.7109375" style="1" customWidth="1"/>
    <col min="6403" max="6403" width="8.7109375" style="1" customWidth="1"/>
    <col min="6404" max="6428" width="8.42578125" style="1" customWidth="1"/>
    <col min="6429" max="6653" width="9.140625" style="1"/>
    <col min="6654" max="6655" width="10.7109375" style="1" customWidth="1"/>
    <col min="6656" max="6656" width="26.42578125" style="1" customWidth="1"/>
    <col min="6657" max="6658" width="16.7109375" style="1" customWidth="1"/>
    <col min="6659" max="6659" width="8.7109375" style="1" customWidth="1"/>
    <col min="6660" max="6684" width="8.42578125" style="1" customWidth="1"/>
    <col min="6685" max="6909" width="9.140625" style="1"/>
    <col min="6910" max="6911" width="10.7109375" style="1" customWidth="1"/>
    <col min="6912" max="6912" width="26.42578125" style="1" customWidth="1"/>
    <col min="6913" max="6914" width="16.7109375" style="1" customWidth="1"/>
    <col min="6915" max="6915" width="8.7109375" style="1" customWidth="1"/>
    <col min="6916" max="6940" width="8.42578125" style="1" customWidth="1"/>
    <col min="6941" max="7165" width="9.140625" style="1"/>
    <col min="7166" max="7167" width="10.7109375" style="1" customWidth="1"/>
    <col min="7168" max="7168" width="26.42578125" style="1" customWidth="1"/>
    <col min="7169" max="7170" width="16.7109375" style="1" customWidth="1"/>
    <col min="7171" max="7171" width="8.7109375" style="1" customWidth="1"/>
    <col min="7172" max="7196" width="8.42578125" style="1" customWidth="1"/>
    <col min="7197" max="7421" width="9.140625" style="1"/>
    <col min="7422" max="7423" width="10.7109375" style="1" customWidth="1"/>
    <col min="7424" max="7424" width="26.42578125" style="1" customWidth="1"/>
    <col min="7425" max="7426" width="16.7109375" style="1" customWidth="1"/>
    <col min="7427" max="7427" width="8.7109375" style="1" customWidth="1"/>
    <col min="7428" max="7452" width="8.42578125" style="1" customWidth="1"/>
    <col min="7453" max="7677" width="9.140625" style="1"/>
    <col min="7678" max="7679" width="10.7109375" style="1" customWidth="1"/>
    <col min="7680" max="7680" width="26.42578125" style="1" customWidth="1"/>
    <col min="7681" max="7682" width="16.7109375" style="1" customWidth="1"/>
    <col min="7683" max="7683" width="8.7109375" style="1" customWidth="1"/>
    <col min="7684" max="7708" width="8.42578125" style="1" customWidth="1"/>
    <col min="7709" max="7933" width="9.140625" style="1"/>
    <col min="7934" max="7935" width="10.7109375" style="1" customWidth="1"/>
    <col min="7936" max="7936" width="26.42578125" style="1" customWidth="1"/>
    <col min="7937" max="7938" width="16.7109375" style="1" customWidth="1"/>
    <col min="7939" max="7939" width="8.7109375" style="1" customWidth="1"/>
    <col min="7940" max="7964" width="8.42578125" style="1" customWidth="1"/>
    <col min="7965" max="8189" width="9.140625" style="1"/>
    <col min="8190" max="8191" width="10.7109375" style="1" customWidth="1"/>
    <col min="8192" max="8192" width="26.42578125" style="1" customWidth="1"/>
    <col min="8193" max="8194" width="16.7109375" style="1" customWidth="1"/>
    <col min="8195" max="8195" width="8.7109375" style="1" customWidth="1"/>
    <col min="8196" max="8220" width="8.42578125" style="1" customWidth="1"/>
    <col min="8221" max="8445" width="9.140625" style="1"/>
    <col min="8446" max="8447" width="10.7109375" style="1" customWidth="1"/>
    <col min="8448" max="8448" width="26.42578125" style="1" customWidth="1"/>
    <col min="8449" max="8450" width="16.7109375" style="1" customWidth="1"/>
    <col min="8451" max="8451" width="8.7109375" style="1" customWidth="1"/>
    <col min="8452" max="8476" width="8.42578125" style="1" customWidth="1"/>
    <col min="8477" max="8701" width="9.140625" style="1"/>
    <col min="8702" max="8703" width="10.7109375" style="1" customWidth="1"/>
    <col min="8704" max="8704" width="26.42578125" style="1" customWidth="1"/>
    <col min="8705" max="8706" width="16.7109375" style="1" customWidth="1"/>
    <col min="8707" max="8707" width="8.7109375" style="1" customWidth="1"/>
    <col min="8708" max="8732" width="8.42578125" style="1" customWidth="1"/>
    <col min="8733" max="8957" width="9.140625" style="1"/>
    <col min="8958" max="8959" width="10.7109375" style="1" customWidth="1"/>
    <col min="8960" max="8960" width="26.42578125" style="1" customWidth="1"/>
    <col min="8961" max="8962" width="16.7109375" style="1" customWidth="1"/>
    <col min="8963" max="8963" width="8.7109375" style="1" customWidth="1"/>
    <col min="8964" max="8988" width="8.42578125" style="1" customWidth="1"/>
    <col min="8989" max="9213" width="9.140625" style="1"/>
    <col min="9214" max="9215" width="10.7109375" style="1" customWidth="1"/>
    <col min="9216" max="9216" width="26.42578125" style="1" customWidth="1"/>
    <col min="9217" max="9218" width="16.7109375" style="1" customWidth="1"/>
    <col min="9219" max="9219" width="8.7109375" style="1" customWidth="1"/>
    <col min="9220" max="9244" width="8.42578125" style="1" customWidth="1"/>
    <col min="9245" max="9469" width="9.140625" style="1"/>
    <col min="9470" max="9471" width="10.7109375" style="1" customWidth="1"/>
    <col min="9472" max="9472" width="26.42578125" style="1" customWidth="1"/>
    <col min="9473" max="9474" width="16.7109375" style="1" customWidth="1"/>
    <col min="9475" max="9475" width="8.7109375" style="1" customWidth="1"/>
    <col min="9476" max="9500" width="8.42578125" style="1" customWidth="1"/>
    <col min="9501" max="9725" width="9.140625" style="1"/>
    <col min="9726" max="9727" width="10.7109375" style="1" customWidth="1"/>
    <col min="9728" max="9728" width="26.42578125" style="1" customWidth="1"/>
    <col min="9729" max="9730" width="16.7109375" style="1" customWidth="1"/>
    <col min="9731" max="9731" width="8.7109375" style="1" customWidth="1"/>
    <col min="9732" max="9756" width="8.42578125" style="1" customWidth="1"/>
    <col min="9757" max="9981" width="9.140625" style="1"/>
    <col min="9982" max="9983" width="10.7109375" style="1" customWidth="1"/>
    <col min="9984" max="9984" width="26.42578125" style="1" customWidth="1"/>
    <col min="9985" max="9986" width="16.7109375" style="1" customWidth="1"/>
    <col min="9987" max="9987" width="8.7109375" style="1" customWidth="1"/>
    <col min="9988" max="10012" width="8.42578125" style="1" customWidth="1"/>
    <col min="10013" max="10237" width="9.140625" style="1"/>
    <col min="10238" max="10239" width="10.7109375" style="1" customWidth="1"/>
    <col min="10240" max="10240" width="26.42578125" style="1" customWidth="1"/>
    <col min="10241" max="10242" width="16.7109375" style="1" customWidth="1"/>
    <col min="10243" max="10243" width="8.7109375" style="1" customWidth="1"/>
    <col min="10244" max="10268" width="8.42578125" style="1" customWidth="1"/>
    <col min="10269" max="10493" width="9.140625" style="1"/>
    <col min="10494" max="10495" width="10.7109375" style="1" customWidth="1"/>
    <col min="10496" max="10496" width="26.42578125" style="1" customWidth="1"/>
    <col min="10497" max="10498" width="16.7109375" style="1" customWidth="1"/>
    <col min="10499" max="10499" width="8.7109375" style="1" customWidth="1"/>
    <col min="10500" max="10524" width="8.42578125" style="1" customWidth="1"/>
    <col min="10525" max="10749" width="9.140625" style="1"/>
    <col min="10750" max="10751" width="10.7109375" style="1" customWidth="1"/>
    <col min="10752" max="10752" width="26.42578125" style="1" customWidth="1"/>
    <col min="10753" max="10754" width="16.7109375" style="1" customWidth="1"/>
    <col min="10755" max="10755" width="8.7109375" style="1" customWidth="1"/>
    <col min="10756" max="10780" width="8.42578125" style="1" customWidth="1"/>
    <col min="10781" max="11005" width="9.140625" style="1"/>
    <col min="11006" max="11007" width="10.7109375" style="1" customWidth="1"/>
    <col min="11008" max="11008" width="26.42578125" style="1" customWidth="1"/>
    <col min="11009" max="11010" width="16.7109375" style="1" customWidth="1"/>
    <col min="11011" max="11011" width="8.7109375" style="1" customWidth="1"/>
    <col min="11012" max="11036" width="8.42578125" style="1" customWidth="1"/>
    <col min="11037" max="11261" width="9.140625" style="1"/>
    <col min="11262" max="11263" width="10.7109375" style="1" customWidth="1"/>
    <col min="11264" max="11264" width="26.42578125" style="1" customWidth="1"/>
    <col min="11265" max="11266" width="16.7109375" style="1" customWidth="1"/>
    <col min="11267" max="11267" width="8.7109375" style="1" customWidth="1"/>
    <col min="11268" max="11292" width="8.42578125" style="1" customWidth="1"/>
    <col min="11293" max="11517" width="9.140625" style="1"/>
    <col min="11518" max="11519" width="10.7109375" style="1" customWidth="1"/>
    <col min="11520" max="11520" width="26.42578125" style="1" customWidth="1"/>
    <col min="11521" max="11522" width="16.7109375" style="1" customWidth="1"/>
    <col min="11523" max="11523" width="8.7109375" style="1" customWidth="1"/>
    <col min="11524" max="11548" width="8.42578125" style="1" customWidth="1"/>
    <col min="11549" max="11773" width="9.140625" style="1"/>
    <col min="11774" max="11775" width="10.7109375" style="1" customWidth="1"/>
    <col min="11776" max="11776" width="26.42578125" style="1" customWidth="1"/>
    <col min="11777" max="11778" width="16.7109375" style="1" customWidth="1"/>
    <col min="11779" max="11779" width="8.7109375" style="1" customWidth="1"/>
    <col min="11780" max="11804" width="8.42578125" style="1" customWidth="1"/>
    <col min="11805" max="12029" width="9.140625" style="1"/>
    <col min="12030" max="12031" width="10.7109375" style="1" customWidth="1"/>
    <col min="12032" max="12032" width="26.42578125" style="1" customWidth="1"/>
    <col min="12033" max="12034" width="16.7109375" style="1" customWidth="1"/>
    <col min="12035" max="12035" width="8.7109375" style="1" customWidth="1"/>
    <col min="12036" max="12060" width="8.42578125" style="1" customWidth="1"/>
    <col min="12061" max="12285" width="9.140625" style="1"/>
    <col min="12286" max="12287" width="10.7109375" style="1" customWidth="1"/>
    <col min="12288" max="12288" width="26.42578125" style="1" customWidth="1"/>
    <col min="12289" max="12290" width="16.7109375" style="1" customWidth="1"/>
    <col min="12291" max="12291" width="8.7109375" style="1" customWidth="1"/>
    <col min="12292" max="12316" width="8.42578125" style="1" customWidth="1"/>
    <col min="12317" max="12541" width="9.140625" style="1"/>
    <col min="12542" max="12543" width="10.7109375" style="1" customWidth="1"/>
    <col min="12544" max="12544" width="26.42578125" style="1" customWidth="1"/>
    <col min="12545" max="12546" width="16.7109375" style="1" customWidth="1"/>
    <col min="12547" max="12547" width="8.7109375" style="1" customWidth="1"/>
    <col min="12548" max="12572" width="8.42578125" style="1" customWidth="1"/>
    <col min="12573" max="12797" width="9.140625" style="1"/>
    <col min="12798" max="12799" width="10.7109375" style="1" customWidth="1"/>
    <col min="12800" max="12800" width="26.42578125" style="1" customWidth="1"/>
    <col min="12801" max="12802" width="16.7109375" style="1" customWidth="1"/>
    <col min="12803" max="12803" width="8.7109375" style="1" customWidth="1"/>
    <col min="12804" max="12828" width="8.42578125" style="1" customWidth="1"/>
    <col min="12829" max="13053" width="9.140625" style="1"/>
    <col min="13054" max="13055" width="10.7109375" style="1" customWidth="1"/>
    <col min="13056" max="13056" width="26.42578125" style="1" customWidth="1"/>
    <col min="13057" max="13058" width="16.7109375" style="1" customWidth="1"/>
    <col min="13059" max="13059" width="8.7109375" style="1" customWidth="1"/>
    <col min="13060" max="13084" width="8.42578125" style="1" customWidth="1"/>
    <col min="13085" max="13309" width="9.140625" style="1"/>
    <col min="13310" max="13311" width="10.7109375" style="1" customWidth="1"/>
    <col min="13312" max="13312" width="26.42578125" style="1" customWidth="1"/>
    <col min="13313" max="13314" width="16.7109375" style="1" customWidth="1"/>
    <col min="13315" max="13315" width="8.7109375" style="1" customWidth="1"/>
    <col min="13316" max="13340" width="8.42578125" style="1" customWidth="1"/>
    <col min="13341" max="13565" width="9.140625" style="1"/>
    <col min="13566" max="13567" width="10.7109375" style="1" customWidth="1"/>
    <col min="13568" max="13568" width="26.42578125" style="1" customWidth="1"/>
    <col min="13569" max="13570" width="16.7109375" style="1" customWidth="1"/>
    <col min="13571" max="13571" width="8.7109375" style="1" customWidth="1"/>
    <col min="13572" max="13596" width="8.42578125" style="1" customWidth="1"/>
    <col min="13597" max="13821" width="9.140625" style="1"/>
    <col min="13822" max="13823" width="10.7109375" style="1" customWidth="1"/>
    <col min="13824" max="13824" width="26.42578125" style="1" customWidth="1"/>
    <col min="13825" max="13826" width="16.7109375" style="1" customWidth="1"/>
    <col min="13827" max="13827" width="8.7109375" style="1" customWidth="1"/>
    <col min="13828" max="13852" width="8.42578125" style="1" customWidth="1"/>
    <col min="13853" max="14077" width="9.140625" style="1"/>
    <col min="14078" max="14079" width="10.7109375" style="1" customWidth="1"/>
    <col min="14080" max="14080" width="26.42578125" style="1" customWidth="1"/>
    <col min="14081" max="14082" width="16.7109375" style="1" customWidth="1"/>
    <col min="14083" max="14083" width="8.7109375" style="1" customWidth="1"/>
    <col min="14084" max="14108" width="8.42578125" style="1" customWidth="1"/>
    <col min="14109" max="14333" width="9.140625" style="1"/>
    <col min="14334" max="14335" width="10.7109375" style="1" customWidth="1"/>
    <col min="14336" max="14336" width="26.42578125" style="1" customWidth="1"/>
    <col min="14337" max="14338" width="16.7109375" style="1" customWidth="1"/>
    <col min="14339" max="14339" width="8.7109375" style="1" customWidth="1"/>
    <col min="14340" max="14364" width="8.42578125" style="1" customWidth="1"/>
    <col min="14365" max="14589" width="9.140625" style="1"/>
    <col min="14590" max="14591" width="10.7109375" style="1" customWidth="1"/>
    <col min="14592" max="14592" width="26.42578125" style="1" customWidth="1"/>
    <col min="14593" max="14594" width="16.7109375" style="1" customWidth="1"/>
    <col min="14595" max="14595" width="8.7109375" style="1" customWidth="1"/>
    <col min="14596" max="14620" width="8.42578125" style="1" customWidth="1"/>
    <col min="14621" max="14845" width="9.140625" style="1"/>
    <col min="14846" max="14847" width="10.7109375" style="1" customWidth="1"/>
    <col min="14848" max="14848" width="26.42578125" style="1" customWidth="1"/>
    <col min="14849" max="14850" width="16.7109375" style="1" customWidth="1"/>
    <col min="14851" max="14851" width="8.7109375" style="1" customWidth="1"/>
    <col min="14852" max="14876" width="8.42578125" style="1" customWidth="1"/>
    <col min="14877" max="15101" width="9.140625" style="1"/>
    <col min="15102" max="15103" width="10.7109375" style="1" customWidth="1"/>
    <col min="15104" max="15104" width="26.42578125" style="1" customWidth="1"/>
    <col min="15105" max="15106" width="16.7109375" style="1" customWidth="1"/>
    <col min="15107" max="15107" width="8.7109375" style="1" customWidth="1"/>
    <col min="15108" max="15132" width="8.42578125" style="1" customWidth="1"/>
    <col min="15133" max="15357" width="9.140625" style="1"/>
    <col min="15358" max="15359" width="10.7109375" style="1" customWidth="1"/>
    <col min="15360" max="15360" width="26.42578125" style="1" customWidth="1"/>
    <col min="15361" max="15362" width="16.7109375" style="1" customWidth="1"/>
    <col min="15363" max="15363" width="8.7109375" style="1" customWidth="1"/>
    <col min="15364" max="15388" width="8.42578125" style="1" customWidth="1"/>
    <col min="15389" max="15613" width="9.140625" style="1"/>
    <col min="15614" max="15615" width="10.7109375" style="1" customWidth="1"/>
    <col min="15616" max="15616" width="26.42578125" style="1" customWidth="1"/>
    <col min="15617" max="15618" width="16.7109375" style="1" customWidth="1"/>
    <col min="15619" max="15619" width="8.7109375" style="1" customWidth="1"/>
    <col min="15620" max="15644" width="8.42578125" style="1" customWidth="1"/>
    <col min="15645" max="15869" width="9.140625" style="1"/>
    <col min="15870" max="15871" width="10.7109375" style="1" customWidth="1"/>
    <col min="15872" max="15872" width="26.42578125" style="1" customWidth="1"/>
    <col min="15873" max="15874" width="16.7109375" style="1" customWidth="1"/>
    <col min="15875" max="15875" width="8.7109375" style="1" customWidth="1"/>
    <col min="15876" max="15900" width="8.42578125" style="1" customWidth="1"/>
    <col min="15901" max="16125" width="9.140625" style="1"/>
    <col min="16126" max="16127" width="10.7109375" style="1" customWidth="1"/>
    <col min="16128" max="16128" width="26.42578125" style="1" customWidth="1"/>
    <col min="16129" max="16130" width="16.7109375" style="1" customWidth="1"/>
    <col min="16131" max="16131" width="8.7109375" style="1" customWidth="1"/>
    <col min="16132" max="16156" width="8.42578125" style="1" customWidth="1"/>
    <col min="16157" max="16384" width="9.140625" style="1"/>
  </cols>
  <sheetData>
    <row r="1" spans="1:28" ht="12.75" x14ac:dyDescent="0.2">
      <c r="E1" s="15" t="s">
        <v>0</v>
      </c>
      <c r="F1" s="18"/>
      <c r="G1" s="7">
        <v>300</v>
      </c>
      <c r="H1" s="7">
        <v>300</v>
      </c>
      <c r="I1" s="7">
        <v>400</v>
      </c>
      <c r="J1" s="7">
        <v>500</v>
      </c>
      <c r="K1" s="7">
        <v>620</v>
      </c>
      <c r="L1" s="11">
        <v>700</v>
      </c>
      <c r="M1" s="11">
        <v>900</v>
      </c>
      <c r="N1" s="7">
        <v>1100</v>
      </c>
      <c r="O1" s="14">
        <v>1300</v>
      </c>
      <c r="P1" s="14"/>
      <c r="Q1" s="14"/>
      <c r="R1" s="15"/>
      <c r="S1" s="15"/>
      <c r="T1" s="15"/>
      <c r="U1" s="14"/>
      <c r="V1" s="14"/>
      <c r="W1" s="15"/>
      <c r="X1" s="15"/>
      <c r="Y1" s="15"/>
      <c r="Z1" s="15"/>
      <c r="AA1" s="15"/>
      <c r="AB1" s="15"/>
    </row>
    <row r="2" spans="1:28" x14ac:dyDescent="0.25">
      <c r="G2" s="8"/>
      <c r="H2" s="8"/>
      <c r="I2" s="8"/>
      <c r="J2" s="8"/>
      <c r="K2" s="8"/>
      <c r="L2" s="8"/>
      <c r="N2" s="8"/>
      <c r="O2" s="8"/>
      <c r="P2" s="8"/>
      <c r="Q2" s="8"/>
      <c r="U2" s="8"/>
      <c r="V2" s="8"/>
    </row>
    <row r="3" spans="1:28" x14ac:dyDescent="0.25">
      <c r="G3" s="8"/>
      <c r="H3" s="8"/>
      <c r="I3" s="8"/>
      <c r="J3" s="8"/>
      <c r="K3" s="8"/>
      <c r="L3" s="8"/>
      <c r="N3" s="8"/>
      <c r="O3" s="8"/>
      <c r="P3" s="8"/>
      <c r="Q3" s="8"/>
      <c r="U3" s="8"/>
      <c r="V3" s="8"/>
    </row>
    <row r="4" spans="1:28" ht="12.75" customHeight="1" x14ac:dyDescent="0.2">
      <c r="A4" s="188"/>
      <c r="B4" s="189"/>
      <c r="C4" s="188"/>
      <c r="D4" s="19"/>
      <c r="E4" s="20"/>
      <c r="F4" s="189"/>
      <c r="G4" s="9">
        <v>644</v>
      </c>
      <c r="H4" s="9">
        <v>644</v>
      </c>
      <c r="I4" s="9">
        <v>644</v>
      </c>
      <c r="J4" s="9">
        <v>644</v>
      </c>
      <c r="K4" s="9">
        <v>644</v>
      </c>
      <c r="L4" s="9">
        <v>644</v>
      </c>
      <c r="M4" s="12">
        <v>644</v>
      </c>
      <c r="N4" s="9">
        <v>644</v>
      </c>
      <c r="O4" s="9">
        <v>644</v>
      </c>
      <c r="P4" s="9"/>
      <c r="Q4" s="9"/>
      <c r="R4" s="16"/>
      <c r="S4" s="16"/>
      <c r="T4" s="9"/>
      <c r="U4" s="9"/>
      <c r="V4" s="9"/>
      <c r="W4" s="16"/>
      <c r="X4" s="16"/>
      <c r="Y4" s="9"/>
      <c r="Z4" s="16"/>
      <c r="AA4" s="21"/>
      <c r="AB4" s="16"/>
    </row>
    <row r="5" spans="1:28" ht="12.75" customHeight="1" x14ac:dyDescent="0.2">
      <c r="A5" s="184"/>
      <c r="B5" s="186"/>
      <c r="C5" s="190"/>
      <c r="D5" s="191" t="s">
        <v>1</v>
      </c>
      <c r="E5" s="192"/>
      <c r="F5" s="186"/>
      <c r="G5" s="181" t="s">
        <v>214</v>
      </c>
      <c r="H5" s="181" t="s">
        <v>215</v>
      </c>
      <c r="I5" s="181" t="s">
        <v>30</v>
      </c>
      <c r="J5" s="181" t="s">
        <v>31</v>
      </c>
      <c r="K5" s="181" t="s">
        <v>39</v>
      </c>
      <c r="L5" s="181" t="s">
        <v>33</v>
      </c>
      <c r="M5" s="181" t="s">
        <v>216</v>
      </c>
      <c r="N5" s="181" t="s">
        <v>210</v>
      </c>
      <c r="O5" s="181" t="s">
        <v>32</v>
      </c>
      <c r="P5" s="181"/>
      <c r="Q5" s="181"/>
      <c r="R5" s="176"/>
      <c r="S5" s="181"/>
      <c r="T5" s="181"/>
      <c r="U5" s="181"/>
      <c r="V5" s="181"/>
      <c r="W5" s="176"/>
      <c r="X5" s="181"/>
      <c r="Y5" s="181"/>
      <c r="Z5" s="181"/>
      <c r="AA5" s="176"/>
      <c r="AB5" s="181"/>
    </row>
    <row r="6" spans="1:28" ht="12.75" customHeight="1" x14ac:dyDescent="0.2">
      <c r="A6" s="184"/>
      <c r="B6" s="186"/>
      <c r="C6" s="190"/>
      <c r="D6" s="191"/>
      <c r="E6" s="192"/>
      <c r="F6" s="186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77"/>
      <c r="S6" s="182"/>
      <c r="T6" s="182"/>
      <c r="U6" s="182"/>
      <c r="V6" s="182"/>
      <c r="W6" s="177"/>
      <c r="X6" s="182"/>
      <c r="Y6" s="182"/>
      <c r="Z6" s="182"/>
      <c r="AA6" s="177"/>
      <c r="AB6" s="182"/>
    </row>
    <row r="7" spans="1:28" ht="12.75" customHeight="1" x14ac:dyDescent="0.2">
      <c r="A7" s="184"/>
      <c r="B7" s="186"/>
      <c r="C7" s="190"/>
      <c r="D7" s="191"/>
      <c r="E7" s="192"/>
      <c r="F7" s="186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77"/>
      <c r="S7" s="182"/>
      <c r="T7" s="182"/>
      <c r="U7" s="182"/>
      <c r="V7" s="182"/>
      <c r="W7" s="177"/>
      <c r="X7" s="182"/>
      <c r="Y7" s="182"/>
      <c r="Z7" s="182"/>
      <c r="AA7" s="177"/>
      <c r="AB7" s="182"/>
    </row>
    <row r="8" spans="1:28" ht="12.75" customHeight="1" x14ac:dyDescent="0.2">
      <c r="A8" s="184"/>
      <c r="B8" s="186"/>
      <c r="C8" s="190"/>
      <c r="D8" s="191"/>
      <c r="E8" s="192"/>
      <c r="F8" s="186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77"/>
      <c r="S8" s="182"/>
      <c r="T8" s="182"/>
      <c r="U8" s="182"/>
      <c r="V8" s="182"/>
      <c r="W8" s="177"/>
      <c r="X8" s="182"/>
      <c r="Y8" s="182"/>
      <c r="Z8" s="182"/>
      <c r="AA8" s="177"/>
      <c r="AB8" s="182"/>
    </row>
    <row r="9" spans="1:28" ht="12.75" customHeight="1" x14ac:dyDescent="0.2">
      <c r="A9" s="22" t="s">
        <v>2</v>
      </c>
      <c r="B9" s="23" t="s">
        <v>3</v>
      </c>
      <c r="C9" s="184" t="s">
        <v>4</v>
      </c>
      <c r="D9" s="191"/>
      <c r="E9" s="192"/>
      <c r="F9" s="184" t="s">
        <v>5</v>
      </c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77"/>
      <c r="S9" s="182"/>
      <c r="T9" s="182"/>
      <c r="U9" s="182"/>
      <c r="V9" s="182"/>
      <c r="W9" s="177"/>
      <c r="X9" s="182"/>
      <c r="Y9" s="182"/>
      <c r="Z9" s="182"/>
      <c r="AA9" s="177"/>
      <c r="AB9" s="182"/>
    </row>
    <row r="10" spans="1:28" ht="12.75" customHeight="1" x14ac:dyDescent="0.2">
      <c r="A10" s="22" t="s">
        <v>6</v>
      </c>
      <c r="B10" s="23" t="s">
        <v>6</v>
      </c>
      <c r="C10" s="184"/>
      <c r="D10" s="191"/>
      <c r="E10" s="192"/>
      <c r="F10" s="184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77"/>
      <c r="S10" s="182"/>
      <c r="T10" s="182"/>
      <c r="U10" s="182"/>
      <c r="V10" s="182"/>
      <c r="W10" s="177"/>
      <c r="X10" s="182"/>
      <c r="Y10" s="182"/>
      <c r="Z10" s="182"/>
      <c r="AA10" s="177"/>
      <c r="AB10" s="182"/>
    </row>
    <row r="11" spans="1:28" ht="12.75" customHeight="1" x14ac:dyDescent="0.2">
      <c r="A11" s="184"/>
      <c r="B11" s="186"/>
      <c r="C11" s="22"/>
      <c r="D11" s="191"/>
      <c r="E11" s="192"/>
      <c r="F11" s="186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77"/>
      <c r="S11" s="182"/>
      <c r="T11" s="182"/>
      <c r="U11" s="182"/>
      <c r="V11" s="182"/>
      <c r="W11" s="177"/>
      <c r="X11" s="182"/>
      <c r="Y11" s="182"/>
      <c r="Z11" s="182"/>
      <c r="AA11" s="177"/>
      <c r="AB11" s="182"/>
    </row>
    <row r="12" spans="1:28" ht="12.75" customHeight="1" x14ac:dyDescent="0.2">
      <c r="A12" s="184"/>
      <c r="B12" s="186"/>
      <c r="C12" s="22"/>
      <c r="D12" s="191"/>
      <c r="E12" s="192"/>
      <c r="F12" s="186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77"/>
      <c r="S12" s="182"/>
      <c r="T12" s="182"/>
      <c r="U12" s="182"/>
      <c r="V12" s="182"/>
      <c r="W12" s="177"/>
      <c r="X12" s="182"/>
      <c r="Y12" s="182"/>
      <c r="Z12" s="182"/>
      <c r="AA12" s="177"/>
      <c r="AB12" s="182"/>
    </row>
    <row r="13" spans="1:28" ht="12.75" customHeight="1" x14ac:dyDescent="0.2">
      <c r="A13" s="184"/>
      <c r="B13" s="186"/>
      <c r="C13" s="22"/>
      <c r="D13" s="191"/>
      <c r="E13" s="192"/>
      <c r="F13" s="186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77"/>
      <c r="S13" s="182"/>
      <c r="T13" s="182"/>
      <c r="U13" s="182"/>
      <c r="V13" s="182"/>
      <c r="W13" s="177"/>
      <c r="X13" s="182"/>
      <c r="Y13" s="182"/>
      <c r="Z13" s="182"/>
      <c r="AA13" s="177"/>
      <c r="AB13" s="182"/>
    </row>
    <row r="14" spans="1:28" ht="12.75" customHeight="1" thickBot="1" x14ac:dyDescent="0.25">
      <c r="A14" s="184"/>
      <c r="B14" s="186"/>
      <c r="C14" s="22"/>
      <c r="D14" s="191"/>
      <c r="E14" s="192"/>
      <c r="F14" s="186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78"/>
      <c r="S14" s="183"/>
      <c r="T14" s="183"/>
      <c r="U14" s="183"/>
      <c r="V14" s="183"/>
      <c r="W14" s="178"/>
      <c r="X14" s="183"/>
      <c r="Y14" s="183"/>
      <c r="Z14" s="183"/>
      <c r="AA14" s="178"/>
      <c r="AB14" s="183"/>
    </row>
    <row r="15" spans="1:28" ht="12.75" customHeight="1" thickBot="1" x14ac:dyDescent="0.25">
      <c r="A15" s="185"/>
      <c r="B15" s="187"/>
      <c r="C15" s="24" t="s">
        <v>7</v>
      </c>
      <c r="D15" s="25" t="s">
        <v>8</v>
      </c>
      <c r="E15" s="25" t="s">
        <v>9</v>
      </c>
      <c r="F15" s="187"/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3" t="s">
        <v>28</v>
      </c>
      <c r="N15" s="10" t="s">
        <v>26</v>
      </c>
      <c r="O15" s="10" t="s">
        <v>26</v>
      </c>
      <c r="P15" s="10"/>
      <c r="Q15" s="10"/>
      <c r="R15" s="17"/>
      <c r="S15" s="17"/>
      <c r="T15" s="10"/>
      <c r="U15" s="10"/>
      <c r="V15" s="10"/>
      <c r="W15" s="17"/>
      <c r="X15" s="17"/>
      <c r="Y15" s="10"/>
      <c r="Z15" s="17"/>
      <c r="AA15" s="13"/>
      <c r="AB15" s="17"/>
    </row>
    <row r="16" spans="1:28" ht="12.75" customHeight="1" x14ac:dyDescent="0.2">
      <c r="A16" s="26"/>
      <c r="B16" s="27"/>
      <c r="C16" s="28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2.75" customHeight="1" x14ac:dyDescent="0.2">
      <c r="A17" s="16" t="s">
        <v>231</v>
      </c>
      <c r="B17" s="29" t="s">
        <v>55</v>
      </c>
      <c r="C17" s="12" t="s">
        <v>68</v>
      </c>
      <c r="D17" s="30">
        <v>15475</v>
      </c>
      <c r="E17" s="30">
        <v>15650</v>
      </c>
      <c r="F17" s="16" t="s">
        <v>34</v>
      </c>
      <c r="G17" s="16"/>
      <c r="H17" s="16">
        <f>E17-D17</f>
        <v>175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2.75" customHeight="1" x14ac:dyDescent="0.2">
      <c r="A18" s="16" t="str">
        <f>A17</f>
        <v>P.266</v>
      </c>
      <c r="B18" s="29" t="s">
        <v>56</v>
      </c>
      <c r="C18" s="12" t="s">
        <v>68</v>
      </c>
      <c r="D18" s="30">
        <v>15515</v>
      </c>
      <c r="E18" s="30"/>
      <c r="F18" s="16" t="s">
        <v>34</v>
      </c>
      <c r="G18" s="16"/>
      <c r="H18" s="16"/>
      <c r="I18" s="16"/>
      <c r="J18" s="16"/>
      <c r="K18" s="16"/>
      <c r="L18" s="16"/>
      <c r="M18" s="16"/>
      <c r="N18" s="16"/>
      <c r="O18" s="16">
        <v>2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AA18" s="16"/>
      <c r="AB18" s="16"/>
    </row>
    <row r="19" spans="1:28" ht="12.75" customHeight="1" x14ac:dyDescent="0.2">
      <c r="A19" s="16" t="str">
        <f>A17</f>
        <v>P.266</v>
      </c>
      <c r="B19" s="29" t="s">
        <v>55</v>
      </c>
      <c r="C19" s="12" t="s">
        <v>68</v>
      </c>
      <c r="D19" s="30">
        <v>15475</v>
      </c>
      <c r="E19" s="30">
        <v>15650</v>
      </c>
      <c r="F19" s="16" t="s">
        <v>35</v>
      </c>
      <c r="G19" s="16"/>
      <c r="H19" s="16">
        <f>E19-D19</f>
        <v>175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75" customHeight="1" x14ac:dyDescent="0.2">
      <c r="A20" s="16"/>
      <c r="B20" s="29"/>
      <c r="C20" s="12"/>
      <c r="D20" s="30"/>
      <c r="E20" s="30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75" customHeight="1" x14ac:dyDescent="0.2">
      <c r="A21" s="16" t="s">
        <v>244</v>
      </c>
      <c r="B21" s="29" t="s">
        <v>56</v>
      </c>
      <c r="C21" s="12" t="s">
        <v>68</v>
      </c>
      <c r="D21" s="30">
        <v>15823</v>
      </c>
      <c r="E21" s="30"/>
      <c r="F21" s="16" t="s">
        <v>57</v>
      </c>
      <c r="G21" s="16"/>
      <c r="H21" s="16"/>
      <c r="I21" s="16"/>
      <c r="J21" s="16"/>
      <c r="K21" s="16"/>
      <c r="L21" s="16"/>
      <c r="M21" s="16"/>
      <c r="N21" s="16"/>
      <c r="O21" s="16">
        <v>2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AA21" s="16"/>
      <c r="AB21" s="16"/>
    </row>
    <row r="22" spans="1:28" ht="12.75" customHeight="1" x14ac:dyDescent="0.2">
      <c r="A22" s="16" t="str">
        <f>A21</f>
        <v>P.267</v>
      </c>
      <c r="B22" s="29" t="s">
        <v>55</v>
      </c>
      <c r="C22" s="12" t="s">
        <v>68</v>
      </c>
      <c r="D22" s="30">
        <v>15650</v>
      </c>
      <c r="E22" s="30">
        <v>16100</v>
      </c>
      <c r="F22" s="16" t="s">
        <v>34</v>
      </c>
      <c r="G22" s="16"/>
      <c r="H22" s="16">
        <f>E22-D22</f>
        <v>450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2.75" customHeight="1" x14ac:dyDescent="0.2">
      <c r="A23" s="16" t="str">
        <f>A22</f>
        <v>P.267</v>
      </c>
      <c r="B23" s="29" t="s">
        <v>55</v>
      </c>
      <c r="C23" s="12" t="s">
        <v>68</v>
      </c>
      <c r="D23" s="30">
        <v>15650</v>
      </c>
      <c r="E23" s="30">
        <v>16100</v>
      </c>
      <c r="F23" s="16" t="s">
        <v>35</v>
      </c>
      <c r="G23" s="16"/>
      <c r="H23" s="16">
        <f>E23-D23</f>
        <v>450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2.75" customHeight="1" x14ac:dyDescent="0.2">
      <c r="A24" s="16"/>
      <c r="B24" s="16"/>
      <c r="C24" s="12"/>
      <c r="D24" s="30"/>
      <c r="E24" s="30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2.75" customHeight="1" x14ac:dyDescent="0.2">
      <c r="A25" s="16" t="s">
        <v>245</v>
      </c>
      <c r="B25" s="29" t="s">
        <v>59</v>
      </c>
      <c r="C25" s="12" t="s">
        <v>68</v>
      </c>
      <c r="D25" s="30">
        <v>16339</v>
      </c>
      <c r="E25" s="30"/>
      <c r="F25" s="16" t="s">
        <v>34</v>
      </c>
      <c r="G25" s="16"/>
      <c r="H25" s="16"/>
      <c r="I25" s="16"/>
      <c r="J25" s="16"/>
      <c r="K25" s="16"/>
      <c r="L25" s="16"/>
      <c r="M25" s="16"/>
      <c r="N25" s="16">
        <v>1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2.75" customHeight="1" x14ac:dyDescent="0.2">
      <c r="A26" s="16" t="str">
        <f>A25</f>
        <v>P.268</v>
      </c>
      <c r="B26" s="29" t="s">
        <v>58</v>
      </c>
      <c r="C26" s="12" t="s">
        <v>68</v>
      </c>
      <c r="D26" s="30">
        <v>16412</v>
      </c>
      <c r="E26" s="30"/>
      <c r="F26" s="16" t="s">
        <v>57</v>
      </c>
      <c r="G26" s="16"/>
      <c r="H26" s="16"/>
      <c r="I26" s="16"/>
      <c r="J26" s="16"/>
      <c r="K26" s="16"/>
      <c r="L26" s="16"/>
      <c r="M26" s="16">
        <v>53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2.75" customHeight="1" x14ac:dyDescent="0.2">
      <c r="A27" s="16" t="str">
        <f t="shared" ref="A27:A35" si="0">A26</f>
        <v>P.268</v>
      </c>
      <c r="B27" s="29" t="s">
        <v>55</v>
      </c>
      <c r="C27" s="12" t="s">
        <v>68</v>
      </c>
      <c r="D27" s="30">
        <v>16100</v>
      </c>
      <c r="E27" s="30">
        <v>16406</v>
      </c>
      <c r="F27" s="16" t="s">
        <v>34</v>
      </c>
      <c r="G27" s="16"/>
      <c r="H27" s="16">
        <f>E27-D27</f>
        <v>306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2.75" customHeight="1" x14ac:dyDescent="0.2">
      <c r="A28" s="16" t="str">
        <f t="shared" si="0"/>
        <v>P.268</v>
      </c>
      <c r="B28" s="29" t="s">
        <v>55</v>
      </c>
      <c r="C28" s="12" t="s">
        <v>68</v>
      </c>
      <c r="D28" s="30">
        <v>16100</v>
      </c>
      <c r="E28" s="30">
        <v>16406</v>
      </c>
      <c r="F28" s="16" t="s">
        <v>35</v>
      </c>
      <c r="G28" s="16"/>
      <c r="H28" s="16">
        <f>E28-D28</f>
        <v>306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2.75" customHeight="1" x14ac:dyDescent="0.2">
      <c r="A29" s="16" t="str">
        <f t="shared" si="0"/>
        <v>P.268</v>
      </c>
      <c r="B29" s="29" t="s">
        <v>56</v>
      </c>
      <c r="C29" s="12" t="s">
        <v>68</v>
      </c>
      <c r="D29" s="30">
        <v>16301</v>
      </c>
      <c r="E29" s="30"/>
      <c r="F29" s="16" t="s">
        <v>57</v>
      </c>
      <c r="G29" s="16"/>
      <c r="H29" s="16"/>
      <c r="I29" s="16"/>
      <c r="J29" s="16"/>
      <c r="K29" s="16"/>
      <c r="L29" s="16"/>
      <c r="M29" s="16"/>
      <c r="N29" s="16"/>
      <c r="O29" s="16">
        <v>2</v>
      </c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2.75" customHeight="1" x14ac:dyDescent="0.2">
      <c r="A30" s="16" t="str">
        <f t="shared" si="0"/>
        <v>P.268</v>
      </c>
      <c r="B30" s="29" t="s">
        <v>56</v>
      </c>
      <c r="C30" s="12" t="s">
        <v>68</v>
      </c>
      <c r="D30" s="30">
        <v>16502</v>
      </c>
      <c r="E30" s="30"/>
      <c r="F30" s="16" t="s">
        <v>57</v>
      </c>
      <c r="G30" s="16"/>
      <c r="H30" s="16"/>
      <c r="I30" s="16"/>
      <c r="J30" s="16"/>
      <c r="K30" s="16"/>
      <c r="L30" s="16"/>
      <c r="M30" s="16"/>
      <c r="N30" s="16"/>
      <c r="O30" s="16">
        <v>1</v>
      </c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2.75" customHeight="1" x14ac:dyDescent="0.2">
      <c r="A31" s="16" t="str">
        <f t="shared" si="0"/>
        <v>P.268</v>
      </c>
      <c r="B31" s="29" t="s">
        <v>60</v>
      </c>
      <c r="C31" s="12" t="s">
        <v>68</v>
      </c>
      <c r="D31" s="30">
        <v>16492</v>
      </c>
      <c r="E31" s="30">
        <v>16532</v>
      </c>
      <c r="F31" s="16" t="s">
        <v>34</v>
      </c>
      <c r="G31" s="16"/>
      <c r="H31" s="16"/>
      <c r="I31" s="16">
        <f>E31-D31</f>
        <v>40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2.75" customHeight="1" x14ac:dyDescent="0.2">
      <c r="A32" s="16" t="str">
        <f t="shared" si="0"/>
        <v>P.268</v>
      </c>
      <c r="B32" s="29" t="s">
        <v>61</v>
      </c>
      <c r="C32" s="12" t="s">
        <v>68</v>
      </c>
      <c r="D32" s="30">
        <v>16492</v>
      </c>
      <c r="E32" s="30">
        <v>16550</v>
      </c>
      <c r="F32" s="16" t="s">
        <v>35</v>
      </c>
      <c r="G32" s="16">
        <f>E32-D32</f>
        <v>58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2.75" customHeight="1" x14ac:dyDescent="0.2">
      <c r="A33" s="16" t="str">
        <f t="shared" si="0"/>
        <v>P.268</v>
      </c>
      <c r="B33" s="29" t="s">
        <v>61</v>
      </c>
      <c r="C33" s="12" t="s">
        <v>68</v>
      </c>
      <c r="D33" s="30">
        <v>16542</v>
      </c>
      <c r="E33" s="30">
        <v>16550</v>
      </c>
      <c r="F33" s="16" t="s">
        <v>35</v>
      </c>
      <c r="G33" s="16">
        <f>E33-D33</f>
        <v>8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2.75" customHeight="1" x14ac:dyDescent="0.2">
      <c r="A34" s="16" t="str">
        <f t="shared" si="0"/>
        <v>P.268</v>
      </c>
      <c r="B34" s="16" t="s">
        <v>62</v>
      </c>
      <c r="C34" s="12" t="s">
        <v>217</v>
      </c>
      <c r="D34" s="30">
        <v>5979</v>
      </c>
      <c r="E34" s="30"/>
      <c r="F34" s="16" t="s">
        <v>63</v>
      </c>
      <c r="G34" s="16"/>
      <c r="H34" s="16"/>
      <c r="I34" s="16"/>
      <c r="J34" s="16"/>
      <c r="K34" s="16">
        <v>110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33"/>
    </row>
    <row r="35" spans="1:28" ht="12.75" customHeight="1" x14ac:dyDescent="0.2">
      <c r="A35" s="16" t="str">
        <f t="shared" si="0"/>
        <v>P.268</v>
      </c>
      <c r="B35" s="31" t="s">
        <v>64</v>
      </c>
      <c r="C35" s="12" t="s">
        <v>217</v>
      </c>
      <c r="D35" s="30">
        <v>5966</v>
      </c>
      <c r="E35" s="30"/>
      <c r="F35" s="16" t="s">
        <v>35</v>
      </c>
      <c r="G35" s="16"/>
      <c r="H35" s="16"/>
      <c r="I35" s="16"/>
      <c r="J35" s="16">
        <v>20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2.75" customHeight="1" x14ac:dyDescent="0.2">
      <c r="A36" s="16"/>
      <c r="B36" s="29"/>
      <c r="C36" s="12"/>
      <c r="D36" s="30"/>
      <c r="E36" s="30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2.75" customHeight="1" x14ac:dyDescent="0.2">
      <c r="A37" s="16" t="s">
        <v>246</v>
      </c>
      <c r="B37" s="29" t="s">
        <v>61</v>
      </c>
      <c r="C37" s="12" t="s">
        <v>68</v>
      </c>
      <c r="D37" s="30">
        <v>16550</v>
      </c>
      <c r="E37" s="30">
        <v>16592</v>
      </c>
      <c r="F37" s="16" t="s">
        <v>65</v>
      </c>
      <c r="G37" s="34">
        <f>E37-D37</f>
        <v>42</v>
      </c>
      <c r="H37" s="34"/>
      <c r="I37" s="33"/>
      <c r="J37" s="33"/>
      <c r="K37" s="33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2.75" customHeight="1" x14ac:dyDescent="0.2">
      <c r="A38" s="16" t="str">
        <f>A37</f>
        <v>P.269</v>
      </c>
      <c r="B38" s="29" t="s">
        <v>61</v>
      </c>
      <c r="C38" s="12" t="s">
        <v>68</v>
      </c>
      <c r="D38" s="30">
        <v>16550</v>
      </c>
      <c r="E38" s="30">
        <v>16592</v>
      </c>
      <c r="F38" s="16" t="s">
        <v>35</v>
      </c>
      <c r="G38" s="16">
        <f>E38-D38</f>
        <v>42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2.75" customHeight="1" x14ac:dyDescent="0.2">
      <c r="A39" s="16" t="str">
        <f>A38</f>
        <v>P.269</v>
      </c>
      <c r="B39" s="29" t="s">
        <v>66</v>
      </c>
      <c r="C39" s="12" t="s">
        <v>68</v>
      </c>
      <c r="D39" s="30">
        <v>16550</v>
      </c>
      <c r="E39" s="30">
        <v>16592</v>
      </c>
      <c r="F39" s="16" t="s">
        <v>63</v>
      </c>
      <c r="G39" s="16"/>
      <c r="H39" s="16"/>
      <c r="I39" s="16"/>
      <c r="J39" s="16"/>
      <c r="K39" s="16"/>
      <c r="L39" s="16">
        <v>31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2.75" customHeight="1" x14ac:dyDescent="0.2">
      <c r="A40" s="16" t="str">
        <f>A39</f>
        <v>P.269</v>
      </c>
      <c r="B40" s="29" t="s">
        <v>56</v>
      </c>
      <c r="C40" s="12" t="s">
        <v>68</v>
      </c>
      <c r="D40" s="30">
        <v>16642</v>
      </c>
      <c r="E40" s="30"/>
      <c r="F40" s="16" t="s">
        <v>57</v>
      </c>
      <c r="G40" s="16"/>
      <c r="H40" s="16"/>
      <c r="I40" s="16"/>
      <c r="J40" s="16"/>
      <c r="K40" s="16"/>
      <c r="L40" s="16"/>
      <c r="M40" s="16"/>
      <c r="N40" s="16"/>
      <c r="O40" s="16">
        <v>2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2.75" customHeight="1" x14ac:dyDescent="0.2">
      <c r="A41" s="16" t="str">
        <f t="shared" ref="A41:A47" si="1">A40</f>
        <v>P.269</v>
      </c>
      <c r="B41" s="29" t="s">
        <v>55</v>
      </c>
      <c r="C41" s="12" t="s">
        <v>68</v>
      </c>
      <c r="D41" s="30">
        <v>16592</v>
      </c>
      <c r="E41" s="30">
        <v>16930</v>
      </c>
      <c r="F41" s="16" t="s">
        <v>35</v>
      </c>
      <c r="G41" s="16"/>
      <c r="H41" s="16">
        <f>E41-D41</f>
        <v>338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2.75" customHeight="1" x14ac:dyDescent="0.2">
      <c r="A42" s="16" t="str">
        <f t="shared" si="1"/>
        <v>P.269</v>
      </c>
      <c r="B42" s="29" t="s">
        <v>55</v>
      </c>
      <c r="C42" s="12" t="s">
        <v>68</v>
      </c>
      <c r="D42" s="30">
        <v>16592</v>
      </c>
      <c r="E42" s="30">
        <v>16930</v>
      </c>
      <c r="F42" s="16" t="s">
        <v>34</v>
      </c>
      <c r="G42" s="16"/>
      <c r="H42" s="16">
        <f>E42-D42</f>
        <v>338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2.75" customHeight="1" x14ac:dyDescent="0.2">
      <c r="A43" s="16" t="str">
        <f t="shared" si="1"/>
        <v>P.269</v>
      </c>
      <c r="B43" s="29" t="s">
        <v>56</v>
      </c>
      <c r="C43" s="12" t="s">
        <v>68</v>
      </c>
      <c r="D43" s="30">
        <v>16880</v>
      </c>
      <c r="E43" s="30"/>
      <c r="F43" s="16" t="s">
        <v>57</v>
      </c>
      <c r="G43" s="16"/>
      <c r="H43" s="16"/>
      <c r="I43" s="16"/>
      <c r="J43" s="16"/>
      <c r="K43" s="16"/>
      <c r="L43" s="16"/>
      <c r="M43" s="16"/>
      <c r="N43" s="16"/>
      <c r="O43" s="16">
        <v>2</v>
      </c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33"/>
    </row>
    <row r="44" spans="1:28" ht="12.75" customHeight="1" x14ac:dyDescent="0.2">
      <c r="A44" s="16" t="str">
        <f t="shared" si="1"/>
        <v>P.269</v>
      </c>
      <c r="B44" s="29" t="s">
        <v>61</v>
      </c>
      <c r="C44" s="12" t="s">
        <v>68</v>
      </c>
      <c r="D44" s="30">
        <v>16930</v>
      </c>
      <c r="E44" s="30">
        <v>16980</v>
      </c>
      <c r="F44" s="16" t="s">
        <v>65</v>
      </c>
      <c r="G44" s="16">
        <f>E44-D44</f>
        <v>50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2.75" customHeight="1" x14ac:dyDescent="0.2">
      <c r="A45" s="16" t="str">
        <f t="shared" si="1"/>
        <v>P.269</v>
      </c>
      <c r="B45" s="29" t="s">
        <v>61</v>
      </c>
      <c r="C45" s="12" t="s">
        <v>68</v>
      </c>
      <c r="D45" s="30">
        <v>16930</v>
      </c>
      <c r="E45" s="30">
        <v>17000</v>
      </c>
      <c r="F45" s="16" t="s">
        <v>34</v>
      </c>
      <c r="G45" s="16">
        <f>E45-D45</f>
        <v>70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2.75" customHeight="1" x14ac:dyDescent="0.2">
      <c r="A46" s="16" t="str">
        <f t="shared" si="1"/>
        <v>P.269</v>
      </c>
      <c r="B46" s="29" t="s">
        <v>66</v>
      </c>
      <c r="C46" s="12" t="s">
        <v>68</v>
      </c>
      <c r="D46" s="30">
        <v>16930</v>
      </c>
      <c r="E46" s="30">
        <v>16980</v>
      </c>
      <c r="F46" s="16" t="s">
        <v>63</v>
      </c>
      <c r="G46" s="16"/>
      <c r="H46" s="16"/>
      <c r="I46" s="16"/>
      <c r="J46" s="16"/>
      <c r="K46" s="16"/>
      <c r="L46" s="16">
        <v>28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2.75" customHeight="1" x14ac:dyDescent="0.2">
      <c r="A47" s="16" t="str">
        <f t="shared" si="1"/>
        <v>P.269</v>
      </c>
      <c r="B47" s="29" t="s">
        <v>60</v>
      </c>
      <c r="C47" s="12" t="s">
        <v>68</v>
      </c>
      <c r="D47" s="30">
        <v>16990</v>
      </c>
      <c r="E47" s="30">
        <v>17000</v>
      </c>
      <c r="F47" s="16" t="s">
        <v>35</v>
      </c>
      <c r="G47" s="16"/>
      <c r="H47" s="16"/>
      <c r="I47" s="16">
        <f>E47-D47</f>
        <v>10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2.75" customHeight="1" x14ac:dyDescent="0.2">
      <c r="A48" s="16"/>
      <c r="B48" s="29"/>
      <c r="C48" s="12"/>
      <c r="D48" s="30"/>
      <c r="E48" s="30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2.75" customHeight="1" x14ac:dyDescent="0.2">
      <c r="A49" s="16" t="s">
        <v>232</v>
      </c>
      <c r="B49" s="29" t="s">
        <v>56</v>
      </c>
      <c r="C49" s="12" t="s">
        <v>68</v>
      </c>
      <c r="D49" s="30">
        <v>17004</v>
      </c>
      <c r="E49" s="30"/>
      <c r="F49" s="16" t="s">
        <v>57</v>
      </c>
      <c r="G49" s="16"/>
      <c r="H49" s="16"/>
      <c r="I49" s="16"/>
      <c r="J49" s="16"/>
      <c r="K49" s="16"/>
      <c r="L49" s="16"/>
      <c r="M49" s="16"/>
      <c r="N49" s="16"/>
      <c r="O49" s="16">
        <v>1</v>
      </c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2.75" customHeight="1" x14ac:dyDescent="0.2">
      <c r="A50" s="16" t="str">
        <f>A49</f>
        <v>P.270</v>
      </c>
      <c r="B50" s="29" t="s">
        <v>61</v>
      </c>
      <c r="C50" s="12" t="s">
        <v>68</v>
      </c>
      <c r="D50" s="30">
        <v>17000</v>
      </c>
      <c r="E50" s="30">
        <v>17080</v>
      </c>
      <c r="F50" s="16" t="s">
        <v>34</v>
      </c>
      <c r="G50" s="16">
        <f>E50-D50</f>
        <v>80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2.75" customHeight="1" x14ac:dyDescent="0.2">
      <c r="A51" s="16" t="str">
        <f>A49</f>
        <v>P.270</v>
      </c>
      <c r="B51" s="29" t="s">
        <v>60</v>
      </c>
      <c r="C51" s="12" t="s">
        <v>68</v>
      </c>
      <c r="D51" s="30">
        <v>17000</v>
      </c>
      <c r="E51" s="30">
        <v>17080</v>
      </c>
      <c r="F51" s="16" t="s">
        <v>35</v>
      </c>
      <c r="G51" s="16"/>
      <c r="H51" s="16"/>
      <c r="I51" s="16">
        <f>E51-D51</f>
        <v>80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2.75" customHeight="1" x14ac:dyDescent="0.2">
      <c r="A52" s="16" t="str">
        <f>A49</f>
        <v>P.270</v>
      </c>
      <c r="B52" s="29" t="s">
        <v>56</v>
      </c>
      <c r="C52" s="12" t="s">
        <v>68</v>
      </c>
      <c r="D52" s="30">
        <v>17070</v>
      </c>
      <c r="E52" s="30"/>
      <c r="F52" s="16" t="s">
        <v>57</v>
      </c>
      <c r="G52" s="16"/>
      <c r="H52" s="16"/>
      <c r="I52" s="16"/>
      <c r="J52" s="16"/>
      <c r="K52" s="16"/>
      <c r="L52" s="16"/>
      <c r="M52" s="16"/>
      <c r="N52" s="16"/>
      <c r="O52" s="16">
        <v>1</v>
      </c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2.75" customHeight="1" x14ac:dyDescent="0.2">
      <c r="A53" s="16" t="str">
        <f>A49</f>
        <v>P.270</v>
      </c>
      <c r="B53" s="29" t="s">
        <v>62</v>
      </c>
      <c r="C53" s="12" t="s">
        <v>126</v>
      </c>
      <c r="D53" s="30">
        <v>7022</v>
      </c>
      <c r="E53" s="30"/>
      <c r="F53" s="16" t="s">
        <v>63</v>
      </c>
      <c r="G53" s="16"/>
      <c r="H53" s="16"/>
      <c r="I53" s="16"/>
      <c r="J53" s="16"/>
      <c r="K53" s="16">
        <v>109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2.75" customHeight="1" x14ac:dyDescent="0.2">
      <c r="A54" s="16" t="str">
        <f>A49</f>
        <v>P.270</v>
      </c>
      <c r="B54" s="29" t="s">
        <v>64</v>
      </c>
      <c r="C54" s="12" t="s">
        <v>126</v>
      </c>
      <c r="D54" s="30">
        <v>7035</v>
      </c>
      <c r="E54" s="30"/>
      <c r="F54" s="16" t="s">
        <v>63</v>
      </c>
      <c r="G54" s="16"/>
      <c r="H54" s="16"/>
      <c r="I54" s="16"/>
      <c r="J54" s="16">
        <v>20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2.75" customHeight="1" x14ac:dyDescent="0.2">
      <c r="A55" s="16" t="str">
        <f>A49</f>
        <v>P.270</v>
      </c>
      <c r="B55" s="29" t="s">
        <v>58</v>
      </c>
      <c r="C55" s="12" t="s">
        <v>68</v>
      </c>
      <c r="D55" s="30">
        <v>17138</v>
      </c>
      <c r="E55" s="30"/>
      <c r="F55" s="16" t="s">
        <v>57</v>
      </c>
      <c r="G55" s="16"/>
      <c r="H55" s="16"/>
      <c r="I55" s="16"/>
      <c r="J55" s="16"/>
      <c r="K55" s="16"/>
      <c r="L55" s="16"/>
      <c r="M55" s="16">
        <v>53</v>
      </c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2.75" customHeight="1" x14ac:dyDescent="0.2">
      <c r="A56" s="16" t="str">
        <f>A49</f>
        <v>P.270</v>
      </c>
      <c r="B56" s="29" t="s">
        <v>55</v>
      </c>
      <c r="C56" s="12" t="s">
        <v>68</v>
      </c>
      <c r="D56" s="30">
        <v>17143</v>
      </c>
      <c r="E56" s="30">
        <v>17362</v>
      </c>
      <c r="F56" s="16" t="s">
        <v>35</v>
      </c>
      <c r="G56" s="16"/>
      <c r="H56" s="16">
        <f>E56-D56</f>
        <v>219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2.75" customHeight="1" x14ac:dyDescent="0.2">
      <c r="A57" s="16" t="str">
        <f>A49</f>
        <v>P.270</v>
      </c>
      <c r="B57" s="29" t="s">
        <v>55</v>
      </c>
      <c r="C57" s="12" t="s">
        <v>68</v>
      </c>
      <c r="D57" s="30">
        <v>17143</v>
      </c>
      <c r="E57" s="30">
        <v>17362</v>
      </c>
      <c r="F57" s="16" t="s">
        <v>34</v>
      </c>
      <c r="G57" s="16"/>
      <c r="H57" s="16">
        <f>E57-D57</f>
        <v>219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2.75" customHeight="1" x14ac:dyDescent="0.2">
      <c r="A58" s="16" t="str">
        <f>A49</f>
        <v>P.270</v>
      </c>
      <c r="B58" s="29" t="s">
        <v>56</v>
      </c>
      <c r="C58" s="12" t="s">
        <v>68</v>
      </c>
      <c r="D58" s="30">
        <v>17253</v>
      </c>
      <c r="E58" s="30"/>
      <c r="F58" s="16" t="s">
        <v>57</v>
      </c>
      <c r="G58" s="16"/>
      <c r="H58" s="16"/>
      <c r="I58" s="16"/>
      <c r="J58" s="16"/>
      <c r="K58" s="16"/>
      <c r="L58" s="32"/>
      <c r="M58" s="16"/>
      <c r="N58" s="32"/>
      <c r="O58" s="16">
        <v>2</v>
      </c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2.75" customHeight="1" x14ac:dyDescent="0.2">
      <c r="A59" s="16" t="str">
        <f>A49</f>
        <v>P.270</v>
      </c>
      <c r="B59" s="29" t="s">
        <v>58</v>
      </c>
      <c r="C59" s="12" t="s">
        <v>68</v>
      </c>
      <c r="D59" s="30">
        <v>17367</v>
      </c>
      <c r="E59" s="30"/>
      <c r="F59" s="16" t="s">
        <v>57</v>
      </c>
      <c r="G59" s="16"/>
      <c r="H59" s="16"/>
      <c r="I59" s="16"/>
      <c r="J59" s="16"/>
      <c r="K59" s="16"/>
      <c r="L59" s="32"/>
      <c r="M59" s="16">
        <v>53</v>
      </c>
      <c r="N59" s="32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2.75" customHeight="1" x14ac:dyDescent="0.2">
      <c r="A60" s="16" t="str">
        <f>A49</f>
        <v>P.270</v>
      </c>
      <c r="B60" s="29" t="s">
        <v>62</v>
      </c>
      <c r="C60" s="12" t="s">
        <v>67</v>
      </c>
      <c r="D60" s="30">
        <v>7979</v>
      </c>
      <c r="E60" s="30"/>
      <c r="F60" s="16" t="s">
        <v>63</v>
      </c>
      <c r="G60" s="16"/>
      <c r="H60" s="16"/>
      <c r="I60" s="16"/>
      <c r="J60" s="16"/>
      <c r="K60" s="16">
        <v>112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2.75" customHeight="1" x14ac:dyDescent="0.2">
      <c r="A61" s="16" t="str">
        <f>A49</f>
        <v>P.270</v>
      </c>
      <c r="B61" s="29" t="s">
        <v>64</v>
      </c>
      <c r="C61" s="12" t="s">
        <v>67</v>
      </c>
      <c r="D61" s="30">
        <v>7966</v>
      </c>
      <c r="E61" s="16"/>
      <c r="F61" s="16" t="s">
        <v>35</v>
      </c>
      <c r="G61" s="16"/>
      <c r="H61" s="16"/>
      <c r="I61" s="16"/>
      <c r="J61" s="16">
        <v>16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2.75" customHeight="1" x14ac:dyDescent="0.2">
      <c r="A62" s="16" t="str">
        <f>A49</f>
        <v>P.270</v>
      </c>
      <c r="B62" s="29" t="s">
        <v>61</v>
      </c>
      <c r="C62" s="12" t="s">
        <v>68</v>
      </c>
      <c r="D62" s="30">
        <v>17425</v>
      </c>
      <c r="E62" s="30">
        <v>17450</v>
      </c>
      <c r="F62" s="16" t="s">
        <v>35</v>
      </c>
      <c r="G62" s="16">
        <f>E62-D62</f>
        <v>25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2.75" x14ac:dyDescent="0.2">
      <c r="A63" s="16" t="str">
        <f>A49</f>
        <v>P.270</v>
      </c>
      <c r="B63" s="29" t="s">
        <v>60</v>
      </c>
      <c r="C63" s="12" t="s">
        <v>68</v>
      </c>
      <c r="D63" s="30">
        <v>17425</v>
      </c>
      <c r="E63" s="30">
        <v>17450</v>
      </c>
      <c r="F63" s="16" t="s">
        <v>34</v>
      </c>
      <c r="G63" s="16"/>
      <c r="H63" s="16"/>
      <c r="I63" s="16">
        <f>E63-D63</f>
        <v>25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2.75" customHeight="1" x14ac:dyDescent="0.2">
      <c r="A64" s="16" t="str">
        <f>A49</f>
        <v>P.270</v>
      </c>
      <c r="B64" s="29" t="s">
        <v>56</v>
      </c>
      <c r="C64" s="12" t="s">
        <v>68</v>
      </c>
      <c r="D64" s="30">
        <v>17435</v>
      </c>
      <c r="E64" s="30"/>
      <c r="F64" s="16" t="s">
        <v>57</v>
      </c>
      <c r="G64" s="16"/>
      <c r="H64" s="16"/>
      <c r="I64" s="16"/>
      <c r="J64" s="16"/>
      <c r="K64" s="16"/>
      <c r="L64" s="16"/>
      <c r="M64" s="16"/>
      <c r="N64" s="16"/>
      <c r="O64" s="16">
        <v>1</v>
      </c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2.75" customHeight="1" x14ac:dyDescent="0.2">
      <c r="A65" s="16"/>
      <c r="B65" s="29"/>
      <c r="C65" s="12"/>
      <c r="D65" s="30"/>
      <c r="E65" s="3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2.75" x14ac:dyDescent="0.2">
      <c r="A66" s="16"/>
      <c r="B66" s="29"/>
      <c r="C66" s="12"/>
      <c r="D66" s="30"/>
      <c r="E66" s="30"/>
      <c r="F66" s="16"/>
      <c r="G66" s="16"/>
      <c r="H66" s="16"/>
      <c r="I66" s="16"/>
      <c r="J66" s="16"/>
      <c r="K66" s="16"/>
      <c r="L66" s="32"/>
      <c r="M66" s="16"/>
      <c r="N66" s="32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2.75" x14ac:dyDescent="0.2">
      <c r="A67" s="16"/>
      <c r="B67" s="29"/>
      <c r="C67" s="12"/>
      <c r="D67" s="30"/>
      <c r="E67" s="30"/>
      <c r="F67" s="16"/>
      <c r="G67" s="16"/>
      <c r="H67" s="16"/>
      <c r="I67" s="16"/>
      <c r="J67" s="16"/>
      <c r="K67" s="16"/>
      <c r="L67" s="32"/>
      <c r="M67" s="16"/>
      <c r="N67" s="32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2.75" x14ac:dyDescent="0.2">
      <c r="A68" s="16"/>
      <c r="B68" s="29"/>
      <c r="C68" s="12"/>
      <c r="D68" s="30"/>
      <c r="E68" s="30"/>
      <c r="F68" s="16"/>
      <c r="G68" s="16"/>
      <c r="H68" s="16"/>
      <c r="I68" s="16"/>
      <c r="J68" s="16"/>
      <c r="K68" s="16"/>
      <c r="L68" s="32"/>
      <c r="M68" s="16"/>
      <c r="N68" s="32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2.75" x14ac:dyDescent="0.2">
      <c r="A69" s="16"/>
      <c r="B69" s="29"/>
      <c r="C69" s="12"/>
      <c r="D69" s="30"/>
      <c r="E69" s="30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2.75" customHeight="1" x14ac:dyDescent="0.2">
      <c r="A70" s="16"/>
      <c r="B70" s="29"/>
      <c r="C70" s="12"/>
      <c r="D70" s="30"/>
      <c r="E70" s="30"/>
      <c r="F70" s="16"/>
      <c r="G70" s="16"/>
      <c r="H70" s="16"/>
      <c r="I70" s="16"/>
      <c r="J70" s="16"/>
      <c r="K70" s="16"/>
      <c r="L70" s="32"/>
      <c r="M70" s="16"/>
      <c r="N70" s="32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2.75" customHeight="1" x14ac:dyDescent="0.2">
      <c r="A71" s="16"/>
      <c r="B71" s="29"/>
      <c r="C71" s="12"/>
      <c r="D71" s="30"/>
      <c r="E71" s="30"/>
      <c r="F71" s="16"/>
      <c r="G71" s="16"/>
      <c r="H71" s="16"/>
      <c r="I71" s="16"/>
      <c r="J71" s="16"/>
      <c r="K71" s="16"/>
      <c r="L71" s="32"/>
      <c r="M71" s="16"/>
      <c r="N71" s="32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2.75" customHeight="1" x14ac:dyDescent="0.2">
      <c r="A72" s="16"/>
      <c r="B72" s="29"/>
      <c r="C72" s="12"/>
      <c r="D72" s="16"/>
      <c r="E72" s="16"/>
      <c r="F72" s="16"/>
      <c r="G72" s="16"/>
      <c r="H72" s="16"/>
      <c r="I72" s="16"/>
      <c r="J72" s="16"/>
      <c r="K72" s="16"/>
      <c r="L72" s="32"/>
      <c r="M72" s="16"/>
      <c r="N72" s="32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4.1" customHeight="1" x14ac:dyDescent="0.2">
      <c r="A73" s="16"/>
      <c r="B73" s="29"/>
      <c r="C73" s="12"/>
      <c r="D73" s="16"/>
      <c r="E73" s="16"/>
      <c r="F73" s="16"/>
      <c r="G73" s="16"/>
      <c r="H73" s="16"/>
      <c r="I73" s="16"/>
      <c r="J73" s="16"/>
      <c r="K73" s="16"/>
      <c r="L73" s="32"/>
      <c r="M73" s="16"/>
      <c r="N73" s="32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5.95" customHeight="1" x14ac:dyDescent="0.2">
      <c r="A74" s="16"/>
      <c r="B74" s="29"/>
      <c r="C74" s="12"/>
      <c r="D74" s="16"/>
      <c r="E74" s="16"/>
      <c r="F74" s="16"/>
      <c r="G74" s="16"/>
      <c r="H74" s="16"/>
      <c r="I74" s="16"/>
      <c r="J74" s="16"/>
      <c r="K74" s="16"/>
      <c r="L74" s="32"/>
      <c r="M74" s="16"/>
      <c r="N74" s="32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5.6" customHeight="1" thickBot="1" x14ac:dyDescent="0.25">
      <c r="A75" s="17"/>
      <c r="B75" s="35"/>
      <c r="C75" s="13"/>
      <c r="D75" s="16"/>
      <c r="E75" s="16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12.75" customHeight="1" x14ac:dyDescent="0.2">
      <c r="A76" s="193" t="s">
        <v>218</v>
      </c>
      <c r="B76" s="194"/>
      <c r="C76" s="194"/>
      <c r="D76" s="194"/>
      <c r="E76" s="194"/>
      <c r="F76" s="195"/>
      <c r="G76" s="199">
        <f>SUM(G16:H75)</f>
        <v>3351</v>
      </c>
      <c r="H76" s="200"/>
      <c r="I76" s="179">
        <f t="shared" ref="I76:O76" si="2">SUM(I16:I75)</f>
        <v>155</v>
      </c>
      <c r="J76" s="179">
        <f t="shared" si="2"/>
        <v>56</v>
      </c>
      <c r="K76" s="179">
        <f t="shared" si="2"/>
        <v>331</v>
      </c>
      <c r="L76" s="179">
        <f t="shared" si="2"/>
        <v>59</v>
      </c>
      <c r="M76" s="179">
        <f t="shared" si="2"/>
        <v>159</v>
      </c>
      <c r="N76" s="179">
        <f t="shared" si="2"/>
        <v>1</v>
      </c>
      <c r="O76" s="179">
        <f t="shared" si="2"/>
        <v>16</v>
      </c>
      <c r="P76" s="179">
        <f t="shared" ref="P76:AB76" si="3">SUM(P16:P75)</f>
        <v>0</v>
      </c>
      <c r="Q76" s="179">
        <f t="shared" si="3"/>
        <v>0</v>
      </c>
      <c r="R76" s="179">
        <f t="shared" si="3"/>
        <v>0</v>
      </c>
      <c r="S76" s="179">
        <f t="shared" si="3"/>
        <v>0</v>
      </c>
      <c r="T76" s="179">
        <f t="shared" si="3"/>
        <v>0</v>
      </c>
      <c r="U76" s="179">
        <f t="shared" si="3"/>
        <v>0</v>
      </c>
      <c r="V76" s="179">
        <f t="shared" si="3"/>
        <v>0</v>
      </c>
      <c r="W76" s="179">
        <f t="shared" si="3"/>
        <v>0</v>
      </c>
      <c r="X76" s="179">
        <f t="shared" si="3"/>
        <v>0</v>
      </c>
      <c r="Y76" s="179">
        <f t="shared" si="3"/>
        <v>0</v>
      </c>
      <c r="Z76" s="179">
        <f t="shared" si="3"/>
        <v>0</v>
      </c>
      <c r="AA76" s="179">
        <f t="shared" si="3"/>
        <v>0</v>
      </c>
      <c r="AB76" s="179">
        <f t="shared" si="3"/>
        <v>0</v>
      </c>
    </row>
    <row r="77" spans="1:28" ht="15" customHeight="1" thickBot="1" x14ac:dyDescent="0.25">
      <c r="A77" s="196"/>
      <c r="B77" s="197"/>
      <c r="C77" s="197"/>
      <c r="D77" s="197"/>
      <c r="E77" s="197"/>
      <c r="F77" s="198"/>
      <c r="G77" s="201"/>
      <c r="H77" s="202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</row>
    <row r="78" spans="1:28" ht="21" customHeight="1" x14ac:dyDescent="0.2">
      <c r="A78" s="16"/>
      <c r="B78" s="29"/>
      <c r="C78" s="12"/>
      <c r="D78" s="16"/>
      <c r="E78" s="16"/>
      <c r="F78" s="16"/>
      <c r="G78" s="16"/>
      <c r="H78" s="16"/>
      <c r="I78" s="16"/>
      <c r="J78" s="16"/>
      <c r="K78" s="16"/>
      <c r="L78" s="32"/>
      <c r="M78" s="16"/>
      <c r="N78" s="32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2.75" customHeight="1" x14ac:dyDescent="0.2">
      <c r="A79" s="16"/>
      <c r="B79" s="29"/>
      <c r="C79" s="12"/>
      <c r="D79" s="16"/>
      <c r="E79" s="16"/>
      <c r="F79" s="16"/>
      <c r="G79" s="16"/>
      <c r="H79" s="16"/>
      <c r="I79" s="16"/>
      <c r="J79" s="16"/>
      <c r="K79" s="16"/>
      <c r="L79" s="32"/>
      <c r="M79" s="16"/>
      <c r="N79" s="32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x14ac:dyDescent="0.25">
      <c r="N80" s="8"/>
      <c r="P80" s="1"/>
      <c r="U80" s="1"/>
    </row>
    <row r="81" spans="14:21" x14ac:dyDescent="0.25">
      <c r="N81" s="8"/>
      <c r="P81" s="1"/>
      <c r="U81" s="1"/>
    </row>
    <row r="82" spans="14:21" x14ac:dyDescent="0.25">
      <c r="N82" s="8"/>
      <c r="P82" s="1"/>
      <c r="U82" s="1"/>
    </row>
  </sheetData>
  <mergeCells count="54">
    <mergeCell ref="H5:H14"/>
    <mergeCell ref="G76:H77"/>
    <mergeCell ref="G5:G14"/>
    <mergeCell ref="I5:I14"/>
    <mergeCell ref="J5:J14"/>
    <mergeCell ref="I76:I77"/>
    <mergeCell ref="J76:J77"/>
    <mergeCell ref="K76:K77"/>
    <mergeCell ref="AA76:AA77"/>
    <mergeCell ref="W76:W77"/>
    <mergeCell ref="Z76:Z77"/>
    <mergeCell ref="N76:N77"/>
    <mergeCell ref="O76:O77"/>
    <mergeCell ref="X76:X77"/>
    <mergeCell ref="Y76:Y77"/>
    <mergeCell ref="U76:U77"/>
    <mergeCell ref="V76:V77"/>
    <mergeCell ref="Q76:Q77"/>
    <mergeCell ref="AB5:AB14"/>
    <mergeCell ref="AB76:AB77"/>
    <mergeCell ref="A11:A15"/>
    <mergeCell ref="B11:B15"/>
    <mergeCell ref="F11:F15"/>
    <mergeCell ref="C9:C10"/>
    <mergeCell ref="F9:F10"/>
    <mergeCell ref="A4:A8"/>
    <mergeCell ref="B4:B8"/>
    <mergeCell ref="C4:C8"/>
    <mergeCell ref="F4:F8"/>
    <mergeCell ref="D5:E14"/>
    <mergeCell ref="K5:K14"/>
    <mergeCell ref="Z5:Z14"/>
    <mergeCell ref="W5:W14"/>
    <mergeCell ref="A76:F77"/>
    <mergeCell ref="L5:L14"/>
    <mergeCell ref="X5:X14"/>
    <mergeCell ref="P76:P77"/>
    <mergeCell ref="L76:L77"/>
    <mergeCell ref="Q5:Q14"/>
    <mergeCell ref="AA5:AA14"/>
    <mergeCell ref="M76:M77"/>
    <mergeCell ref="M5:M14"/>
    <mergeCell ref="V5:V14"/>
    <mergeCell ref="P5:P14"/>
    <mergeCell ref="Y5:Y14"/>
    <mergeCell ref="N5:N14"/>
    <mergeCell ref="O5:O14"/>
    <mergeCell ref="U5:U14"/>
    <mergeCell ref="R5:R14"/>
    <mergeCell ref="S5:S14"/>
    <mergeCell ref="T5:T14"/>
    <mergeCell ref="R76:R77"/>
    <mergeCell ref="S76:S77"/>
    <mergeCell ref="T76:T77"/>
  </mergeCells>
  <phoneticPr fontId="16" type="noConversion"/>
  <pageMargins left="0.75" right="0.75" top="1" bottom="1" header="0.5" footer="0.5"/>
  <pageSetup paperSize="17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5468-3FEA-4736-A71E-0B042E4D1AD9}">
  <sheetPr>
    <pageSetUpPr fitToPage="1"/>
  </sheetPr>
  <dimension ref="A1:AB82"/>
  <sheetViews>
    <sheetView showZeros="0" topLeftCell="A40" zoomScale="90" zoomScaleNormal="90" workbookViewId="0">
      <selection activeCell="A48" sqref="A48"/>
    </sheetView>
  </sheetViews>
  <sheetFormatPr defaultRowHeight="15" x14ac:dyDescent="0.25"/>
  <cols>
    <col min="1" max="1" width="10.7109375" style="1" customWidth="1"/>
    <col min="2" max="2" width="8.7109375" style="1" customWidth="1"/>
    <col min="3" max="3" width="28.7109375" style="1" customWidth="1"/>
    <col min="4" max="5" width="11.28515625" style="1" customWidth="1"/>
    <col min="6" max="6" width="7.7109375" style="1" customWidth="1"/>
    <col min="7" max="18" width="8.42578125" style="1" customWidth="1"/>
    <col min="19" max="19" width="8.85546875" style="5"/>
    <col min="20" max="20" width="8.42578125" style="1" customWidth="1"/>
    <col min="21" max="21" width="8.42578125" style="6" customWidth="1"/>
    <col min="22" max="28" width="8.42578125" style="1" customWidth="1"/>
    <col min="29" max="253" width="8.85546875" style="1"/>
    <col min="254" max="255" width="10.7109375" style="1" customWidth="1"/>
    <col min="256" max="256" width="26.42578125" style="1" customWidth="1"/>
    <col min="257" max="258" width="16.7109375" style="1" customWidth="1"/>
    <col min="259" max="259" width="8.7109375" style="1" customWidth="1"/>
    <col min="260" max="284" width="8.42578125" style="1" customWidth="1"/>
    <col min="285" max="509" width="8.85546875" style="1"/>
    <col min="510" max="511" width="10.7109375" style="1" customWidth="1"/>
    <col min="512" max="512" width="26.42578125" style="1" customWidth="1"/>
    <col min="513" max="514" width="16.7109375" style="1" customWidth="1"/>
    <col min="515" max="515" width="8.7109375" style="1" customWidth="1"/>
    <col min="516" max="540" width="8.42578125" style="1" customWidth="1"/>
    <col min="541" max="765" width="8.85546875" style="1"/>
    <col min="766" max="767" width="10.7109375" style="1" customWidth="1"/>
    <col min="768" max="768" width="26.42578125" style="1" customWidth="1"/>
    <col min="769" max="770" width="16.7109375" style="1" customWidth="1"/>
    <col min="771" max="771" width="8.7109375" style="1" customWidth="1"/>
    <col min="772" max="796" width="8.42578125" style="1" customWidth="1"/>
    <col min="797" max="1021" width="8.85546875" style="1"/>
    <col min="1022" max="1023" width="10.7109375" style="1" customWidth="1"/>
    <col min="1024" max="1024" width="26.42578125" style="1" customWidth="1"/>
    <col min="1025" max="1026" width="16.7109375" style="1" customWidth="1"/>
    <col min="1027" max="1027" width="8.7109375" style="1" customWidth="1"/>
    <col min="1028" max="1052" width="8.42578125" style="1" customWidth="1"/>
    <col min="1053" max="1277" width="8.85546875" style="1"/>
    <col min="1278" max="1279" width="10.7109375" style="1" customWidth="1"/>
    <col min="1280" max="1280" width="26.42578125" style="1" customWidth="1"/>
    <col min="1281" max="1282" width="16.7109375" style="1" customWidth="1"/>
    <col min="1283" max="1283" width="8.7109375" style="1" customWidth="1"/>
    <col min="1284" max="1308" width="8.42578125" style="1" customWidth="1"/>
    <col min="1309" max="1533" width="8.85546875" style="1"/>
    <col min="1534" max="1535" width="10.7109375" style="1" customWidth="1"/>
    <col min="1536" max="1536" width="26.42578125" style="1" customWidth="1"/>
    <col min="1537" max="1538" width="16.7109375" style="1" customWidth="1"/>
    <col min="1539" max="1539" width="8.7109375" style="1" customWidth="1"/>
    <col min="1540" max="1564" width="8.42578125" style="1" customWidth="1"/>
    <col min="1565" max="1789" width="8.85546875" style="1"/>
    <col min="1790" max="1791" width="10.7109375" style="1" customWidth="1"/>
    <col min="1792" max="1792" width="26.42578125" style="1" customWidth="1"/>
    <col min="1793" max="1794" width="16.7109375" style="1" customWidth="1"/>
    <col min="1795" max="1795" width="8.7109375" style="1" customWidth="1"/>
    <col min="1796" max="1820" width="8.42578125" style="1" customWidth="1"/>
    <col min="1821" max="2045" width="8.85546875" style="1"/>
    <col min="2046" max="2047" width="10.7109375" style="1" customWidth="1"/>
    <col min="2048" max="2048" width="26.42578125" style="1" customWidth="1"/>
    <col min="2049" max="2050" width="16.7109375" style="1" customWidth="1"/>
    <col min="2051" max="2051" width="8.7109375" style="1" customWidth="1"/>
    <col min="2052" max="2076" width="8.42578125" style="1" customWidth="1"/>
    <col min="2077" max="2301" width="8.85546875" style="1"/>
    <col min="2302" max="2303" width="10.7109375" style="1" customWidth="1"/>
    <col min="2304" max="2304" width="26.42578125" style="1" customWidth="1"/>
    <col min="2305" max="2306" width="16.7109375" style="1" customWidth="1"/>
    <col min="2307" max="2307" width="8.7109375" style="1" customWidth="1"/>
    <col min="2308" max="2332" width="8.42578125" style="1" customWidth="1"/>
    <col min="2333" max="2557" width="8.85546875" style="1"/>
    <col min="2558" max="2559" width="10.7109375" style="1" customWidth="1"/>
    <col min="2560" max="2560" width="26.42578125" style="1" customWidth="1"/>
    <col min="2561" max="2562" width="16.7109375" style="1" customWidth="1"/>
    <col min="2563" max="2563" width="8.7109375" style="1" customWidth="1"/>
    <col min="2564" max="2588" width="8.42578125" style="1" customWidth="1"/>
    <col min="2589" max="2813" width="8.85546875" style="1"/>
    <col min="2814" max="2815" width="10.7109375" style="1" customWidth="1"/>
    <col min="2816" max="2816" width="26.42578125" style="1" customWidth="1"/>
    <col min="2817" max="2818" width="16.7109375" style="1" customWidth="1"/>
    <col min="2819" max="2819" width="8.7109375" style="1" customWidth="1"/>
    <col min="2820" max="2844" width="8.42578125" style="1" customWidth="1"/>
    <col min="2845" max="3069" width="8.85546875" style="1"/>
    <col min="3070" max="3071" width="10.7109375" style="1" customWidth="1"/>
    <col min="3072" max="3072" width="26.42578125" style="1" customWidth="1"/>
    <col min="3073" max="3074" width="16.7109375" style="1" customWidth="1"/>
    <col min="3075" max="3075" width="8.7109375" style="1" customWidth="1"/>
    <col min="3076" max="3100" width="8.42578125" style="1" customWidth="1"/>
    <col min="3101" max="3325" width="8.85546875" style="1"/>
    <col min="3326" max="3327" width="10.7109375" style="1" customWidth="1"/>
    <col min="3328" max="3328" width="26.42578125" style="1" customWidth="1"/>
    <col min="3329" max="3330" width="16.7109375" style="1" customWidth="1"/>
    <col min="3331" max="3331" width="8.7109375" style="1" customWidth="1"/>
    <col min="3332" max="3356" width="8.42578125" style="1" customWidth="1"/>
    <col min="3357" max="3581" width="8.85546875" style="1"/>
    <col min="3582" max="3583" width="10.7109375" style="1" customWidth="1"/>
    <col min="3584" max="3584" width="26.42578125" style="1" customWidth="1"/>
    <col min="3585" max="3586" width="16.7109375" style="1" customWidth="1"/>
    <col min="3587" max="3587" width="8.7109375" style="1" customWidth="1"/>
    <col min="3588" max="3612" width="8.42578125" style="1" customWidth="1"/>
    <col min="3613" max="3837" width="8.85546875" style="1"/>
    <col min="3838" max="3839" width="10.7109375" style="1" customWidth="1"/>
    <col min="3840" max="3840" width="26.42578125" style="1" customWidth="1"/>
    <col min="3841" max="3842" width="16.7109375" style="1" customWidth="1"/>
    <col min="3843" max="3843" width="8.7109375" style="1" customWidth="1"/>
    <col min="3844" max="3868" width="8.42578125" style="1" customWidth="1"/>
    <col min="3869" max="4093" width="8.85546875" style="1"/>
    <col min="4094" max="4095" width="10.7109375" style="1" customWidth="1"/>
    <col min="4096" max="4096" width="26.42578125" style="1" customWidth="1"/>
    <col min="4097" max="4098" width="16.7109375" style="1" customWidth="1"/>
    <col min="4099" max="4099" width="8.7109375" style="1" customWidth="1"/>
    <col min="4100" max="4124" width="8.42578125" style="1" customWidth="1"/>
    <col min="4125" max="4349" width="8.85546875" style="1"/>
    <col min="4350" max="4351" width="10.7109375" style="1" customWidth="1"/>
    <col min="4352" max="4352" width="26.42578125" style="1" customWidth="1"/>
    <col min="4353" max="4354" width="16.7109375" style="1" customWidth="1"/>
    <col min="4355" max="4355" width="8.7109375" style="1" customWidth="1"/>
    <col min="4356" max="4380" width="8.42578125" style="1" customWidth="1"/>
    <col min="4381" max="4605" width="8.85546875" style="1"/>
    <col min="4606" max="4607" width="10.7109375" style="1" customWidth="1"/>
    <col min="4608" max="4608" width="26.42578125" style="1" customWidth="1"/>
    <col min="4609" max="4610" width="16.7109375" style="1" customWidth="1"/>
    <col min="4611" max="4611" width="8.7109375" style="1" customWidth="1"/>
    <col min="4612" max="4636" width="8.42578125" style="1" customWidth="1"/>
    <col min="4637" max="4861" width="8.85546875" style="1"/>
    <col min="4862" max="4863" width="10.7109375" style="1" customWidth="1"/>
    <col min="4864" max="4864" width="26.42578125" style="1" customWidth="1"/>
    <col min="4865" max="4866" width="16.7109375" style="1" customWidth="1"/>
    <col min="4867" max="4867" width="8.7109375" style="1" customWidth="1"/>
    <col min="4868" max="4892" width="8.42578125" style="1" customWidth="1"/>
    <col min="4893" max="5117" width="8.85546875" style="1"/>
    <col min="5118" max="5119" width="10.7109375" style="1" customWidth="1"/>
    <col min="5120" max="5120" width="26.42578125" style="1" customWidth="1"/>
    <col min="5121" max="5122" width="16.7109375" style="1" customWidth="1"/>
    <col min="5123" max="5123" width="8.7109375" style="1" customWidth="1"/>
    <col min="5124" max="5148" width="8.42578125" style="1" customWidth="1"/>
    <col min="5149" max="5373" width="8.85546875" style="1"/>
    <col min="5374" max="5375" width="10.7109375" style="1" customWidth="1"/>
    <col min="5376" max="5376" width="26.42578125" style="1" customWidth="1"/>
    <col min="5377" max="5378" width="16.7109375" style="1" customWidth="1"/>
    <col min="5379" max="5379" width="8.7109375" style="1" customWidth="1"/>
    <col min="5380" max="5404" width="8.42578125" style="1" customWidth="1"/>
    <col min="5405" max="5629" width="8.85546875" style="1"/>
    <col min="5630" max="5631" width="10.7109375" style="1" customWidth="1"/>
    <col min="5632" max="5632" width="26.42578125" style="1" customWidth="1"/>
    <col min="5633" max="5634" width="16.7109375" style="1" customWidth="1"/>
    <col min="5635" max="5635" width="8.7109375" style="1" customWidth="1"/>
    <col min="5636" max="5660" width="8.42578125" style="1" customWidth="1"/>
    <col min="5661" max="5885" width="8.85546875" style="1"/>
    <col min="5886" max="5887" width="10.7109375" style="1" customWidth="1"/>
    <col min="5888" max="5888" width="26.42578125" style="1" customWidth="1"/>
    <col min="5889" max="5890" width="16.7109375" style="1" customWidth="1"/>
    <col min="5891" max="5891" width="8.7109375" style="1" customWidth="1"/>
    <col min="5892" max="5916" width="8.42578125" style="1" customWidth="1"/>
    <col min="5917" max="6141" width="8.85546875" style="1"/>
    <col min="6142" max="6143" width="10.7109375" style="1" customWidth="1"/>
    <col min="6144" max="6144" width="26.42578125" style="1" customWidth="1"/>
    <col min="6145" max="6146" width="16.7109375" style="1" customWidth="1"/>
    <col min="6147" max="6147" width="8.7109375" style="1" customWidth="1"/>
    <col min="6148" max="6172" width="8.42578125" style="1" customWidth="1"/>
    <col min="6173" max="6397" width="8.85546875" style="1"/>
    <col min="6398" max="6399" width="10.7109375" style="1" customWidth="1"/>
    <col min="6400" max="6400" width="26.42578125" style="1" customWidth="1"/>
    <col min="6401" max="6402" width="16.7109375" style="1" customWidth="1"/>
    <col min="6403" max="6403" width="8.7109375" style="1" customWidth="1"/>
    <col min="6404" max="6428" width="8.42578125" style="1" customWidth="1"/>
    <col min="6429" max="6653" width="8.85546875" style="1"/>
    <col min="6654" max="6655" width="10.7109375" style="1" customWidth="1"/>
    <col min="6656" max="6656" width="26.42578125" style="1" customWidth="1"/>
    <col min="6657" max="6658" width="16.7109375" style="1" customWidth="1"/>
    <col min="6659" max="6659" width="8.7109375" style="1" customWidth="1"/>
    <col min="6660" max="6684" width="8.42578125" style="1" customWidth="1"/>
    <col min="6685" max="6909" width="8.85546875" style="1"/>
    <col min="6910" max="6911" width="10.7109375" style="1" customWidth="1"/>
    <col min="6912" max="6912" width="26.42578125" style="1" customWidth="1"/>
    <col min="6913" max="6914" width="16.7109375" style="1" customWidth="1"/>
    <col min="6915" max="6915" width="8.7109375" style="1" customWidth="1"/>
    <col min="6916" max="6940" width="8.42578125" style="1" customWidth="1"/>
    <col min="6941" max="7165" width="8.85546875" style="1"/>
    <col min="7166" max="7167" width="10.7109375" style="1" customWidth="1"/>
    <col min="7168" max="7168" width="26.42578125" style="1" customWidth="1"/>
    <col min="7169" max="7170" width="16.7109375" style="1" customWidth="1"/>
    <col min="7171" max="7171" width="8.7109375" style="1" customWidth="1"/>
    <col min="7172" max="7196" width="8.42578125" style="1" customWidth="1"/>
    <col min="7197" max="7421" width="8.85546875" style="1"/>
    <col min="7422" max="7423" width="10.7109375" style="1" customWidth="1"/>
    <col min="7424" max="7424" width="26.42578125" style="1" customWidth="1"/>
    <col min="7425" max="7426" width="16.7109375" style="1" customWidth="1"/>
    <col min="7427" max="7427" width="8.7109375" style="1" customWidth="1"/>
    <col min="7428" max="7452" width="8.42578125" style="1" customWidth="1"/>
    <col min="7453" max="7677" width="8.85546875" style="1"/>
    <col min="7678" max="7679" width="10.7109375" style="1" customWidth="1"/>
    <col min="7680" max="7680" width="26.42578125" style="1" customWidth="1"/>
    <col min="7681" max="7682" width="16.7109375" style="1" customWidth="1"/>
    <col min="7683" max="7683" width="8.7109375" style="1" customWidth="1"/>
    <col min="7684" max="7708" width="8.42578125" style="1" customWidth="1"/>
    <col min="7709" max="7933" width="8.85546875" style="1"/>
    <col min="7934" max="7935" width="10.7109375" style="1" customWidth="1"/>
    <col min="7936" max="7936" width="26.42578125" style="1" customWidth="1"/>
    <col min="7937" max="7938" width="16.7109375" style="1" customWidth="1"/>
    <col min="7939" max="7939" width="8.7109375" style="1" customWidth="1"/>
    <col min="7940" max="7964" width="8.42578125" style="1" customWidth="1"/>
    <col min="7965" max="8189" width="8.85546875" style="1"/>
    <col min="8190" max="8191" width="10.7109375" style="1" customWidth="1"/>
    <col min="8192" max="8192" width="26.42578125" style="1" customWidth="1"/>
    <col min="8193" max="8194" width="16.7109375" style="1" customWidth="1"/>
    <col min="8195" max="8195" width="8.7109375" style="1" customWidth="1"/>
    <col min="8196" max="8220" width="8.42578125" style="1" customWidth="1"/>
    <col min="8221" max="8445" width="8.85546875" style="1"/>
    <col min="8446" max="8447" width="10.7109375" style="1" customWidth="1"/>
    <col min="8448" max="8448" width="26.42578125" style="1" customWidth="1"/>
    <col min="8449" max="8450" width="16.7109375" style="1" customWidth="1"/>
    <col min="8451" max="8451" width="8.7109375" style="1" customWidth="1"/>
    <col min="8452" max="8476" width="8.42578125" style="1" customWidth="1"/>
    <col min="8477" max="8701" width="8.85546875" style="1"/>
    <col min="8702" max="8703" width="10.7109375" style="1" customWidth="1"/>
    <col min="8704" max="8704" width="26.42578125" style="1" customWidth="1"/>
    <col min="8705" max="8706" width="16.7109375" style="1" customWidth="1"/>
    <col min="8707" max="8707" width="8.7109375" style="1" customWidth="1"/>
    <col min="8708" max="8732" width="8.42578125" style="1" customWidth="1"/>
    <col min="8733" max="8957" width="8.85546875" style="1"/>
    <col min="8958" max="8959" width="10.7109375" style="1" customWidth="1"/>
    <col min="8960" max="8960" width="26.42578125" style="1" customWidth="1"/>
    <col min="8961" max="8962" width="16.7109375" style="1" customWidth="1"/>
    <col min="8963" max="8963" width="8.7109375" style="1" customWidth="1"/>
    <col min="8964" max="8988" width="8.42578125" style="1" customWidth="1"/>
    <col min="8989" max="9213" width="8.85546875" style="1"/>
    <col min="9214" max="9215" width="10.7109375" style="1" customWidth="1"/>
    <col min="9216" max="9216" width="26.42578125" style="1" customWidth="1"/>
    <col min="9217" max="9218" width="16.7109375" style="1" customWidth="1"/>
    <col min="9219" max="9219" width="8.7109375" style="1" customWidth="1"/>
    <col min="9220" max="9244" width="8.42578125" style="1" customWidth="1"/>
    <col min="9245" max="9469" width="8.85546875" style="1"/>
    <col min="9470" max="9471" width="10.7109375" style="1" customWidth="1"/>
    <col min="9472" max="9472" width="26.42578125" style="1" customWidth="1"/>
    <col min="9473" max="9474" width="16.7109375" style="1" customWidth="1"/>
    <col min="9475" max="9475" width="8.7109375" style="1" customWidth="1"/>
    <col min="9476" max="9500" width="8.42578125" style="1" customWidth="1"/>
    <col min="9501" max="9725" width="8.85546875" style="1"/>
    <col min="9726" max="9727" width="10.7109375" style="1" customWidth="1"/>
    <col min="9728" max="9728" width="26.42578125" style="1" customWidth="1"/>
    <col min="9729" max="9730" width="16.7109375" style="1" customWidth="1"/>
    <col min="9731" max="9731" width="8.7109375" style="1" customWidth="1"/>
    <col min="9732" max="9756" width="8.42578125" style="1" customWidth="1"/>
    <col min="9757" max="9981" width="8.85546875" style="1"/>
    <col min="9982" max="9983" width="10.7109375" style="1" customWidth="1"/>
    <col min="9984" max="9984" width="26.42578125" style="1" customWidth="1"/>
    <col min="9985" max="9986" width="16.7109375" style="1" customWidth="1"/>
    <col min="9987" max="9987" width="8.7109375" style="1" customWidth="1"/>
    <col min="9988" max="10012" width="8.42578125" style="1" customWidth="1"/>
    <col min="10013" max="10237" width="8.85546875" style="1"/>
    <col min="10238" max="10239" width="10.7109375" style="1" customWidth="1"/>
    <col min="10240" max="10240" width="26.42578125" style="1" customWidth="1"/>
    <col min="10241" max="10242" width="16.7109375" style="1" customWidth="1"/>
    <col min="10243" max="10243" width="8.7109375" style="1" customWidth="1"/>
    <col min="10244" max="10268" width="8.42578125" style="1" customWidth="1"/>
    <col min="10269" max="10493" width="8.85546875" style="1"/>
    <col min="10494" max="10495" width="10.7109375" style="1" customWidth="1"/>
    <col min="10496" max="10496" width="26.42578125" style="1" customWidth="1"/>
    <col min="10497" max="10498" width="16.7109375" style="1" customWidth="1"/>
    <col min="10499" max="10499" width="8.7109375" style="1" customWidth="1"/>
    <col min="10500" max="10524" width="8.42578125" style="1" customWidth="1"/>
    <col min="10525" max="10749" width="8.85546875" style="1"/>
    <col min="10750" max="10751" width="10.7109375" style="1" customWidth="1"/>
    <col min="10752" max="10752" width="26.42578125" style="1" customWidth="1"/>
    <col min="10753" max="10754" width="16.7109375" style="1" customWidth="1"/>
    <col min="10755" max="10755" width="8.7109375" style="1" customWidth="1"/>
    <col min="10756" max="10780" width="8.42578125" style="1" customWidth="1"/>
    <col min="10781" max="11005" width="8.85546875" style="1"/>
    <col min="11006" max="11007" width="10.7109375" style="1" customWidth="1"/>
    <col min="11008" max="11008" width="26.42578125" style="1" customWidth="1"/>
    <col min="11009" max="11010" width="16.7109375" style="1" customWidth="1"/>
    <col min="11011" max="11011" width="8.7109375" style="1" customWidth="1"/>
    <col min="11012" max="11036" width="8.42578125" style="1" customWidth="1"/>
    <col min="11037" max="11261" width="8.85546875" style="1"/>
    <col min="11262" max="11263" width="10.7109375" style="1" customWidth="1"/>
    <col min="11264" max="11264" width="26.42578125" style="1" customWidth="1"/>
    <col min="11265" max="11266" width="16.7109375" style="1" customWidth="1"/>
    <col min="11267" max="11267" width="8.7109375" style="1" customWidth="1"/>
    <col min="11268" max="11292" width="8.42578125" style="1" customWidth="1"/>
    <col min="11293" max="11517" width="8.85546875" style="1"/>
    <col min="11518" max="11519" width="10.7109375" style="1" customWidth="1"/>
    <col min="11520" max="11520" width="26.42578125" style="1" customWidth="1"/>
    <col min="11521" max="11522" width="16.7109375" style="1" customWidth="1"/>
    <col min="11523" max="11523" width="8.7109375" style="1" customWidth="1"/>
    <col min="11524" max="11548" width="8.42578125" style="1" customWidth="1"/>
    <col min="11549" max="11773" width="8.85546875" style="1"/>
    <col min="11774" max="11775" width="10.7109375" style="1" customWidth="1"/>
    <col min="11776" max="11776" width="26.42578125" style="1" customWidth="1"/>
    <col min="11777" max="11778" width="16.7109375" style="1" customWidth="1"/>
    <col min="11779" max="11779" width="8.7109375" style="1" customWidth="1"/>
    <col min="11780" max="11804" width="8.42578125" style="1" customWidth="1"/>
    <col min="11805" max="12029" width="8.85546875" style="1"/>
    <col min="12030" max="12031" width="10.7109375" style="1" customWidth="1"/>
    <col min="12032" max="12032" width="26.42578125" style="1" customWidth="1"/>
    <col min="12033" max="12034" width="16.7109375" style="1" customWidth="1"/>
    <col min="12035" max="12035" width="8.7109375" style="1" customWidth="1"/>
    <col min="12036" max="12060" width="8.42578125" style="1" customWidth="1"/>
    <col min="12061" max="12285" width="8.85546875" style="1"/>
    <col min="12286" max="12287" width="10.7109375" style="1" customWidth="1"/>
    <col min="12288" max="12288" width="26.42578125" style="1" customWidth="1"/>
    <col min="12289" max="12290" width="16.7109375" style="1" customWidth="1"/>
    <col min="12291" max="12291" width="8.7109375" style="1" customWidth="1"/>
    <col min="12292" max="12316" width="8.42578125" style="1" customWidth="1"/>
    <col min="12317" max="12541" width="8.85546875" style="1"/>
    <col min="12542" max="12543" width="10.7109375" style="1" customWidth="1"/>
    <col min="12544" max="12544" width="26.42578125" style="1" customWidth="1"/>
    <col min="12545" max="12546" width="16.7109375" style="1" customWidth="1"/>
    <col min="12547" max="12547" width="8.7109375" style="1" customWidth="1"/>
    <col min="12548" max="12572" width="8.42578125" style="1" customWidth="1"/>
    <col min="12573" max="12797" width="8.85546875" style="1"/>
    <col min="12798" max="12799" width="10.7109375" style="1" customWidth="1"/>
    <col min="12800" max="12800" width="26.42578125" style="1" customWidth="1"/>
    <col min="12801" max="12802" width="16.7109375" style="1" customWidth="1"/>
    <col min="12803" max="12803" width="8.7109375" style="1" customWidth="1"/>
    <col min="12804" max="12828" width="8.42578125" style="1" customWidth="1"/>
    <col min="12829" max="13053" width="8.85546875" style="1"/>
    <col min="13054" max="13055" width="10.7109375" style="1" customWidth="1"/>
    <col min="13056" max="13056" width="26.42578125" style="1" customWidth="1"/>
    <col min="13057" max="13058" width="16.7109375" style="1" customWidth="1"/>
    <col min="13059" max="13059" width="8.7109375" style="1" customWidth="1"/>
    <col min="13060" max="13084" width="8.42578125" style="1" customWidth="1"/>
    <col min="13085" max="13309" width="8.85546875" style="1"/>
    <col min="13310" max="13311" width="10.7109375" style="1" customWidth="1"/>
    <col min="13312" max="13312" width="26.42578125" style="1" customWidth="1"/>
    <col min="13313" max="13314" width="16.7109375" style="1" customWidth="1"/>
    <col min="13315" max="13315" width="8.7109375" style="1" customWidth="1"/>
    <col min="13316" max="13340" width="8.42578125" style="1" customWidth="1"/>
    <col min="13341" max="13565" width="8.85546875" style="1"/>
    <col min="13566" max="13567" width="10.7109375" style="1" customWidth="1"/>
    <col min="13568" max="13568" width="26.42578125" style="1" customWidth="1"/>
    <col min="13569" max="13570" width="16.7109375" style="1" customWidth="1"/>
    <col min="13571" max="13571" width="8.7109375" style="1" customWidth="1"/>
    <col min="13572" max="13596" width="8.42578125" style="1" customWidth="1"/>
    <col min="13597" max="13821" width="8.85546875" style="1"/>
    <col min="13822" max="13823" width="10.7109375" style="1" customWidth="1"/>
    <col min="13824" max="13824" width="26.42578125" style="1" customWidth="1"/>
    <col min="13825" max="13826" width="16.7109375" style="1" customWidth="1"/>
    <col min="13827" max="13827" width="8.7109375" style="1" customWidth="1"/>
    <col min="13828" max="13852" width="8.42578125" style="1" customWidth="1"/>
    <col min="13853" max="14077" width="8.85546875" style="1"/>
    <col min="14078" max="14079" width="10.7109375" style="1" customWidth="1"/>
    <col min="14080" max="14080" width="26.42578125" style="1" customWidth="1"/>
    <col min="14081" max="14082" width="16.7109375" style="1" customWidth="1"/>
    <col min="14083" max="14083" width="8.7109375" style="1" customWidth="1"/>
    <col min="14084" max="14108" width="8.42578125" style="1" customWidth="1"/>
    <col min="14109" max="14333" width="8.85546875" style="1"/>
    <col min="14334" max="14335" width="10.7109375" style="1" customWidth="1"/>
    <col min="14336" max="14336" width="26.42578125" style="1" customWidth="1"/>
    <col min="14337" max="14338" width="16.7109375" style="1" customWidth="1"/>
    <col min="14339" max="14339" width="8.7109375" style="1" customWidth="1"/>
    <col min="14340" max="14364" width="8.42578125" style="1" customWidth="1"/>
    <col min="14365" max="14589" width="8.85546875" style="1"/>
    <col min="14590" max="14591" width="10.7109375" style="1" customWidth="1"/>
    <col min="14592" max="14592" width="26.42578125" style="1" customWidth="1"/>
    <col min="14593" max="14594" width="16.7109375" style="1" customWidth="1"/>
    <col min="14595" max="14595" width="8.7109375" style="1" customWidth="1"/>
    <col min="14596" max="14620" width="8.42578125" style="1" customWidth="1"/>
    <col min="14621" max="14845" width="8.85546875" style="1"/>
    <col min="14846" max="14847" width="10.7109375" style="1" customWidth="1"/>
    <col min="14848" max="14848" width="26.42578125" style="1" customWidth="1"/>
    <col min="14849" max="14850" width="16.7109375" style="1" customWidth="1"/>
    <col min="14851" max="14851" width="8.7109375" style="1" customWidth="1"/>
    <col min="14852" max="14876" width="8.42578125" style="1" customWidth="1"/>
    <col min="14877" max="15101" width="8.85546875" style="1"/>
    <col min="15102" max="15103" width="10.7109375" style="1" customWidth="1"/>
    <col min="15104" max="15104" width="26.42578125" style="1" customWidth="1"/>
    <col min="15105" max="15106" width="16.7109375" style="1" customWidth="1"/>
    <col min="15107" max="15107" width="8.7109375" style="1" customWidth="1"/>
    <col min="15108" max="15132" width="8.42578125" style="1" customWidth="1"/>
    <col min="15133" max="15357" width="8.85546875" style="1"/>
    <col min="15358" max="15359" width="10.7109375" style="1" customWidth="1"/>
    <col min="15360" max="15360" width="26.42578125" style="1" customWidth="1"/>
    <col min="15361" max="15362" width="16.7109375" style="1" customWidth="1"/>
    <col min="15363" max="15363" width="8.7109375" style="1" customWidth="1"/>
    <col min="15364" max="15388" width="8.42578125" style="1" customWidth="1"/>
    <col min="15389" max="15613" width="8.85546875" style="1"/>
    <col min="15614" max="15615" width="10.7109375" style="1" customWidth="1"/>
    <col min="15616" max="15616" width="26.42578125" style="1" customWidth="1"/>
    <col min="15617" max="15618" width="16.7109375" style="1" customWidth="1"/>
    <col min="15619" max="15619" width="8.7109375" style="1" customWidth="1"/>
    <col min="15620" max="15644" width="8.42578125" style="1" customWidth="1"/>
    <col min="15645" max="15869" width="8.85546875" style="1"/>
    <col min="15870" max="15871" width="10.7109375" style="1" customWidth="1"/>
    <col min="15872" max="15872" width="26.42578125" style="1" customWidth="1"/>
    <col min="15873" max="15874" width="16.7109375" style="1" customWidth="1"/>
    <col min="15875" max="15875" width="8.7109375" style="1" customWidth="1"/>
    <col min="15876" max="15900" width="8.42578125" style="1" customWidth="1"/>
    <col min="15901" max="16125" width="8.85546875" style="1"/>
    <col min="16126" max="16127" width="10.7109375" style="1" customWidth="1"/>
    <col min="16128" max="16128" width="26.42578125" style="1" customWidth="1"/>
    <col min="16129" max="16130" width="16.7109375" style="1" customWidth="1"/>
    <col min="16131" max="16131" width="8.7109375" style="1" customWidth="1"/>
    <col min="16132" max="16156" width="8.42578125" style="1" customWidth="1"/>
    <col min="16157" max="16384" width="8.85546875" style="1"/>
  </cols>
  <sheetData>
    <row r="1" spans="1:28" ht="12.75" x14ac:dyDescent="0.2">
      <c r="E1" s="15" t="s">
        <v>0</v>
      </c>
      <c r="F1" s="18"/>
      <c r="G1" s="7">
        <f>'PAVT MARK 1'!G1</f>
        <v>300</v>
      </c>
      <c r="H1" s="7">
        <f>'PAVT MARK 1'!H1</f>
        <v>300</v>
      </c>
      <c r="I1" s="7">
        <f>'PAVT MARK 1'!I1</f>
        <v>400</v>
      </c>
      <c r="J1" s="7">
        <f>'PAVT MARK 1'!J1</f>
        <v>500</v>
      </c>
      <c r="K1" s="7">
        <f>'PAVT MARK 1'!K1</f>
        <v>620</v>
      </c>
      <c r="L1" s="7">
        <f>'PAVT MARK 1'!L1</f>
        <v>700</v>
      </c>
      <c r="M1" s="7">
        <f>'PAVT MARK 1'!M1</f>
        <v>900</v>
      </c>
      <c r="N1" s="7">
        <f>'PAVT MARK 1'!N1</f>
        <v>1100</v>
      </c>
      <c r="O1" s="7">
        <f>'PAVT MARK 1'!O1</f>
        <v>1300</v>
      </c>
      <c r="P1" s="7">
        <f>'PAVT MARK 1'!P1</f>
        <v>0</v>
      </c>
      <c r="Q1" s="7">
        <f>'PAVT MARK 1'!Q1</f>
        <v>0</v>
      </c>
      <c r="R1" s="7">
        <f>'PAVT MARK 1'!R1</f>
        <v>0</v>
      </c>
      <c r="S1" s="7">
        <f>'PAVT MARK 1'!S1</f>
        <v>0</v>
      </c>
      <c r="T1" s="7">
        <f>'PAVT MARK 1'!T1</f>
        <v>0</v>
      </c>
      <c r="U1" s="7">
        <f>'PAVT MARK 1'!U1</f>
        <v>0</v>
      </c>
      <c r="V1" s="7">
        <f>'PAVT MARK 1'!V1</f>
        <v>0</v>
      </c>
      <c r="W1" s="7">
        <f>'PAVT MARK 1'!W1</f>
        <v>0</v>
      </c>
      <c r="X1" s="7">
        <f>'PAVT MARK 1'!X1</f>
        <v>0</v>
      </c>
      <c r="Y1" s="7">
        <f>'PAVT MARK 1'!Y1</f>
        <v>0</v>
      </c>
      <c r="Z1" s="7">
        <f>'PAVT MARK 1'!Z1</f>
        <v>0</v>
      </c>
      <c r="AA1" s="7">
        <f>'PAVT MARK 1'!AA1</f>
        <v>0</v>
      </c>
      <c r="AB1" s="7">
        <f>'PAVT MARK 1'!AB1</f>
        <v>0</v>
      </c>
    </row>
    <row r="2" spans="1:28" x14ac:dyDescent="0.25">
      <c r="G2" s="8"/>
      <c r="H2" s="8"/>
      <c r="I2" s="8"/>
      <c r="J2" s="8"/>
      <c r="K2" s="8"/>
      <c r="L2" s="8"/>
      <c r="M2" s="8"/>
      <c r="N2" s="8"/>
      <c r="O2" s="8"/>
      <c r="P2" s="8"/>
      <c r="Q2" s="8"/>
      <c r="S2" s="8"/>
      <c r="T2" s="8"/>
      <c r="U2" s="8"/>
      <c r="V2" s="8"/>
    </row>
    <row r="3" spans="1:28" x14ac:dyDescent="0.25">
      <c r="G3" s="8"/>
      <c r="H3" s="8"/>
      <c r="I3" s="8"/>
      <c r="J3" s="8"/>
      <c r="K3" s="8"/>
      <c r="L3" s="8"/>
      <c r="M3" s="8"/>
      <c r="N3" s="8"/>
      <c r="O3" s="8"/>
      <c r="P3" s="8"/>
      <c r="Q3" s="8"/>
      <c r="S3" s="8"/>
      <c r="T3" s="8"/>
      <c r="U3" s="8"/>
      <c r="V3" s="8"/>
    </row>
    <row r="4" spans="1:28" ht="12.75" customHeight="1" x14ac:dyDescent="0.2">
      <c r="A4" s="188"/>
      <c r="B4" s="189"/>
      <c r="C4" s="188"/>
      <c r="D4" s="19"/>
      <c r="E4" s="20"/>
      <c r="F4" s="189"/>
      <c r="G4" s="9">
        <f>'PAVT MARK 1'!G4</f>
        <v>644</v>
      </c>
      <c r="H4" s="9">
        <f>'PAVT MARK 1'!H4</f>
        <v>644</v>
      </c>
      <c r="I4" s="9">
        <f>'PAVT MARK 1'!I4</f>
        <v>644</v>
      </c>
      <c r="J4" s="9">
        <f>'PAVT MARK 1'!J4</f>
        <v>644</v>
      </c>
      <c r="K4" s="9">
        <f>'PAVT MARK 1'!K4</f>
        <v>644</v>
      </c>
      <c r="L4" s="9">
        <f>'PAVT MARK 1'!L4</f>
        <v>644</v>
      </c>
      <c r="M4" s="9">
        <f>'PAVT MARK 1'!M4</f>
        <v>644</v>
      </c>
      <c r="N4" s="9">
        <f>'PAVT MARK 1'!N4</f>
        <v>644</v>
      </c>
      <c r="O4" s="9">
        <f>'PAVT MARK 1'!O4</f>
        <v>644</v>
      </c>
      <c r="P4" s="9">
        <f>'PAVT MARK 1'!P4</f>
        <v>0</v>
      </c>
      <c r="Q4" s="9">
        <f>'PAVT MARK 1'!Q4</f>
        <v>0</v>
      </c>
      <c r="R4" s="9">
        <f>'PAVT MARK 1'!R4</f>
        <v>0</v>
      </c>
      <c r="S4" s="9">
        <f>'PAVT MARK 1'!S4</f>
        <v>0</v>
      </c>
      <c r="T4" s="9">
        <f>'PAVT MARK 1'!T4</f>
        <v>0</v>
      </c>
      <c r="U4" s="9">
        <f>'PAVT MARK 1'!U4</f>
        <v>0</v>
      </c>
      <c r="V4" s="9">
        <f>'PAVT MARK 1'!V4</f>
        <v>0</v>
      </c>
      <c r="W4" s="9">
        <f>'PAVT MARK 1'!W4</f>
        <v>0</v>
      </c>
      <c r="X4" s="9">
        <f>'PAVT MARK 1'!X4</f>
        <v>0</v>
      </c>
      <c r="Y4" s="9">
        <f>'PAVT MARK 1'!Y4</f>
        <v>0</v>
      </c>
      <c r="Z4" s="9">
        <f>'PAVT MARK 1'!Z4</f>
        <v>0</v>
      </c>
      <c r="AA4" s="9">
        <f>'PAVT MARK 1'!AA4</f>
        <v>0</v>
      </c>
      <c r="AB4" s="9">
        <f>'PAVT MARK 1'!AB4</f>
        <v>0</v>
      </c>
    </row>
    <row r="5" spans="1:28" ht="12.75" customHeight="1" x14ac:dyDescent="0.2">
      <c r="A5" s="184"/>
      <c r="B5" s="186"/>
      <c r="C5" s="190"/>
      <c r="D5" s="191" t="s">
        <v>1</v>
      </c>
      <c r="E5" s="192"/>
      <c r="F5" s="186"/>
      <c r="G5" s="181" t="str">
        <f>'PAVT MARK 1'!G5</f>
        <v>CENTER LINE, DOUBLE SOLID</v>
      </c>
      <c r="H5" s="181" t="str">
        <f>'PAVT MARK 1'!H5</f>
        <v>CENTER LINE, SOLID/BROKEN</v>
      </c>
      <c r="I5" s="181" t="str">
        <f>'PAVT MARK 1'!I5</f>
        <v>CHANNELIZING LINE, 8"</v>
      </c>
      <c r="J5" s="181" t="str">
        <f>'PAVT MARK 1'!J5</f>
        <v>STOP LINE</v>
      </c>
      <c r="K5" s="181" t="str">
        <f>'PAVT MARK 1'!K5</f>
        <v>CROSSWALK LINE, 12"</v>
      </c>
      <c r="L5" s="181" t="str">
        <f>'PAVT MARK 1'!L5</f>
        <v>TRANSVERSE/DIAGONAL LINE, YELLOW</v>
      </c>
      <c r="M5" s="181" t="str">
        <f>'PAVT MARK 1'!M5</f>
        <v>ISLAND MARKING, YELLOW</v>
      </c>
      <c r="N5" s="181" t="str">
        <f>'PAVT MARK 1'!N5</f>
        <v>SCHOOL SYMBOL MARKING, 72"</v>
      </c>
      <c r="O5" s="181" t="str">
        <f>'PAVT MARK 1'!O5</f>
        <v>LANE ARROW</v>
      </c>
      <c r="P5" s="181"/>
      <c r="Q5" s="181"/>
      <c r="R5" s="181"/>
      <c r="S5" s="181"/>
      <c r="T5" s="181"/>
      <c r="U5" s="181"/>
      <c r="V5" s="181"/>
      <c r="W5" s="176"/>
      <c r="X5" s="181"/>
      <c r="Y5" s="181"/>
      <c r="Z5" s="181"/>
      <c r="AA5" s="176"/>
      <c r="AB5" s="181"/>
    </row>
    <row r="6" spans="1:28" ht="12.75" customHeight="1" x14ac:dyDescent="0.2">
      <c r="A6" s="184"/>
      <c r="B6" s="186"/>
      <c r="C6" s="190"/>
      <c r="D6" s="191"/>
      <c r="E6" s="192"/>
      <c r="F6" s="186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77"/>
      <c r="X6" s="182"/>
      <c r="Y6" s="182"/>
      <c r="Z6" s="182"/>
      <c r="AA6" s="177"/>
      <c r="AB6" s="182"/>
    </row>
    <row r="7" spans="1:28" ht="12.75" customHeight="1" x14ac:dyDescent="0.2">
      <c r="A7" s="184"/>
      <c r="B7" s="186"/>
      <c r="C7" s="190"/>
      <c r="D7" s="191"/>
      <c r="E7" s="192"/>
      <c r="F7" s="186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77"/>
      <c r="X7" s="182"/>
      <c r="Y7" s="182"/>
      <c r="Z7" s="182"/>
      <c r="AA7" s="177"/>
      <c r="AB7" s="182"/>
    </row>
    <row r="8" spans="1:28" ht="12.75" customHeight="1" x14ac:dyDescent="0.2">
      <c r="A8" s="184"/>
      <c r="B8" s="186"/>
      <c r="C8" s="190"/>
      <c r="D8" s="191"/>
      <c r="E8" s="192"/>
      <c r="F8" s="186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77"/>
      <c r="X8" s="182"/>
      <c r="Y8" s="182"/>
      <c r="Z8" s="182"/>
      <c r="AA8" s="177"/>
      <c r="AB8" s="182"/>
    </row>
    <row r="9" spans="1:28" ht="12.75" customHeight="1" x14ac:dyDescent="0.2">
      <c r="A9" s="22" t="s">
        <v>2</v>
      </c>
      <c r="B9" s="23" t="s">
        <v>3</v>
      </c>
      <c r="C9" s="184" t="s">
        <v>4</v>
      </c>
      <c r="D9" s="191"/>
      <c r="E9" s="192"/>
      <c r="F9" s="184" t="s">
        <v>5</v>
      </c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77"/>
      <c r="X9" s="182"/>
      <c r="Y9" s="182"/>
      <c r="Z9" s="182"/>
      <c r="AA9" s="177"/>
      <c r="AB9" s="182"/>
    </row>
    <row r="10" spans="1:28" ht="12.75" customHeight="1" x14ac:dyDescent="0.2">
      <c r="A10" s="22" t="s">
        <v>6</v>
      </c>
      <c r="B10" s="23" t="s">
        <v>6</v>
      </c>
      <c r="C10" s="184"/>
      <c r="D10" s="191"/>
      <c r="E10" s="192"/>
      <c r="F10" s="184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77"/>
      <c r="X10" s="182"/>
      <c r="Y10" s="182"/>
      <c r="Z10" s="182"/>
      <c r="AA10" s="177"/>
      <c r="AB10" s="182"/>
    </row>
    <row r="11" spans="1:28" ht="12.75" customHeight="1" x14ac:dyDescent="0.2">
      <c r="A11" s="184"/>
      <c r="B11" s="186"/>
      <c r="C11" s="22"/>
      <c r="D11" s="191"/>
      <c r="E11" s="192"/>
      <c r="F11" s="186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77"/>
      <c r="X11" s="182"/>
      <c r="Y11" s="182"/>
      <c r="Z11" s="182"/>
      <c r="AA11" s="177"/>
      <c r="AB11" s="182"/>
    </row>
    <row r="12" spans="1:28" ht="12.75" customHeight="1" x14ac:dyDescent="0.2">
      <c r="A12" s="184"/>
      <c r="B12" s="186"/>
      <c r="C12" s="22"/>
      <c r="D12" s="191"/>
      <c r="E12" s="192"/>
      <c r="F12" s="186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77"/>
      <c r="X12" s="182"/>
      <c r="Y12" s="182"/>
      <c r="Z12" s="182"/>
      <c r="AA12" s="177"/>
      <c r="AB12" s="182"/>
    </row>
    <row r="13" spans="1:28" ht="12.75" customHeight="1" x14ac:dyDescent="0.2">
      <c r="A13" s="184"/>
      <c r="B13" s="186"/>
      <c r="C13" s="22"/>
      <c r="D13" s="191"/>
      <c r="E13" s="192"/>
      <c r="F13" s="186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77"/>
      <c r="X13" s="182"/>
      <c r="Y13" s="182"/>
      <c r="Z13" s="182"/>
      <c r="AA13" s="177"/>
      <c r="AB13" s="182"/>
    </row>
    <row r="14" spans="1:28" ht="12.75" customHeight="1" thickBot="1" x14ac:dyDescent="0.25">
      <c r="A14" s="184"/>
      <c r="B14" s="186"/>
      <c r="C14" s="22"/>
      <c r="D14" s="191"/>
      <c r="E14" s="192"/>
      <c r="F14" s="186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78"/>
      <c r="X14" s="183"/>
      <c r="Y14" s="183"/>
      <c r="Z14" s="183"/>
      <c r="AA14" s="178"/>
      <c r="AB14" s="183"/>
    </row>
    <row r="15" spans="1:28" ht="12.75" customHeight="1" thickBot="1" x14ac:dyDescent="0.25">
      <c r="A15" s="185"/>
      <c r="B15" s="187"/>
      <c r="C15" s="24" t="s">
        <v>7</v>
      </c>
      <c r="D15" s="25" t="s">
        <v>8</v>
      </c>
      <c r="E15" s="25" t="s">
        <v>9</v>
      </c>
      <c r="F15" s="187"/>
      <c r="G15" s="10" t="str">
        <f>'PAVT MARK 1'!G15</f>
        <v>FT</v>
      </c>
      <c r="H15" s="10" t="str">
        <f>'PAVT MARK 1'!H15</f>
        <v>FT</v>
      </c>
      <c r="I15" s="10" t="str">
        <f>'PAVT MARK 1'!I15</f>
        <v>FT</v>
      </c>
      <c r="J15" s="10" t="str">
        <f>'PAVT MARK 1'!J15</f>
        <v>FT</v>
      </c>
      <c r="K15" s="10" t="str">
        <f>'PAVT MARK 1'!K15</f>
        <v>FT</v>
      </c>
      <c r="L15" s="10" t="str">
        <f>'PAVT MARK 1'!L15</f>
        <v>FT</v>
      </c>
      <c r="M15" s="10" t="str">
        <f>'PAVT MARK 1'!M15</f>
        <v>SF</v>
      </c>
      <c r="N15" s="10" t="str">
        <f>'PAVT MARK 1'!N15</f>
        <v>EACH</v>
      </c>
      <c r="O15" s="10" t="str">
        <f>'PAVT MARK 1'!O15</f>
        <v>EACH</v>
      </c>
      <c r="P15" s="10"/>
      <c r="Q15" s="10"/>
      <c r="R15" s="13"/>
      <c r="S15" s="10"/>
      <c r="T15" s="10"/>
      <c r="U15" s="10"/>
      <c r="V15" s="10"/>
      <c r="W15" s="17"/>
      <c r="X15" s="17"/>
      <c r="Y15" s="10"/>
      <c r="Z15" s="17"/>
      <c r="AA15" s="13"/>
      <c r="AB15" s="17"/>
    </row>
    <row r="16" spans="1:28" ht="12.75" customHeight="1" x14ac:dyDescent="0.2">
      <c r="A16" s="26"/>
      <c r="B16" s="27"/>
      <c r="C16" s="28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2.75" customHeight="1" x14ac:dyDescent="0.2">
      <c r="A17" s="16" t="s">
        <v>233</v>
      </c>
      <c r="B17" s="29" t="s">
        <v>60</v>
      </c>
      <c r="C17" s="12" t="s">
        <v>68</v>
      </c>
      <c r="D17" s="30">
        <v>17450</v>
      </c>
      <c r="E17" s="30">
        <v>17465</v>
      </c>
      <c r="F17" s="16" t="s">
        <v>34</v>
      </c>
      <c r="G17" s="16"/>
      <c r="H17" s="16"/>
      <c r="I17" s="16">
        <f>E17-D17</f>
        <v>15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2.75" customHeight="1" x14ac:dyDescent="0.2">
      <c r="A18" s="16" t="str">
        <f>A17</f>
        <v>P.271</v>
      </c>
      <c r="B18" s="29" t="s">
        <v>61</v>
      </c>
      <c r="C18" s="12" t="s">
        <v>68</v>
      </c>
      <c r="D18" s="30">
        <v>17450</v>
      </c>
      <c r="E18" s="30">
        <v>17525</v>
      </c>
      <c r="F18" s="16" t="s">
        <v>35</v>
      </c>
      <c r="G18" s="16">
        <f>E18-D18</f>
        <v>75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AA18" s="16"/>
      <c r="AB18" s="16"/>
    </row>
    <row r="19" spans="1:28" ht="12.75" customHeight="1" x14ac:dyDescent="0.2">
      <c r="A19" s="16" t="str">
        <f>A17</f>
        <v>P.271</v>
      </c>
      <c r="B19" s="29" t="s">
        <v>66</v>
      </c>
      <c r="C19" s="12" t="s">
        <v>68</v>
      </c>
      <c r="D19" s="30">
        <v>17475</v>
      </c>
      <c r="E19" s="30">
        <v>17525</v>
      </c>
      <c r="F19" s="16" t="s">
        <v>63</v>
      </c>
      <c r="G19" s="16"/>
      <c r="H19" s="16"/>
      <c r="I19" s="16"/>
      <c r="J19" s="16"/>
      <c r="K19" s="16"/>
      <c r="L19" s="16">
        <v>28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75" customHeight="1" x14ac:dyDescent="0.2">
      <c r="A20" s="16" t="str">
        <f>A17</f>
        <v>P.271</v>
      </c>
      <c r="B20" s="29" t="s">
        <v>61</v>
      </c>
      <c r="C20" s="12" t="s">
        <v>68</v>
      </c>
      <c r="D20" s="30">
        <v>17475</v>
      </c>
      <c r="E20" s="30">
        <v>17525</v>
      </c>
      <c r="F20" s="16" t="s">
        <v>65</v>
      </c>
      <c r="G20" s="16">
        <f>E20-D20</f>
        <v>50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75" customHeight="1" x14ac:dyDescent="0.2">
      <c r="A21" s="16" t="str">
        <f>A17</f>
        <v>P.271</v>
      </c>
      <c r="B21" s="29" t="s">
        <v>56</v>
      </c>
      <c r="C21" s="12" t="s">
        <v>68</v>
      </c>
      <c r="D21" s="30">
        <v>17575</v>
      </c>
      <c r="E21" s="30"/>
      <c r="F21" s="16" t="s">
        <v>57</v>
      </c>
      <c r="G21" s="16"/>
      <c r="H21" s="16"/>
      <c r="I21" s="16"/>
      <c r="J21" s="16"/>
      <c r="K21" s="16"/>
      <c r="L21" s="16"/>
      <c r="M21" s="16"/>
      <c r="N21" s="16"/>
      <c r="O21" s="16">
        <v>2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AA21" s="16"/>
      <c r="AB21" s="16"/>
    </row>
    <row r="22" spans="1:28" ht="12.75" customHeight="1" x14ac:dyDescent="0.2">
      <c r="A22" s="16" t="str">
        <f>A17</f>
        <v>P.271</v>
      </c>
      <c r="B22" s="29" t="s">
        <v>55</v>
      </c>
      <c r="C22" s="12" t="s">
        <v>68</v>
      </c>
      <c r="D22" s="30">
        <v>17525</v>
      </c>
      <c r="E22" s="30">
        <v>17900</v>
      </c>
      <c r="F22" s="16" t="s">
        <v>35</v>
      </c>
      <c r="G22" s="16"/>
      <c r="H22" s="16">
        <f>E22-D22</f>
        <v>375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2.75" customHeight="1" x14ac:dyDescent="0.2">
      <c r="A23" s="16" t="str">
        <f>A17</f>
        <v>P.271</v>
      </c>
      <c r="B23" s="29" t="s">
        <v>55</v>
      </c>
      <c r="C23" s="12" t="s">
        <v>68</v>
      </c>
      <c r="D23" s="30">
        <v>17525</v>
      </c>
      <c r="E23" s="30">
        <v>17900</v>
      </c>
      <c r="F23" s="16" t="s">
        <v>34</v>
      </c>
      <c r="G23" s="16"/>
      <c r="H23" s="16">
        <f>E23-D23</f>
        <v>375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2.75" customHeight="1" x14ac:dyDescent="0.2">
      <c r="A24" s="16"/>
      <c r="B24" s="16"/>
      <c r="C24" s="12"/>
      <c r="D24" s="30"/>
      <c r="E24" s="30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2.75" customHeight="1" x14ac:dyDescent="0.2">
      <c r="A25" s="16" t="s">
        <v>234</v>
      </c>
      <c r="B25" s="29" t="s">
        <v>55</v>
      </c>
      <c r="C25" s="12" t="s">
        <v>68</v>
      </c>
      <c r="D25" s="30">
        <v>17900</v>
      </c>
      <c r="E25" s="30">
        <v>18315</v>
      </c>
      <c r="F25" s="16" t="s">
        <v>34</v>
      </c>
      <c r="G25" s="16"/>
      <c r="H25" s="16">
        <f>E25-D25</f>
        <v>415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2.75" customHeight="1" x14ac:dyDescent="0.2">
      <c r="A26" s="16" t="str">
        <f>A25</f>
        <v>P.272</v>
      </c>
      <c r="B26" s="29" t="s">
        <v>55</v>
      </c>
      <c r="C26" s="12" t="s">
        <v>68</v>
      </c>
      <c r="D26" s="30">
        <v>17900</v>
      </c>
      <c r="E26" s="30">
        <v>18315</v>
      </c>
      <c r="F26" s="16" t="s">
        <v>35</v>
      </c>
      <c r="G26" s="16"/>
      <c r="H26" s="16">
        <f>E26-D26</f>
        <v>415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2.75" customHeight="1" x14ac:dyDescent="0.2">
      <c r="A27" s="16" t="str">
        <f>A25</f>
        <v>P.272</v>
      </c>
      <c r="B27" s="29" t="s">
        <v>56</v>
      </c>
      <c r="C27" s="12" t="s">
        <v>68</v>
      </c>
      <c r="D27" s="30">
        <v>18265</v>
      </c>
      <c r="E27" s="30"/>
      <c r="F27" s="16" t="s">
        <v>57</v>
      </c>
      <c r="G27" s="16"/>
      <c r="H27" s="16"/>
      <c r="I27" s="16"/>
      <c r="J27" s="16"/>
      <c r="K27" s="16"/>
      <c r="L27" s="16"/>
      <c r="M27" s="16"/>
      <c r="N27" s="16"/>
      <c r="O27" s="16">
        <v>2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2.75" customHeight="1" x14ac:dyDescent="0.2">
      <c r="A28" s="16" t="str">
        <f>A25</f>
        <v>P.272</v>
      </c>
      <c r="B28" s="29" t="s">
        <v>66</v>
      </c>
      <c r="C28" s="12" t="s">
        <v>68</v>
      </c>
      <c r="D28" s="30">
        <v>18315</v>
      </c>
      <c r="E28" s="30">
        <v>18350</v>
      </c>
      <c r="F28" s="16" t="s">
        <v>63</v>
      </c>
      <c r="G28" s="16"/>
      <c r="H28" s="16"/>
      <c r="I28" s="16"/>
      <c r="J28" s="16"/>
      <c r="K28" s="16"/>
      <c r="L28" s="16">
        <v>26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2.75" customHeight="1" x14ac:dyDescent="0.2">
      <c r="A29" s="16" t="str">
        <f>A25</f>
        <v>P.272</v>
      </c>
      <c r="B29" s="29" t="s">
        <v>61</v>
      </c>
      <c r="C29" s="12" t="s">
        <v>68</v>
      </c>
      <c r="D29" s="30">
        <v>18315</v>
      </c>
      <c r="E29" s="30">
        <v>18350</v>
      </c>
      <c r="F29" s="16" t="s">
        <v>34</v>
      </c>
      <c r="G29" s="16">
        <f>E29-D29</f>
        <v>35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2.75" customHeight="1" x14ac:dyDescent="0.2">
      <c r="A30" s="16" t="str">
        <f>A25</f>
        <v>P.272</v>
      </c>
      <c r="B30" s="29" t="s">
        <v>61</v>
      </c>
      <c r="C30" s="12" t="s">
        <v>68</v>
      </c>
      <c r="D30" s="30">
        <v>18315</v>
      </c>
      <c r="E30" s="30">
        <v>18350</v>
      </c>
      <c r="F30" s="16" t="s">
        <v>65</v>
      </c>
      <c r="G30" s="16">
        <f>E30-D30</f>
        <v>35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2.75" customHeight="1" x14ac:dyDescent="0.2">
      <c r="A31" s="16"/>
      <c r="B31" s="29"/>
      <c r="C31" s="12"/>
      <c r="D31" s="30"/>
      <c r="E31" s="30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2.75" customHeight="1" x14ac:dyDescent="0.2">
      <c r="A32" s="16" t="s">
        <v>235</v>
      </c>
      <c r="B32" s="29" t="s">
        <v>66</v>
      </c>
      <c r="C32" s="12" t="s">
        <v>68</v>
      </c>
      <c r="D32" s="30">
        <v>18350</v>
      </c>
      <c r="E32" s="30">
        <v>18365</v>
      </c>
      <c r="F32" s="16" t="s">
        <v>34</v>
      </c>
      <c r="G32" s="16"/>
      <c r="H32" s="16"/>
      <c r="I32" s="16"/>
      <c r="J32" s="16"/>
      <c r="K32" s="16"/>
      <c r="L32" s="16">
        <v>3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2.75" customHeight="1" x14ac:dyDescent="0.2">
      <c r="A33" s="16" t="str">
        <f>A32</f>
        <v>P.273</v>
      </c>
      <c r="B33" s="29" t="s">
        <v>61</v>
      </c>
      <c r="C33" s="12" t="s">
        <v>68</v>
      </c>
      <c r="D33" s="30">
        <v>18350</v>
      </c>
      <c r="E33" s="30">
        <v>18365</v>
      </c>
      <c r="F33" s="16" t="s">
        <v>34</v>
      </c>
      <c r="G33" s="16">
        <f>E33-D33</f>
        <v>15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2.75" customHeight="1" x14ac:dyDescent="0.2">
      <c r="A34" s="16" t="str">
        <f>A32</f>
        <v>P.273</v>
      </c>
      <c r="B34" s="16" t="s">
        <v>61</v>
      </c>
      <c r="C34" s="12" t="s">
        <v>68</v>
      </c>
      <c r="D34" s="30">
        <v>18350</v>
      </c>
      <c r="E34" s="30">
        <v>18415</v>
      </c>
      <c r="F34" s="16" t="s">
        <v>34</v>
      </c>
      <c r="G34" s="16">
        <f>E34-D34</f>
        <v>65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33"/>
    </row>
    <row r="35" spans="1:28" ht="12.75" customHeight="1" x14ac:dyDescent="0.2">
      <c r="A35" s="16" t="str">
        <f>A32</f>
        <v>P.273</v>
      </c>
      <c r="B35" s="31" t="s">
        <v>60</v>
      </c>
      <c r="C35" s="12" t="s">
        <v>68</v>
      </c>
      <c r="D35" s="30">
        <v>18375</v>
      </c>
      <c r="E35" s="30">
        <v>18415</v>
      </c>
      <c r="F35" s="16" t="s">
        <v>35</v>
      </c>
      <c r="G35" s="16"/>
      <c r="H35" s="16"/>
      <c r="I35" s="16">
        <f>E35-D35</f>
        <v>40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2.75" customHeight="1" x14ac:dyDescent="0.2">
      <c r="A36" s="16" t="str">
        <f>A32</f>
        <v>P.273</v>
      </c>
      <c r="B36" s="29" t="s">
        <v>56</v>
      </c>
      <c r="C36" s="12" t="s">
        <v>68</v>
      </c>
      <c r="D36" s="30">
        <v>18405</v>
      </c>
      <c r="E36" s="30"/>
      <c r="F36" s="16" t="s">
        <v>57</v>
      </c>
      <c r="G36" s="16"/>
      <c r="H36" s="16"/>
      <c r="I36" s="16"/>
      <c r="J36" s="16"/>
      <c r="K36" s="16"/>
      <c r="L36" s="16"/>
      <c r="M36" s="16"/>
      <c r="N36" s="16"/>
      <c r="O36" s="16">
        <v>1</v>
      </c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2.75" customHeight="1" x14ac:dyDescent="0.2">
      <c r="A37" s="16" t="str">
        <f>A32</f>
        <v>P.273</v>
      </c>
      <c r="B37" s="29" t="s">
        <v>64</v>
      </c>
      <c r="C37" s="12" t="s">
        <v>69</v>
      </c>
      <c r="D37" s="30">
        <v>9034</v>
      </c>
      <c r="E37" s="30"/>
      <c r="F37" s="16" t="s">
        <v>63</v>
      </c>
      <c r="G37" s="33"/>
      <c r="H37" s="33"/>
      <c r="I37" s="34"/>
      <c r="J37" s="34">
        <v>16</v>
      </c>
      <c r="K37" s="33"/>
      <c r="L37" s="33"/>
      <c r="M37" s="33"/>
      <c r="N37" s="33"/>
      <c r="O37" s="33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2.75" customHeight="1" x14ac:dyDescent="0.2">
      <c r="A38" s="16" t="str">
        <f>A32</f>
        <v>P.273</v>
      </c>
      <c r="B38" s="29" t="s">
        <v>62</v>
      </c>
      <c r="C38" s="12" t="s">
        <v>69</v>
      </c>
      <c r="D38" s="30">
        <v>9021</v>
      </c>
      <c r="E38" s="30"/>
      <c r="F38" s="16" t="s">
        <v>63</v>
      </c>
      <c r="G38" s="16"/>
      <c r="H38" s="16"/>
      <c r="I38" s="16"/>
      <c r="J38" s="16"/>
      <c r="K38" s="16">
        <v>89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2.75" customHeight="1" x14ac:dyDescent="0.2">
      <c r="A39" s="16" t="str">
        <f>A32</f>
        <v>P.273</v>
      </c>
      <c r="B39" s="29" t="s">
        <v>58</v>
      </c>
      <c r="C39" s="12" t="s">
        <v>68</v>
      </c>
      <c r="D39" s="30">
        <v>18462</v>
      </c>
      <c r="E39" s="30"/>
      <c r="F39" s="16" t="s">
        <v>57</v>
      </c>
      <c r="G39" s="16"/>
      <c r="H39" s="16"/>
      <c r="I39" s="16"/>
      <c r="J39" s="16"/>
      <c r="K39" s="16"/>
      <c r="L39" s="16"/>
      <c r="M39" s="16">
        <v>53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2.75" customHeight="1" x14ac:dyDescent="0.2">
      <c r="A40" s="16" t="str">
        <f>A32</f>
        <v>P.273</v>
      </c>
      <c r="B40" s="29" t="s">
        <v>56</v>
      </c>
      <c r="C40" s="12" t="s">
        <v>68</v>
      </c>
      <c r="D40" s="30">
        <v>18518</v>
      </c>
      <c r="E40" s="30"/>
      <c r="F40" s="16" t="s">
        <v>57</v>
      </c>
      <c r="G40" s="16"/>
      <c r="H40" s="16"/>
      <c r="I40" s="16"/>
      <c r="J40" s="16"/>
      <c r="K40" s="16"/>
      <c r="L40" s="16"/>
      <c r="M40" s="16"/>
      <c r="N40" s="16"/>
      <c r="O40" s="16">
        <v>2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2.75" customHeight="1" x14ac:dyDescent="0.2">
      <c r="A41" s="16" t="str">
        <f>A32</f>
        <v>P.273</v>
      </c>
      <c r="B41" s="29" t="s">
        <v>55</v>
      </c>
      <c r="C41" s="12" t="s">
        <v>68</v>
      </c>
      <c r="D41" s="30">
        <v>18468</v>
      </c>
      <c r="E41" s="30">
        <v>18800</v>
      </c>
      <c r="F41" s="16" t="s">
        <v>34</v>
      </c>
      <c r="G41" s="16"/>
      <c r="H41" s="16">
        <f>E41-D41</f>
        <v>332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2.75" customHeight="1" x14ac:dyDescent="0.2">
      <c r="A42" s="16" t="str">
        <f>A32</f>
        <v>P.273</v>
      </c>
      <c r="B42" s="29" t="s">
        <v>55</v>
      </c>
      <c r="C42" s="12" t="s">
        <v>68</v>
      </c>
      <c r="D42" s="30">
        <v>18468</v>
      </c>
      <c r="E42" s="30">
        <v>18800</v>
      </c>
      <c r="F42" s="16" t="s">
        <v>35</v>
      </c>
      <c r="G42" s="16"/>
      <c r="H42" s="16">
        <f>E42-D42</f>
        <v>332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2.75" customHeight="1" x14ac:dyDescent="0.2">
      <c r="A43" s="16"/>
      <c r="B43" s="29"/>
      <c r="C43" s="12"/>
      <c r="D43" s="30"/>
      <c r="E43" s="30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33"/>
    </row>
    <row r="44" spans="1:28" ht="12.75" customHeight="1" x14ac:dyDescent="0.2">
      <c r="A44" s="16" t="s">
        <v>236</v>
      </c>
      <c r="B44" s="29" t="s">
        <v>55</v>
      </c>
      <c r="C44" s="12" t="s">
        <v>68</v>
      </c>
      <c r="D44" s="30">
        <v>18800</v>
      </c>
      <c r="E44" s="30">
        <v>19250</v>
      </c>
      <c r="F44" s="16" t="s">
        <v>35</v>
      </c>
      <c r="G44" s="16"/>
      <c r="H44" s="16">
        <f>E44-D44</f>
        <v>450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2.75" customHeight="1" x14ac:dyDescent="0.2">
      <c r="A45" s="16" t="str">
        <f>A44</f>
        <v>P.274</v>
      </c>
      <c r="B45" s="29" t="s">
        <v>55</v>
      </c>
      <c r="C45" s="12" t="s">
        <v>68</v>
      </c>
      <c r="D45" s="30">
        <v>18800</v>
      </c>
      <c r="E45" s="30">
        <v>19250</v>
      </c>
      <c r="F45" s="16" t="s">
        <v>34</v>
      </c>
      <c r="G45" s="16"/>
      <c r="H45" s="16">
        <f>E45-D45</f>
        <v>450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2.75" customHeight="1" x14ac:dyDescent="0.2">
      <c r="A46" s="16"/>
      <c r="B46" s="29"/>
      <c r="C46" s="12"/>
      <c r="D46" s="30"/>
      <c r="E46" s="30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2.75" customHeight="1" x14ac:dyDescent="0.2">
      <c r="A47" s="16" t="s">
        <v>237</v>
      </c>
      <c r="B47" s="29" t="s">
        <v>55</v>
      </c>
      <c r="C47" s="12" t="s">
        <v>68</v>
      </c>
      <c r="D47" s="30">
        <v>19250</v>
      </c>
      <c r="E47" s="30">
        <v>19423</v>
      </c>
      <c r="F47" s="16" t="s">
        <v>34</v>
      </c>
      <c r="G47" s="16"/>
      <c r="H47" s="16">
        <f>E47-D47</f>
        <v>173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2.75" customHeight="1" x14ac:dyDescent="0.2">
      <c r="A48" s="16" t="str">
        <f>A47</f>
        <v>P.275</v>
      </c>
      <c r="B48" s="29" t="s">
        <v>55</v>
      </c>
      <c r="C48" s="12" t="s">
        <v>68</v>
      </c>
      <c r="D48" s="30">
        <v>19250</v>
      </c>
      <c r="E48" s="30">
        <v>19423</v>
      </c>
      <c r="F48" s="16" t="s">
        <v>35</v>
      </c>
      <c r="G48" s="16"/>
      <c r="H48" s="16">
        <f>E48-D48</f>
        <v>173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2.75" customHeight="1" x14ac:dyDescent="0.2">
      <c r="A49" s="16" t="str">
        <f>A47</f>
        <v>P.275</v>
      </c>
      <c r="B49" s="29" t="s">
        <v>56</v>
      </c>
      <c r="C49" s="12" t="s">
        <v>68</v>
      </c>
      <c r="D49" s="30">
        <v>19373</v>
      </c>
      <c r="E49" s="30"/>
      <c r="F49" s="16" t="s">
        <v>57</v>
      </c>
      <c r="G49" s="16"/>
      <c r="H49" s="16"/>
      <c r="I49" s="16"/>
      <c r="J49" s="16"/>
      <c r="K49" s="16"/>
      <c r="L49" s="16"/>
      <c r="M49" s="16"/>
      <c r="N49" s="16"/>
      <c r="O49" s="16">
        <v>2</v>
      </c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2.75" customHeight="1" x14ac:dyDescent="0.2">
      <c r="A50" s="16" t="str">
        <f>A47</f>
        <v>P.275</v>
      </c>
      <c r="B50" s="29" t="s">
        <v>66</v>
      </c>
      <c r="C50" s="12" t="s">
        <v>68</v>
      </c>
      <c r="D50" s="30">
        <v>19423</v>
      </c>
      <c r="E50" s="30">
        <v>19473</v>
      </c>
      <c r="F50" s="16" t="s">
        <v>63</v>
      </c>
      <c r="G50" s="16"/>
      <c r="H50" s="16"/>
      <c r="I50" s="16"/>
      <c r="J50" s="16"/>
      <c r="K50" s="16"/>
      <c r="L50" s="16">
        <v>28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2.75" customHeight="1" x14ac:dyDescent="0.2">
      <c r="A51" s="16" t="str">
        <f>A47</f>
        <v>P.275</v>
      </c>
      <c r="B51" s="29" t="s">
        <v>61</v>
      </c>
      <c r="C51" s="12" t="s">
        <v>68</v>
      </c>
      <c r="D51" s="30">
        <v>19423</v>
      </c>
      <c r="E51" s="30">
        <v>19523</v>
      </c>
      <c r="F51" s="16" t="s">
        <v>34</v>
      </c>
      <c r="G51" s="16">
        <f>E51-D51</f>
        <v>100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2.75" customHeight="1" x14ac:dyDescent="0.2">
      <c r="A52" s="16" t="str">
        <f>A47</f>
        <v>P.275</v>
      </c>
      <c r="B52" s="29" t="s">
        <v>61</v>
      </c>
      <c r="C52" s="12" t="s">
        <v>68</v>
      </c>
      <c r="D52" s="30">
        <v>19423</v>
      </c>
      <c r="E52" s="30">
        <v>19473</v>
      </c>
      <c r="F52" s="16" t="s">
        <v>65</v>
      </c>
      <c r="G52" s="16">
        <f>E52-D52</f>
        <v>50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2.75" customHeight="1" x14ac:dyDescent="0.2">
      <c r="A53" s="16" t="str">
        <f>A47</f>
        <v>P.275</v>
      </c>
      <c r="B53" s="29" t="s">
        <v>60</v>
      </c>
      <c r="C53" s="12" t="s">
        <v>68</v>
      </c>
      <c r="D53" s="30">
        <v>19483</v>
      </c>
      <c r="E53" s="30">
        <v>19523</v>
      </c>
      <c r="F53" s="16" t="s">
        <v>35</v>
      </c>
      <c r="G53" s="16"/>
      <c r="H53" s="16"/>
      <c r="I53" s="16">
        <f>E53-D53</f>
        <v>40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2.75" customHeight="1" x14ac:dyDescent="0.2">
      <c r="A54" s="16" t="str">
        <f>A47</f>
        <v>P.275</v>
      </c>
      <c r="B54" s="29" t="s">
        <v>56</v>
      </c>
      <c r="C54" s="12" t="s">
        <v>68</v>
      </c>
      <c r="D54" s="30">
        <v>19513</v>
      </c>
      <c r="E54" s="30"/>
      <c r="F54" s="16" t="s">
        <v>57</v>
      </c>
      <c r="G54" s="16"/>
      <c r="H54" s="16"/>
      <c r="I54" s="16"/>
      <c r="J54" s="16"/>
      <c r="K54" s="16"/>
      <c r="L54" s="16"/>
      <c r="M54" s="16"/>
      <c r="N54" s="16"/>
      <c r="O54" s="16">
        <v>1</v>
      </c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2.75" customHeight="1" x14ac:dyDescent="0.2">
      <c r="A55" s="16" t="str">
        <f>A47</f>
        <v>P.275</v>
      </c>
      <c r="B55" s="29" t="s">
        <v>62</v>
      </c>
      <c r="C55" s="12" t="s">
        <v>70</v>
      </c>
      <c r="D55" s="30">
        <v>10020</v>
      </c>
      <c r="E55" s="30"/>
      <c r="F55" s="16" t="s">
        <v>63</v>
      </c>
      <c r="G55" s="16"/>
      <c r="H55" s="16"/>
      <c r="I55" s="16"/>
      <c r="J55" s="16"/>
      <c r="K55" s="16">
        <v>114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2.75" customHeight="1" x14ac:dyDescent="0.2">
      <c r="A56" s="16" t="str">
        <f>A47</f>
        <v>P.275</v>
      </c>
      <c r="B56" s="29" t="s">
        <v>64</v>
      </c>
      <c r="C56" s="12" t="s">
        <v>70</v>
      </c>
      <c r="D56" s="30">
        <v>10033</v>
      </c>
      <c r="E56" s="30"/>
      <c r="F56" s="16" t="s">
        <v>63</v>
      </c>
      <c r="G56" s="16"/>
      <c r="H56" s="16"/>
      <c r="I56" s="16"/>
      <c r="J56" s="16">
        <v>21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2.75" customHeight="1" x14ac:dyDescent="0.2">
      <c r="A57" s="16" t="str">
        <f>A47</f>
        <v>P.275</v>
      </c>
      <c r="B57" s="29" t="s">
        <v>58</v>
      </c>
      <c r="C57" s="12" t="s">
        <v>68</v>
      </c>
      <c r="D57" s="30">
        <v>19585</v>
      </c>
      <c r="E57" s="30"/>
      <c r="F57" s="16" t="s">
        <v>57</v>
      </c>
      <c r="G57" s="16"/>
      <c r="H57" s="16"/>
      <c r="I57" s="16"/>
      <c r="J57" s="16"/>
      <c r="K57" s="16"/>
      <c r="L57" s="16"/>
      <c r="M57" s="16">
        <v>53</v>
      </c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2.75" customHeight="1" x14ac:dyDescent="0.2">
      <c r="A58" s="16" t="str">
        <f>A47</f>
        <v>P.275</v>
      </c>
      <c r="B58" s="29" t="s">
        <v>55</v>
      </c>
      <c r="C58" s="12" t="s">
        <v>68</v>
      </c>
      <c r="D58" s="30">
        <v>19590</v>
      </c>
      <c r="E58" s="30">
        <v>19700</v>
      </c>
      <c r="F58" s="16" t="s">
        <v>34</v>
      </c>
      <c r="G58" s="16"/>
      <c r="H58" s="16">
        <f>E58-D58</f>
        <v>110</v>
      </c>
      <c r="I58" s="16"/>
      <c r="J58" s="16"/>
      <c r="K58" s="16"/>
      <c r="L58" s="16"/>
      <c r="M58" s="16"/>
      <c r="N58" s="16"/>
      <c r="O58" s="16"/>
      <c r="P58" s="32"/>
      <c r="Q58" s="32"/>
      <c r="R58" s="16"/>
      <c r="S58" s="32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2.75" customHeight="1" x14ac:dyDescent="0.2">
      <c r="A59" s="16" t="str">
        <f>A47</f>
        <v>P.275</v>
      </c>
      <c r="B59" s="29" t="s">
        <v>55</v>
      </c>
      <c r="C59" s="12" t="s">
        <v>68</v>
      </c>
      <c r="D59" s="30">
        <v>19590</v>
      </c>
      <c r="E59" s="30">
        <v>19700</v>
      </c>
      <c r="F59" s="16" t="s">
        <v>35</v>
      </c>
      <c r="G59" s="16"/>
      <c r="H59" s="16">
        <f>E59-D59</f>
        <v>110</v>
      </c>
      <c r="I59" s="16"/>
      <c r="J59" s="16"/>
      <c r="K59" s="16"/>
      <c r="L59" s="16"/>
      <c r="M59" s="16"/>
      <c r="N59" s="16"/>
      <c r="O59" s="16"/>
      <c r="P59" s="32"/>
      <c r="Q59" s="32"/>
      <c r="R59" s="16"/>
      <c r="S59" s="32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2.75" customHeight="1" x14ac:dyDescent="0.2">
      <c r="A60" s="16" t="str">
        <f>A47</f>
        <v>P.275</v>
      </c>
      <c r="B60" s="29" t="s">
        <v>56</v>
      </c>
      <c r="C60" s="12" t="s">
        <v>68</v>
      </c>
      <c r="D60" s="30">
        <v>19696</v>
      </c>
      <c r="E60" s="30"/>
      <c r="F60" s="16" t="s">
        <v>57</v>
      </c>
      <c r="G60" s="16"/>
      <c r="H60" s="16"/>
      <c r="I60" s="16"/>
      <c r="J60" s="16"/>
      <c r="K60" s="16"/>
      <c r="L60" s="16"/>
      <c r="M60" s="16"/>
      <c r="N60" s="16"/>
      <c r="O60" s="16">
        <v>2</v>
      </c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2.75" customHeight="1" x14ac:dyDescent="0.2">
      <c r="A61" s="16"/>
      <c r="B61" s="29"/>
      <c r="C61" s="12"/>
      <c r="D61" s="30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2.75" customHeight="1" x14ac:dyDescent="0.2">
      <c r="A62" s="16"/>
      <c r="B62" s="29"/>
      <c r="C62" s="12"/>
      <c r="D62" s="30"/>
      <c r="E62" s="30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2.75" customHeight="1" x14ac:dyDescent="0.2">
      <c r="A63" s="16"/>
      <c r="B63" s="29"/>
      <c r="C63" s="12"/>
      <c r="D63" s="30"/>
      <c r="E63" s="30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2.75" customHeight="1" x14ac:dyDescent="0.2">
      <c r="A64" s="16"/>
      <c r="B64" s="29"/>
      <c r="C64" s="12"/>
      <c r="D64" s="30"/>
      <c r="E64" s="30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2.75" customHeight="1" x14ac:dyDescent="0.2">
      <c r="A65" s="16"/>
      <c r="B65" s="29"/>
      <c r="C65" s="12"/>
      <c r="D65" s="30"/>
      <c r="E65" s="3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2.75" x14ac:dyDescent="0.2">
      <c r="A66" s="16"/>
      <c r="B66" s="29"/>
      <c r="C66" s="12"/>
      <c r="D66" s="30"/>
      <c r="E66" s="30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32"/>
      <c r="Q66" s="32"/>
      <c r="R66" s="16"/>
      <c r="S66" s="32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2.75" x14ac:dyDescent="0.2">
      <c r="A67" s="16"/>
      <c r="B67" s="29"/>
      <c r="C67" s="12"/>
      <c r="D67" s="30"/>
      <c r="E67" s="3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32"/>
      <c r="Q67" s="32"/>
      <c r="R67" s="16"/>
      <c r="S67" s="32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2.75" x14ac:dyDescent="0.2">
      <c r="A68" s="16"/>
      <c r="B68" s="29"/>
      <c r="C68" s="12"/>
      <c r="D68" s="30"/>
      <c r="E68" s="3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32"/>
      <c r="Q68" s="32"/>
      <c r="R68" s="16"/>
      <c r="S68" s="32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2.75" x14ac:dyDescent="0.2">
      <c r="A69" s="16"/>
      <c r="B69" s="29"/>
      <c r="C69" s="12"/>
      <c r="D69" s="30"/>
      <c r="E69" s="30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2.75" customHeight="1" x14ac:dyDescent="0.2">
      <c r="A70" s="16"/>
      <c r="B70" s="29"/>
      <c r="C70" s="12"/>
      <c r="D70" s="30"/>
      <c r="E70" s="30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32"/>
      <c r="Q70" s="32"/>
      <c r="R70" s="16"/>
      <c r="S70" s="32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2.75" customHeight="1" x14ac:dyDescent="0.2">
      <c r="A71" s="16"/>
      <c r="B71" s="29"/>
      <c r="C71" s="12"/>
      <c r="D71" s="30"/>
      <c r="E71" s="30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32"/>
      <c r="Q71" s="32"/>
      <c r="R71" s="16"/>
      <c r="S71" s="32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2.75" customHeight="1" x14ac:dyDescent="0.2">
      <c r="A72" s="16"/>
      <c r="B72" s="29"/>
      <c r="C72" s="12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32"/>
      <c r="Q72" s="32"/>
      <c r="R72" s="16"/>
      <c r="S72" s="32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4.1" customHeight="1" x14ac:dyDescent="0.2">
      <c r="A73" s="16"/>
      <c r="B73" s="29"/>
      <c r="C73" s="12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32"/>
      <c r="Q73" s="32"/>
      <c r="R73" s="16"/>
      <c r="S73" s="32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5.95" customHeight="1" x14ac:dyDescent="0.2">
      <c r="A74" s="16"/>
      <c r="B74" s="29"/>
      <c r="C74" s="12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32"/>
      <c r="Q74" s="32"/>
      <c r="R74" s="16"/>
      <c r="S74" s="32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5.6" customHeight="1" thickBot="1" x14ac:dyDescent="0.25">
      <c r="A75" s="17"/>
      <c r="B75" s="35"/>
      <c r="C75" s="13"/>
      <c r="D75" s="16"/>
      <c r="E75" s="16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12.75" customHeight="1" x14ac:dyDescent="0.2">
      <c r="A76" s="193" t="str">
        <f>'PAVT MARK 1'!A76</f>
        <v>TOTALS CARRIED TO PAVEMENT MARKING SUBSUMMARY SHEET 4 OF 4</v>
      </c>
      <c r="B76" s="194"/>
      <c r="C76" s="194"/>
      <c r="D76" s="194"/>
      <c r="E76" s="194"/>
      <c r="F76" s="195"/>
      <c r="G76" s="199">
        <f>SUM(G16:H75)</f>
        <v>4135</v>
      </c>
      <c r="H76" s="200"/>
      <c r="I76" s="179">
        <f t="shared" ref="I76:O76" si="0">SUM(I16:I75)</f>
        <v>95</v>
      </c>
      <c r="J76" s="179">
        <f t="shared" si="0"/>
        <v>37</v>
      </c>
      <c r="K76" s="179">
        <f t="shared" si="0"/>
        <v>203</v>
      </c>
      <c r="L76" s="179">
        <f t="shared" si="0"/>
        <v>85</v>
      </c>
      <c r="M76" s="179">
        <f t="shared" si="0"/>
        <v>106</v>
      </c>
      <c r="N76" s="179">
        <f t="shared" si="0"/>
        <v>0</v>
      </c>
      <c r="O76" s="179">
        <f t="shared" si="0"/>
        <v>12</v>
      </c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</row>
    <row r="77" spans="1:28" ht="15" customHeight="1" thickBot="1" x14ac:dyDescent="0.25">
      <c r="A77" s="196"/>
      <c r="B77" s="197"/>
      <c r="C77" s="197"/>
      <c r="D77" s="197"/>
      <c r="E77" s="197"/>
      <c r="F77" s="198"/>
      <c r="G77" s="201"/>
      <c r="H77" s="202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</row>
    <row r="78" spans="1:28" ht="21" customHeight="1" x14ac:dyDescent="0.2">
      <c r="A78" s="16"/>
      <c r="B78" s="29"/>
      <c r="C78" s="12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32"/>
      <c r="Q78" s="32"/>
      <c r="R78" s="16"/>
      <c r="S78" s="32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2.75" customHeight="1" x14ac:dyDescent="0.2">
      <c r="A79" s="16"/>
      <c r="B79" s="29"/>
      <c r="C79" s="12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32"/>
      <c r="Q79" s="32"/>
      <c r="R79" s="16"/>
      <c r="S79" s="32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x14ac:dyDescent="0.25">
      <c r="S80" s="8"/>
      <c r="U80" s="1"/>
    </row>
    <row r="81" spans="19:21" x14ac:dyDescent="0.25">
      <c r="S81" s="8"/>
      <c r="U81" s="1"/>
    </row>
    <row r="82" spans="19:21" x14ac:dyDescent="0.25">
      <c r="S82" s="8"/>
      <c r="U82" s="1"/>
    </row>
  </sheetData>
  <mergeCells count="54">
    <mergeCell ref="A4:A8"/>
    <mergeCell ref="B4:B8"/>
    <mergeCell ref="C4:C8"/>
    <mergeCell ref="F4:F8"/>
    <mergeCell ref="D5:E14"/>
    <mergeCell ref="A11:A15"/>
    <mergeCell ref="B11:B15"/>
    <mergeCell ref="F11:F15"/>
    <mergeCell ref="T5:T14"/>
    <mergeCell ref="U5:U14"/>
    <mergeCell ref="N5:N14"/>
    <mergeCell ref="O5:O14"/>
    <mergeCell ref="P5:P14"/>
    <mergeCell ref="Q5:Q14"/>
    <mergeCell ref="R5:R14"/>
    <mergeCell ref="S5:S14"/>
    <mergeCell ref="Z5:Z14"/>
    <mergeCell ref="AA5:AA14"/>
    <mergeCell ref="AB5:AB14"/>
    <mergeCell ref="C9:C10"/>
    <mergeCell ref="F9:F10"/>
    <mergeCell ref="V5:V14"/>
    <mergeCell ref="W5:W14"/>
    <mergeCell ref="X5:X14"/>
    <mergeCell ref="Y5:Y14"/>
    <mergeCell ref="M5:M14"/>
    <mergeCell ref="G5:G14"/>
    <mergeCell ref="H5:H14"/>
    <mergeCell ref="I5:I14"/>
    <mergeCell ref="J5:J14"/>
    <mergeCell ref="K5:K14"/>
    <mergeCell ref="L5:L14"/>
    <mergeCell ref="S76:S77"/>
    <mergeCell ref="A76:F77"/>
    <mergeCell ref="K76:K77"/>
    <mergeCell ref="L76:L77"/>
    <mergeCell ref="I76:I77"/>
    <mergeCell ref="J76:J77"/>
    <mergeCell ref="G76:H77"/>
    <mergeCell ref="P76:P77"/>
    <mergeCell ref="Q76:Q77"/>
    <mergeCell ref="M76:M77"/>
    <mergeCell ref="N76:N77"/>
    <mergeCell ref="O76:O77"/>
    <mergeCell ref="R76:R77"/>
    <mergeCell ref="AB76:AB77"/>
    <mergeCell ref="T76:T77"/>
    <mergeCell ref="W76:W77"/>
    <mergeCell ref="Z76:Z77"/>
    <mergeCell ref="AA76:AA77"/>
    <mergeCell ref="X76:X77"/>
    <mergeCell ref="Y76:Y77"/>
    <mergeCell ref="U76:U77"/>
    <mergeCell ref="V76:V77"/>
  </mergeCells>
  <pageMargins left="0.75" right="0.75" top="1" bottom="1" header="0.5" footer="0.5"/>
  <pageSetup paperSize="17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00C5-A815-4E29-821B-A7B250D1B792}">
  <sheetPr>
    <pageSetUpPr fitToPage="1"/>
  </sheetPr>
  <dimension ref="A1:AB82"/>
  <sheetViews>
    <sheetView showZeros="0" topLeftCell="A40" zoomScale="90" zoomScaleNormal="90" workbookViewId="0">
      <selection activeCell="K53" sqref="K53"/>
    </sheetView>
  </sheetViews>
  <sheetFormatPr defaultRowHeight="15" x14ac:dyDescent="0.25"/>
  <cols>
    <col min="1" max="1" width="10.7109375" style="1" customWidth="1"/>
    <col min="2" max="2" width="8.7109375" style="1" customWidth="1"/>
    <col min="3" max="3" width="28.7109375" style="1" customWidth="1"/>
    <col min="4" max="5" width="11.28515625" style="1" customWidth="1"/>
    <col min="6" max="6" width="7.7109375" style="1" customWidth="1"/>
    <col min="7" max="18" width="8.42578125" style="1" customWidth="1"/>
    <col min="19" max="19" width="8.85546875" style="5"/>
    <col min="20" max="20" width="8.42578125" style="1" customWidth="1"/>
    <col min="21" max="21" width="8.42578125" style="6" customWidth="1"/>
    <col min="22" max="28" width="8.42578125" style="1" customWidth="1"/>
    <col min="29" max="253" width="8.85546875" style="1"/>
    <col min="254" max="255" width="10.7109375" style="1" customWidth="1"/>
    <col min="256" max="256" width="26.42578125" style="1" customWidth="1"/>
    <col min="257" max="258" width="16.7109375" style="1" customWidth="1"/>
    <col min="259" max="259" width="8.7109375" style="1" customWidth="1"/>
    <col min="260" max="284" width="8.42578125" style="1" customWidth="1"/>
    <col min="285" max="509" width="8.85546875" style="1"/>
    <col min="510" max="511" width="10.7109375" style="1" customWidth="1"/>
    <col min="512" max="512" width="26.42578125" style="1" customWidth="1"/>
    <col min="513" max="514" width="16.7109375" style="1" customWidth="1"/>
    <col min="515" max="515" width="8.7109375" style="1" customWidth="1"/>
    <col min="516" max="540" width="8.42578125" style="1" customWidth="1"/>
    <col min="541" max="765" width="8.85546875" style="1"/>
    <col min="766" max="767" width="10.7109375" style="1" customWidth="1"/>
    <col min="768" max="768" width="26.42578125" style="1" customWidth="1"/>
    <col min="769" max="770" width="16.7109375" style="1" customWidth="1"/>
    <col min="771" max="771" width="8.7109375" style="1" customWidth="1"/>
    <col min="772" max="796" width="8.42578125" style="1" customWidth="1"/>
    <col min="797" max="1021" width="8.85546875" style="1"/>
    <col min="1022" max="1023" width="10.7109375" style="1" customWidth="1"/>
    <col min="1024" max="1024" width="26.42578125" style="1" customWidth="1"/>
    <col min="1025" max="1026" width="16.7109375" style="1" customWidth="1"/>
    <col min="1027" max="1027" width="8.7109375" style="1" customWidth="1"/>
    <col min="1028" max="1052" width="8.42578125" style="1" customWidth="1"/>
    <col min="1053" max="1277" width="8.85546875" style="1"/>
    <col min="1278" max="1279" width="10.7109375" style="1" customWidth="1"/>
    <col min="1280" max="1280" width="26.42578125" style="1" customWidth="1"/>
    <col min="1281" max="1282" width="16.7109375" style="1" customWidth="1"/>
    <col min="1283" max="1283" width="8.7109375" style="1" customWidth="1"/>
    <col min="1284" max="1308" width="8.42578125" style="1" customWidth="1"/>
    <col min="1309" max="1533" width="8.85546875" style="1"/>
    <col min="1534" max="1535" width="10.7109375" style="1" customWidth="1"/>
    <col min="1536" max="1536" width="26.42578125" style="1" customWidth="1"/>
    <col min="1537" max="1538" width="16.7109375" style="1" customWidth="1"/>
    <col min="1539" max="1539" width="8.7109375" style="1" customWidth="1"/>
    <col min="1540" max="1564" width="8.42578125" style="1" customWidth="1"/>
    <col min="1565" max="1789" width="8.85546875" style="1"/>
    <col min="1790" max="1791" width="10.7109375" style="1" customWidth="1"/>
    <col min="1792" max="1792" width="26.42578125" style="1" customWidth="1"/>
    <col min="1793" max="1794" width="16.7109375" style="1" customWidth="1"/>
    <col min="1795" max="1795" width="8.7109375" style="1" customWidth="1"/>
    <col min="1796" max="1820" width="8.42578125" style="1" customWidth="1"/>
    <col min="1821" max="2045" width="8.85546875" style="1"/>
    <col min="2046" max="2047" width="10.7109375" style="1" customWidth="1"/>
    <col min="2048" max="2048" width="26.42578125" style="1" customWidth="1"/>
    <col min="2049" max="2050" width="16.7109375" style="1" customWidth="1"/>
    <col min="2051" max="2051" width="8.7109375" style="1" customWidth="1"/>
    <col min="2052" max="2076" width="8.42578125" style="1" customWidth="1"/>
    <col min="2077" max="2301" width="8.85546875" style="1"/>
    <col min="2302" max="2303" width="10.7109375" style="1" customWidth="1"/>
    <col min="2304" max="2304" width="26.42578125" style="1" customWidth="1"/>
    <col min="2305" max="2306" width="16.7109375" style="1" customWidth="1"/>
    <col min="2307" max="2307" width="8.7109375" style="1" customWidth="1"/>
    <col min="2308" max="2332" width="8.42578125" style="1" customWidth="1"/>
    <col min="2333" max="2557" width="8.85546875" style="1"/>
    <col min="2558" max="2559" width="10.7109375" style="1" customWidth="1"/>
    <col min="2560" max="2560" width="26.42578125" style="1" customWidth="1"/>
    <col min="2561" max="2562" width="16.7109375" style="1" customWidth="1"/>
    <col min="2563" max="2563" width="8.7109375" style="1" customWidth="1"/>
    <col min="2564" max="2588" width="8.42578125" style="1" customWidth="1"/>
    <col min="2589" max="2813" width="8.85546875" style="1"/>
    <col min="2814" max="2815" width="10.7109375" style="1" customWidth="1"/>
    <col min="2816" max="2816" width="26.42578125" style="1" customWidth="1"/>
    <col min="2817" max="2818" width="16.7109375" style="1" customWidth="1"/>
    <col min="2819" max="2819" width="8.7109375" style="1" customWidth="1"/>
    <col min="2820" max="2844" width="8.42578125" style="1" customWidth="1"/>
    <col min="2845" max="3069" width="8.85546875" style="1"/>
    <col min="3070" max="3071" width="10.7109375" style="1" customWidth="1"/>
    <col min="3072" max="3072" width="26.42578125" style="1" customWidth="1"/>
    <col min="3073" max="3074" width="16.7109375" style="1" customWidth="1"/>
    <col min="3075" max="3075" width="8.7109375" style="1" customWidth="1"/>
    <col min="3076" max="3100" width="8.42578125" style="1" customWidth="1"/>
    <col min="3101" max="3325" width="8.85546875" style="1"/>
    <col min="3326" max="3327" width="10.7109375" style="1" customWidth="1"/>
    <col min="3328" max="3328" width="26.42578125" style="1" customWidth="1"/>
    <col min="3329" max="3330" width="16.7109375" style="1" customWidth="1"/>
    <col min="3331" max="3331" width="8.7109375" style="1" customWidth="1"/>
    <col min="3332" max="3356" width="8.42578125" style="1" customWidth="1"/>
    <col min="3357" max="3581" width="8.85546875" style="1"/>
    <col min="3582" max="3583" width="10.7109375" style="1" customWidth="1"/>
    <col min="3584" max="3584" width="26.42578125" style="1" customWidth="1"/>
    <col min="3585" max="3586" width="16.7109375" style="1" customWidth="1"/>
    <col min="3587" max="3587" width="8.7109375" style="1" customWidth="1"/>
    <col min="3588" max="3612" width="8.42578125" style="1" customWidth="1"/>
    <col min="3613" max="3837" width="8.85546875" style="1"/>
    <col min="3838" max="3839" width="10.7109375" style="1" customWidth="1"/>
    <col min="3840" max="3840" width="26.42578125" style="1" customWidth="1"/>
    <col min="3841" max="3842" width="16.7109375" style="1" customWidth="1"/>
    <col min="3843" max="3843" width="8.7109375" style="1" customWidth="1"/>
    <col min="3844" max="3868" width="8.42578125" style="1" customWidth="1"/>
    <col min="3869" max="4093" width="8.85546875" style="1"/>
    <col min="4094" max="4095" width="10.7109375" style="1" customWidth="1"/>
    <col min="4096" max="4096" width="26.42578125" style="1" customWidth="1"/>
    <col min="4097" max="4098" width="16.7109375" style="1" customWidth="1"/>
    <col min="4099" max="4099" width="8.7109375" style="1" customWidth="1"/>
    <col min="4100" max="4124" width="8.42578125" style="1" customWidth="1"/>
    <col min="4125" max="4349" width="8.85546875" style="1"/>
    <col min="4350" max="4351" width="10.7109375" style="1" customWidth="1"/>
    <col min="4352" max="4352" width="26.42578125" style="1" customWidth="1"/>
    <col min="4353" max="4354" width="16.7109375" style="1" customWidth="1"/>
    <col min="4355" max="4355" width="8.7109375" style="1" customWidth="1"/>
    <col min="4356" max="4380" width="8.42578125" style="1" customWidth="1"/>
    <col min="4381" max="4605" width="8.85546875" style="1"/>
    <col min="4606" max="4607" width="10.7109375" style="1" customWidth="1"/>
    <col min="4608" max="4608" width="26.42578125" style="1" customWidth="1"/>
    <col min="4609" max="4610" width="16.7109375" style="1" customWidth="1"/>
    <col min="4611" max="4611" width="8.7109375" style="1" customWidth="1"/>
    <col min="4612" max="4636" width="8.42578125" style="1" customWidth="1"/>
    <col min="4637" max="4861" width="8.85546875" style="1"/>
    <col min="4862" max="4863" width="10.7109375" style="1" customWidth="1"/>
    <col min="4864" max="4864" width="26.42578125" style="1" customWidth="1"/>
    <col min="4865" max="4866" width="16.7109375" style="1" customWidth="1"/>
    <col min="4867" max="4867" width="8.7109375" style="1" customWidth="1"/>
    <col min="4868" max="4892" width="8.42578125" style="1" customWidth="1"/>
    <col min="4893" max="5117" width="8.85546875" style="1"/>
    <col min="5118" max="5119" width="10.7109375" style="1" customWidth="1"/>
    <col min="5120" max="5120" width="26.42578125" style="1" customWidth="1"/>
    <col min="5121" max="5122" width="16.7109375" style="1" customWidth="1"/>
    <col min="5123" max="5123" width="8.7109375" style="1" customWidth="1"/>
    <col min="5124" max="5148" width="8.42578125" style="1" customWidth="1"/>
    <col min="5149" max="5373" width="8.85546875" style="1"/>
    <col min="5374" max="5375" width="10.7109375" style="1" customWidth="1"/>
    <col min="5376" max="5376" width="26.42578125" style="1" customWidth="1"/>
    <col min="5377" max="5378" width="16.7109375" style="1" customWidth="1"/>
    <col min="5379" max="5379" width="8.7109375" style="1" customWidth="1"/>
    <col min="5380" max="5404" width="8.42578125" style="1" customWidth="1"/>
    <col min="5405" max="5629" width="8.85546875" style="1"/>
    <col min="5630" max="5631" width="10.7109375" style="1" customWidth="1"/>
    <col min="5632" max="5632" width="26.42578125" style="1" customWidth="1"/>
    <col min="5633" max="5634" width="16.7109375" style="1" customWidth="1"/>
    <col min="5635" max="5635" width="8.7109375" style="1" customWidth="1"/>
    <col min="5636" max="5660" width="8.42578125" style="1" customWidth="1"/>
    <col min="5661" max="5885" width="8.85546875" style="1"/>
    <col min="5886" max="5887" width="10.7109375" style="1" customWidth="1"/>
    <col min="5888" max="5888" width="26.42578125" style="1" customWidth="1"/>
    <col min="5889" max="5890" width="16.7109375" style="1" customWidth="1"/>
    <col min="5891" max="5891" width="8.7109375" style="1" customWidth="1"/>
    <col min="5892" max="5916" width="8.42578125" style="1" customWidth="1"/>
    <col min="5917" max="6141" width="8.85546875" style="1"/>
    <col min="6142" max="6143" width="10.7109375" style="1" customWidth="1"/>
    <col min="6144" max="6144" width="26.42578125" style="1" customWidth="1"/>
    <col min="6145" max="6146" width="16.7109375" style="1" customWidth="1"/>
    <col min="6147" max="6147" width="8.7109375" style="1" customWidth="1"/>
    <col min="6148" max="6172" width="8.42578125" style="1" customWidth="1"/>
    <col min="6173" max="6397" width="8.85546875" style="1"/>
    <col min="6398" max="6399" width="10.7109375" style="1" customWidth="1"/>
    <col min="6400" max="6400" width="26.42578125" style="1" customWidth="1"/>
    <col min="6401" max="6402" width="16.7109375" style="1" customWidth="1"/>
    <col min="6403" max="6403" width="8.7109375" style="1" customWidth="1"/>
    <col min="6404" max="6428" width="8.42578125" style="1" customWidth="1"/>
    <col min="6429" max="6653" width="8.85546875" style="1"/>
    <col min="6654" max="6655" width="10.7109375" style="1" customWidth="1"/>
    <col min="6656" max="6656" width="26.42578125" style="1" customWidth="1"/>
    <col min="6657" max="6658" width="16.7109375" style="1" customWidth="1"/>
    <col min="6659" max="6659" width="8.7109375" style="1" customWidth="1"/>
    <col min="6660" max="6684" width="8.42578125" style="1" customWidth="1"/>
    <col min="6685" max="6909" width="8.85546875" style="1"/>
    <col min="6910" max="6911" width="10.7109375" style="1" customWidth="1"/>
    <col min="6912" max="6912" width="26.42578125" style="1" customWidth="1"/>
    <col min="6913" max="6914" width="16.7109375" style="1" customWidth="1"/>
    <col min="6915" max="6915" width="8.7109375" style="1" customWidth="1"/>
    <col min="6916" max="6940" width="8.42578125" style="1" customWidth="1"/>
    <col min="6941" max="7165" width="8.85546875" style="1"/>
    <col min="7166" max="7167" width="10.7109375" style="1" customWidth="1"/>
    <col min="7168" max="7168" width="26.42578125" style="1" customWidth="1"/>
    <col min="7169" max="7170" width="16.7109375" style="1" customWidth="1"/>
    <col min="7171" max="7171" width="8.7109375" style="1" customWidth="1"/>
    <col min="7172" max="7196" width="8.42578125" style="1" customWidth="1"/>
    <col min="7197" max="7421" width="8.85546875" style="1"/>
    <col min="7422" max="7423" width="10.7109375" style="1" customWidth="1"/>
    <col min="7424" max="7424" width="26.42578125" style="1" customWidth="1"/>
    <col min="7425" max="7426" width="16.7109375" style="1" customWidth="1"/>
    <col min="7427" max="7427" width="8.7109375" style="1" customWidth="1"/>
    <col min="7428" max="7452" width="8.42578125" style="1" customWidth="1"/>
    <col min="7453" max="7677" width="8.85546875" style="1"/>
    <col min="7678" max="7679" width="10.7109375" style="1" customWidth="1"/>
    <col min="7680" max="7680" width="26.42578125" style="1" customWidth="1"/>
    <col min="7681" max="7682" width="16.7109375" style="1" customWidth="1"/>
    <col min="7683" max="7683" width="8.7109375" style="1" customWidth="1"/>
    <col min="7684" max="7708" width="8.42578125" style="1" customWidth="1"/>
    <col min="7709" max="7933" width="8.85546875" style="1"/>
    <col min="7934" max="7935" width="10.7109375" style="1" customWidth="1"/>
    <col min="7936" max="7936" width="26.42578125" style="1" customWidth="1"/>
    <col min="7937" max="7938" width="16.7109375" style="1" customWidth="1"/>
    <col min="7939" max="7939" width="8.7109375" style="1" customWidth="1"/>
    <col min="7940" max="7964" width="8.42578125" style="1" customWidth="1"/>
    <col min="7965" max="8189" width="8.85546875" style="1"/>
    <col min="8190" max="8191" width="10.7109375" style="1" customWidth="1"/>
    <col min="8192" max="8192" width="26.42578125" style="1" customWidth="1"/>
    <col min="8193" max="8194" width="16.7109375" style="1" customWidth="1"/>
    <col min="8195" max="8195" width="8.7109375" style="1" customWidth="1"/>
    <col min="8196" max="8220" width="8.42578125" style="1" customWidth="1"/>
    <col min="8221" max="8445" width="8.85546875" style="1"/>
    <col min="8446" max="8447" width="10.7109375" style="1" customWidth="1"/>
    <col min="8448" max="8448" width="26.42578125" style="1" customWidth="1"/>
    <col min="8449" max="8450" width="16.7109375" style="1" customWidth="1"/>
    <col min="8451" max="8451" width="8.7109375" style="1" customWidth="1"/>
    <col min="8452" max="8476" width="8.42578125" style="1" customWidth="1"/>
    <col min="8477" max="8701" width="8.85546875" style="1"/>
    <col min="8702" max="8703" width="10.7109375" style="1" customWidth="1"/>
    <col min="8704" max="8704" width="26.42578125" style="1" customWidth="1"/>
    <col min="8705" max="8706" width="16.7109375" style="1" customWidth="1"/>
    <col min="8707" max="8707" width="8.7109375" style="1" customWidth="1"/>
    <col min="8708" max="8732" width="8.42578125" style="1" customWidth="1"/>
    <col min="8733" max="8957" width="8.85546875" style="1"/>
    <col min="8958" max="8959" width="10.7109375" style="1" customWidth="1"/>
    <col min="8960" max="8960" width="26.42578125" style="1" customWidth="1"/>
    <col min="8961" max="8962" width="16.7109375" style="1" customWidth="1"/>
    <col min="8963" max="8963" width="8.7109375" style="1" customWidth="1"/>
    <col min="8964" max="8988" width="8.42578125" style="1" customWidth="1"/>
    <col min="8989" max="9213" width="8.85546875" style="1"/>
    <col min="9214" max="9215" width="10.7109375" style="1" customWidth="1"/>
    <col min="9216" max="9216" width="26.42578125" style="1" customWidth="1"/>
    <col min="9217" max="9218" width="16.7109375" style="1" customWidth="1"/>
    <col min="9219" max="9219" width="8.7109375" style="1" customWidth="1"/>
    <col min="9220" max="9244" width="8.42578125" style="1" customWidth="1"/>
    <col min="9245" max="9469" width="8.85546875" style="1"/>
    <col min="9470" max="9471" width="10.7109375" style="1" customWidth="1"/>
    <col min="9472" max="9472" width="26.42578125" style="1" customWidth="1"/>
    <col min="9473" max="9474" width="16.7109375" style="1" customWidth="1"/>
    <col min="9475" max="9475" width="8.7109375" style="1" customWidth="1"/>
    <col min="9476" max="9500" width="8.42578125" style="1" customWidth="1"/>
    <col min="9501" max="9725" width="8.85546875" style="1"/>
    <col min="9726" max="9727" width="10.7109375" style="1" customWidth="1"/>
    <col min="9728" max="9728" width="26.42578125" style="1" customWidth="1"/>
    <col min="9729" max="9730" width="16.7109375" style="1" customWidth="1"/>
    <col min="9731" max="9731" width="8.7109375" style="1" customWidth="1"/>
    <col min="9732" max="9756" width="8.42578125" style="1" customWidth="1"/>
    <col min="9757" max="9981" width="8.85546875" style="1"/>
    <col min="9982" max="9983" width="10.7109375" style="1" customWidth="1"/>
    <col min="9984" max="9984" width="26.42578125" style="1" customWidth="1"/>
    <col min="9985" max="9986" width="16.7109375" style="1" customWidth="1"/>
    <col min="9987" max="9987" width="8.7109375" style="1" customWidth="1"/>
    <col min="9988" max="10012" width="8.42578125" style="1" customWidth="1"/>
    <col min="10013" max="10237" width="8.85546875" style="1"/>
    <col min="10238" max="10239" width="10.7109375" style="1" customWidth="1"/>
    <col min="10240" max="10240" width="26.42578125" style="1" customWidth="1"/>
    <col min="10241" max="10242" width="16.7109375" style="1" customWidth="1"/>
    <col min="10243" max="10243" width="8.7109375" style="1" customWidth="1"/>
    <col min="10244" max="10268" width="8.42578125" style="1" customWidth="1"/>
    <col min="10269" max="10493" width="8.85546875" style="1"/>
    <col min="10494" max="10495" width="10.7109375" style="1" customWidth="1"/>
    <col min="10496" max="10496" width="26.42578125" style="1" customWidth="1"/>
    <col min="10497" max="10498" width="16.7109375" style="1" customWidth="1"/>
    <col min="10499" max="10499" width="8.7109375" style="1" customWidth="1"/>
    <col min="10500" max="10524" width="8.42578125" style="1" customWidth="1"/>
    <col min="10525" max="10749" width="8.85546875" style="1"/>
    <col min="10750" max="10751" width="10.7109375" style="1" customWidth="1"/>
    <col min="10752" max="10752" width="26.42578125" style="1" customWidth="1"/>
    <col min="10753" max="10754" width="16.7109375" style="1" customWidth="1"/>
    <col min="10755" max="10755" width="8.7109375" style="1" customWidth="1"/>
    <col min="10756" max="10780" width="8.42578125" style="1" customWidth="1"/>
    <col min="10781" max="11005" width="8.85546875" style="1"/>
    <col min="11006" max="11007" width="10.7109375" style="1" customWidth="1"/>
    <col min="11008" max="11008" width="26.42578125" style="1" customWidth="1"/>
    <col min="11009" max="11010" width="16.7109375" style="1" customWidth="1"/>
    <col min="11011" max="11011" width="8.7109375" style="1" customWidth="1"/>
    <col min="11012" max="11036" width="8.42578125" style="1" customWidth="1"/>
    <col min="11037" max="11261" width="8.85546875" style="1"/>
    <col min="11262" max="11263" width="10.7109375" style="1" customWidth="1"/>
    <col min="11264" max="11264" width="26.42578125" style="1" customWidth="1"/>
    <col min="11265" max="11266" width="16.7109375" style="1" customWidth="1"/>
    <col min="11267" max="11267" width="8.7109375" style="1" customWidth="1"/>
    <col min="11268" max="11292" width="8.42578125" style="1" customWidth="1"/>
    <col min="11293" max="11517" width="8.85546875" style="1"/>
    <col min="11518" max="11519" width="10.7109375" style="1" customWidth="1"/>
    <col min="11520" max="11520" width="26.42578125" style="1" customWidth="1"/>
    <col min="11521" max="11522" width="16.7109375" style="1" customWidth="1"/>
    <col min="11523" max="11523" width="8.7109375" style="1" customWidth="1"/>
    <col min="11524" max="11548" width="8.42578125" style="1" customWidth="1"/>
    <col min="11549" max="11773" width="8.85546875" style="1"/>
    <col min="11774" max="11775" width="10.7109375" style="1" customWidth="1"/>
    <col min="11776" max="11776" width="26.42578125" style="1" customWidth="1"/>
    <col min="11777" max="11778" width="16.7109375" style="1" customWidth="1"/>
    <col min="11779" max="11779" width="8.7109375" style="1" customWidth="1"/>
    <col min="11780" max="11804" width="8.42578125" style="1" customWidth="1"/>
    <col min="11805" max="12029" width="8.85546875" style="1"/>
    <col min="12030" max="12031" width="10.7109375" style="1" customWidth="1"/>
    <col min="12032" max="12032" width="26.42578125" style="1" customWidth="1"/>
    <col min="12033" max="12034" width="16.7109375" style="1" customWidth="1"/>
    <col min="12035" max="12035" width="8.7109375" style="1" customWidth="1"/>
    <col min="12036" max="12060" width="8.42578125" style="1" customWidth="1"/>
    <col min="12061" max="12285" width="8.85546875" style="1"/>
    <col min="12286" max="12287" width="10.7109375" style="1" customWidth="1"/>
    <col min="12288" max="12288" width="26.42578125" style="1" customWidth="1"/>
    <col min="12289" max="12290" width="16.7109375" style="1" customWidth="1"/>
    <col min="12291" max="12291" width="8.7109375" style="1" customWidth="1"/>
    <col min="12292" max="12316" width="8.42578125" style="1" customWidth="1"/>
    <col min="12317" max="12541" width="8.85546875" style="1"/>
    <col min="12542" max="12543" width="10.7109375" style="1" customWidth="1"/>
    <col min="12544" max="12544" width="26.42578125" style="1" customWidth="1"/>
    <col min="12545" max="12546" width="16.7109375" style="1" customWidth="1"/>
    <col min="12547" max="12547" width="8.7109375" style="1" customWidth="1"/>
    <col min="12548" max="12572" width="8.42578125" style="1" customWidth="1"/>
    <col min="12573" max="12797" width="8.85546875" style="1"/>
    <col min="12798" max="12799" width="10.7109375" style="1" customWidth="1"/>
    <col min="12800" max="12800" width="26.42578125" style="1" customWidth="1"/>
    <col min="12801" max="12802" width="16.7109375" style="1" customWidth="1"/>
    <col min="12803" max="12803" width="8.7109375" style="1" customWidth="1"/>
    <col min="12804" max="12828" width="8.42578125" style="1" customWidth="1"/>
    <col min="12829" max="13053" width="8.85546875" style="1"/>
    <col min="13054" max="13055" width="10.7109375" style="1" customWidth="1"/>
    <col min="13056" max="13056" width="26.42578125" style="1" customWidth="1"/>
    <col min="13057" max="13058" width="16.7109375" style="1" customWidth="1"/>
    <col min="13059" max="13059" width="8.7109375" style="1" customWidth="1"/>
    <col min="13060" max="13084" width="8.42578125" style="1" customWidth="1"/>
    <col min="13085" max="13309" width="8.85546875" style="1"/>
    <col min="13310" max="13311" width="10.7109375" style="1" customWidth="1"/>
    <col min="13312" max="13312" width="26.42578125" style="1" customWidth="1"/>
    <col min="13313" max="13314" width="16.7109375" style="1" customWidth="1"/>
    <col min="13315" max="13315" width="8.7109375" style="1" customWidth="1"/>
    <col min="13316" max="13340" width="8.42578125" style="1" customWidth="1"/>
    <col min="13341" max="13565" width="8.85546875" style="1"/>
    <col min="13566" max="13567" width="10.7109375" style="1" customWidth="1"/>
    <col min="13568" max="13568" width="26.42578125" style="1" customWidth="1"/>
    <col min="13569" max="13570" width="16.7109375" style="1" customWidth="1"/>
    <col min="13571" max="13571" width="8.7109375" style="1" customWidth="1"/>
    <col min="13572" max="13596" width="8.42578125" style="1" customWidth="1"/>
    <col min="13597" max="13821" width="8.85546875" style="1"/>
    <col min="13822" max="13823" width="10.7109375" style="1" customWidth="1"/>
    <col min="13824" max="13824" width="26.42578125" style="1" customWidth="1"/>
    <col min="13825" max="13826" width="16.7109375" style="1" customWidth="1"/>
    <col min="13827" max="13827" width="8.7109375" style="1" customWidth="1"/>
    <col min="13828" max="13852" width="8.42578125" style="1" customWidth="1"/>
    <col min="13853" max="14077" width="8.85546875" style="1"/>
    <col min="14078" max="14079" width="10.7109375" style="1" customWidth="1"/>
    <col min="14080" max="14080" width="26.42578125" style="1" customWidth="1"/>
    <col min="14081" max="14082" width="16.7109375" style="1" customWidth="1"/>
    <col min="14083" max="14083" width="8.7109375" style="1" customWidth="1"/>
    <col min="14084" max="14108" width="8.42578125" style="1" customWidth="1"/>
    <col min="14109" max="14333" width="8.85546875" style="1"/>
    <col min="14334" max="14335" width="10.7109375" style="1" customWidth="1"/>
    <col min="14336" max="14336" width="26.42578125" style="1" customWidth="1"/>
    <col min="14337" max="14338" width="16.7109375" style="1" customWidth="1"/>
    <col min="14339" max="14339" width="8.7109375" style="1" customWidth="1"/>
    <col min="14340" max="14364" width="8.42578125" style="1" customWidth="1"/>
    <col min="14365" max="14589" width="8.85546875" style="1"/>
    <col min="14590" max="14591" width="10.7109375" style="1" customWidth="1"/>
    <col min="14592" max="14592" width="26.42578125" style="1" customWidth="1"/>
    <col min="14593" max="14594" width="16.7109375" style="1" customWidth="1"/>
    <col min="14595" max="14595" width="8.7109375" style="1" customWidth="1"/>
    <col min="14596" max="14620" width="8.42578125" style="1" customWidth="1"/>
    <col min="14621" max="14845" width="8.85546875" style="1"/>
    <col min="14846" max="14847" width="10.7109375" style="1" customWidth="1"/>
    <col min="14848" max="14848" width="26.42578125" style="1" customWidth="1"/>
    <col min="14849" max="14850" width="16.7109375" style="1" customWidth="1"/>
    <col min="14851" max="14851" width="8.7109375" style="1" customWidth="1"/>
    <col min="14852" max="14876" width="8.42578125" style="1" customWidth="1"/>
    <col min="14877" max="15101" width="8.85546875" style="1"/>
    <col min="15102" max="15103" width="10.7109375" style="1" customWidth="1"/>
    <col min="15104" max="15104" width="26.42578125" style="1" customWidth="1"/>
    <col min="15105" max="15106" width="16.7109375" style="1" customWidth="1"/>
    <col min="15107" max="15107" width="8.7109375" style="1" customWidth="1"/>
    <col min="15108" max="15132" width="8.42578125" style="1" customWidth="1"/>
    <col min="15133" max="15357" width="8.85546875" style="1"/>
    <col min="15358" max="15359" width="10.7109375" style="1" customWidth="1"/>
    <col min="15360" max="15360" width="26.42578125" style="1" customWidth="1"/>
    <col min="15361" max="15362" width="16.7109375" style="1" customWidth="1"/>
    <col min="15363" max="15363" width="8.7109375" style="1" customWidth="1"/>
    <col min="15364" max="15388" width="8.42578125" style="1" customWidth="1"/>
    <col min="15389" max="15613" width="8.85546875" style="1"/>
    <col min="15614" max="15615" width="10.7109375" style="1" customWidth="1"/>
    <col min="15616" max="15616" width="26.42578125" style="1" customWidth="1"/>
    <col min="15617" max="15618" width="16.7109375" style="1" customWidth="1"/>
    <col min="15619" max="15619" width="8.7109375" style="1" customWidth="1"/>
    <col min="15620" max="15644" width="8.42578125" style="1" customWidth="1"/>
    <col min="15645" max="15869" width="8.85546875" style="1"/>
    <col min="15870" max="15871" width="10.7109375" style="1" customWidth="1"/>
    <col min="15872" max="15872" width="26.42578125" style="1" customWidth="1"/>
    <col min="15873" max="15874" width="16.7109375" style="1" customWidth="1"/>
    <col min="15875" max="15875" width="8.7109375" style="1" customWidth="1"/>
    <col min="15876" max="15900" width="8.42578125" style="1" customWidth="1"/>
    <col min="15901" max="16125" width="8.85546875" style="1"/>
    <col min="16126" max="16127" width="10.7109375" style="1" customWidth="1"/>
    <col min="16128" max="16128" width="26.42578125" style="1" customWidth="1"/>
    <col min="16129" max="16130" width="16.7109375" style="1" customWidth="1"/>
    <col min="16131" max="16131" width="8.7109375" style="1" customWidth="1"/>
    <col min="16132" max="16156" width="8.42578125" style="1" customWidth="1"/>
    <col min="16157" max="16384" width="8.85546875" style="1"/>
  </cols>
  <sheetData>
    <row r="1" spans="1:28" ht="12.75" x14ac:dyDescent="0.2">
      <c r="E1" s="15" t="s">
        <v>0</v>
      </c>
      <c r="F1" s="18"/>
      <c r="G1" s="7">
        <f>'PAVT MARK 1'!G1</f>
        <v>300</v>
      </c>
      <c r="H1" s="7">
        <f>'PAVT MARK 1'!H1</f>
        <v>300</v>
      </c>
      <c r="I1" s="7">
        <f>'PAVT MARK 1'!I1</f>
        <v>400</v>
      </c>
      <c r="J1" s="7">
        <f>'PAVT MARK 1'!J1</f>
        <v>500</v>
      </c>
      <c r="K1" s="7">
        <f>'PAVT MARK 1'!K1</f>
        <v>620</v>
      </c>
      <c r="L1" s="7">
        <f>'PAVT MARK 1'!L1</f>
        <v>700</v>
      </c>
      <c r="M1" s="7">
        <f>'PAVT MARK 1'!M1</f>
        <v>900</v>
      </c>
      <c r="N1" s="7">
        <f>'PAVT MARK 1'!N1</f>
        <v>1100</v>
      </c>
      <c r="O1" s="7">
        <f>'PAVT MARK 1'!O1</f>
        <v>1300</v>
      </c>
      <c r="P1" s="7">
        <f>'PAVT MARK 1'!P1</f>
        <v>0</v>
      </c>
      <c r="Q1" s="7">
        <f>'PAVT MARK 1'!Q1</f>
        <v>0</v>
      </c>
      <c r="R1" s="7">
        <f>'PAVT MARK 1'!R1</f>
        <v>0</v>
      </c>
      <c r="S1" s="7">
        <f>'PAVT MARK 1'!S1</f>
        <v>0</v>
      </c>
      <c r="T1" s="7">
        <f>'PAVT MARK 1'!T1</f>
        <v>0</v>
      </c>
      <c r="U1" s="7">
        <f>'PAVT MARK 1'!U1</f>
        <v>0</v>
      </c>
      <c r="V1" s="7">
        <f>'PAVT MARK 1'!V1</f>
        <v>0</v>
      </c>
      <c r="W1" s="7">
        <f>'PAVT MARK 1'!W1</f>
        <v>0</v>
      </c>
      <c r="X1" s="7">
        <f>'PAVT MARK 1'!X1</f>
        <v>0</v>
      </c>
      <c r="Y1" s="7">
        <f>'PAVT MARK 1'!Y1</f>
        <v>0</v>
      </c>
      <c r="Z1" s="7">
        <f>'PAVT MARK 1'!Z1</f>
        <v>0</v>
      </c>
      <c r="AA1" s="7">
        <f>'PAVT MARK 1'!AA1</f>
        <v>0</v>
      </c>
      <c r="AB1" s="7">
        <f>'PAVT MARK 1'!AB1</f>
        <v>0</v>
      </c>
    </row>
    <row r="2" spans="1:28" x14ac:dyDescent="0.25">
      <c r="G2" s="8"/>
      <c r="H2" s="8"/>
      <c r="I2" s="8"/>
      <c r="J2" s="8"/>
      <c r="K2" s="8"/>
      <c r="L2" s="8"/>
      <c r="M2" s="8"/>
      <c r="N2" s="8"/>
      <c r="O2" s="8"/>
      <c r="P2" s="8"/>
      <c r="Q2" s="8"/>
      <c r="S2" s="8"/>
      <c r="T2" s="8"/>
      <c r="U2" s="8"/>
      <c r="V2" s="8"/>
    </row>
    <row r="3" spans="1:28" x14ac:dyDescent="0.25">
      <c r="G3" s="8"/>
      <c r="H3" s="8"/>
      <c r="I3" s="8"/>
      <c r="J3" s="8"/>
      <c r="K3" s="8"/>
      <c r="L3" s="8"/>
      <c r="M3" s="8"/>
      <c r="N3" s="8"/>
      <c r="O3" s="8"/>
      <c r="P3" s="8"/>
      <c r="Q3" s="8"/>
      <c r="S3" s="8"/>
      <c r="T3" s="8"/>
      <c r="U3" s="8"/>
      <c r="V3" s="8"/>
    </row>
    <row r="4" spans="1:28" ht="12.75" customHeight="1" x14ac:dyDescent="0.2">
      <c r="A4" s="188"/>
      <c r="B4" s="189"/>
      <c r="C4" s="188"/>
      <c r="D4" s="19"/>
      <c r="E4" s="20"/>
      <c r="F4" s="189"/>
      <c r="G4" s="9">
        <f>'PAVT MARK 1'!G4</f>
        <v>644</v>
      </c>
      <c r="H4" s="9">
        <f>'PAVT MARK 1'!H4</f>
        <v>644</v>
      </c>
      <c r="I4" s="9">
        <f>'PAVT MARK 1'!I4</f>
        <v>644</v>
      </c>
      <c r="J4" s="9">
        <f>'PAVT MARK 1'!J4</f>
        <v>644</v>
      </c>
      <c r="K4" s="9">
        <f>'PAVT MARK 1'!K4</f>
        <v>644</v>
      </c>
      <c r="L4" s="9">
        <f>'PAVT MARK 1'!L4</f>
        <v>644</v>
      </c>
      <c r="M4" s="9">
        <f>'PAVT MARK 1'!M4</f>
        <v>644</v>
      </c>
      <c r="N4" s="9">
        <f>'PAVT MARK 1'!N4</f>
        <v>644</v>
      </c>
      <c r="O4" s="9">
        <f>'PAVT MARK 1'!O4</f>
        <v>644</v>
      </c>
      <c r="P4" s="9">
        <f>'PAVT MARK 1'!P4</f>
        <v>0</v>
      </c>
      <c r="Q4" s="9">
        <f>'PAVT MARK 1'!Q4</f>
        <v>0</v>
      </c>
      <c r="R4" s="9">
        <f>'PAVT MARK 1'!R4</f>
        <v>0</v>
      </c>
      <c r="S4" s="9">
        <f>'PAVT MARK 1'!S4</f>
        <v>0</v>
      </c>
      <c r="T4" s="9">
        <f>'PAVT MARK 1'!T4</f>
        <v>0</v>
      </c>
      <c r="U4" s="9">
        <f>'PAVT MARK 1'!U4</f>
        <v>0</v>
      </c>
      <c r="V4" s="9">
        <f>'PAVT MARK 1'!V4</f>
        <v>0</v>
      </c>
      <c r="W4" s="9">
        <f>'PAVT MARK 1'!W4</f>
        <v>0</v>
      </c>
      <c r="X4" s="9">
        <f>'PAVT MARK 1'!X4</f>
        <v>0</v>
      </c>
      <c r="Y4" s="9">
        <f>'PAVT MARK 1'!Y4</f>
        <v>0</v>
      </c>
      <c r="Z4" s="9">
        <f>'PAVT MARK 1'!Z4</f>
        <v>0</v>
      </c>
      <c r="AA4" s="9">
        <f>'PAVT MARK 1'!AA4</f>
        <v>0</v>
      </c>
      <c r="AB4" s="9">
        <f>'PAVT MARK 1'!AB4</f>
        <v>0</v>
      </c>
    </row>
    <row r="5" spans="1:28" ht="12.75" customHeight="1" x14ac:dyDescent="0.2">
      <c r="A5" s="184"/>
      <c r="B5" s="186"/>
      <c r="C5" s="190"/>
      <c r="D5" s="191" t="s">
        <v>1</v>
      </c>
      <c r="E5" s="192"/>
      <c r="F5" s="186"/>
      <c r="G5" s="181" t="str">
        <f>'PAVT MARK 1'!G5</f>
        <v>CENTER LINE, DOUBLE SOLID</v>
      </c>
      <c r="H5" s="181" t="str">
        <f>'PAVT MARK 1'!H5</f>
        <v>CENTER LINE, SOLID/BROKEN</v>
      </c>
      <c r="I5" s="181" t="str">
        <f>'PAVT MARK 1'!I5</f>
        <v>CHANNELIZING LINE, 8"</v>
      </c>
      <c r="J5" s="181" t="str">
        <f>'PAVT MARK 1'!J5</f>
        <v>STOP LINE</v>
      </c>
      <c r="K5" s="181" t="str">
        <f>'PAVT MARK 1'!K5</f>
        <v>CROSSWALK LINE, 12"</v>
      </c>
      <c r="L5" s="181" t="str">
        <f>'PAVT MARK 1'!L5</f>
        <v>TRANSVERSE/DIAGONAL LINE, YELLOW</v>
      </c>
      <c r="M5" s="181" t="str">
        <f>'PAVT MARK 1'!M5</f>
        <v>ISLAND MARKING, YELLOW</v>
      </c>
      <c r="N5" s="181" t="str">
        <f>'PAVT MARK 1'!N5</f>
        <v>SCHOOL SYMBOL MARKING, 72"</v>
      </c>
      <c r="O5" s="181" t="str">
        <f>'PAVT MARK 1'!O5</f>
        <v>LANE ARROW</v>
      </c>
      <c r="P5" s="181"/>
      <c r="Q5" s="181"/>
      <c r="R5" s="181"/>
      <c r="S5" s="181"/>
      <c r="T5" s="181"/>
      <c r="U5" s="181"/>
      <c r="V5" s="181"/>
      <c r="W5" s="176"/>
      <c r="X5" s="181"/>
      <c r="Y5" s="181"/>
      <c r="Z5" s="181"/>
      <c r="AA5" s="176"/>
      <c r="AB5" s="181"/>
    </row>
    <row r="6" spans="1:28" ht="12.75" customHeight="1" x14ac:dyDescent="0.2">
      <c r="A6" s="184"/>
      <c r="B6" s="186"/>
      <c r="C6" s="190"/>
      <c r="D6" s="191"/>
      <c r="E6" s="192"/>
      <c r="F6" s="186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77"/>
      <c r="X6" s="182"/>
      <c r="Y6" s="182"/>
      <c r="Z6" s="182"/>
      <c r="AA6" s="177"/>
      <c r="AB6" s="182"/>
    </row>
    <row r="7" spans="1:28" ht="12.75" customHeight="1" x14ac:dyDescent="0.2">
      <c r="A7" s="184"/>
      <c r="B7" s="186"/>
      <c r="C7" s="190"/>
      <c r="D7" s="191"/>
      <c r="E7" s="192"/>
      <c r="F7" s="186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77"/>
      <c r="X7" s="182"/>
      <c r="Y7" s="182"/>
      <c r="Z7" s="182"/>
      <c r="AA7" s="177"/>
      <c r="AB7" s="182"/>
    </row>
    <row r="8" spans="1:28" ht="12.75" customHeight="1" x14ac:dyDescent="0.2">
      <c r="A8" s="184"/>
      <c r="B8" s="186"/>
      <c r="C8" s="190"/>
      <c r="D8" s="191"/>
      <c r="E8" s="192"/>
      <c r="F8" s="186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77"/>
      <c r="X8" s="182"/>
      <c r="Y8" s="182"/>
      <c r="Z8" s="182"/>
      <c r="AA8" s="177"/>
      <c r="AB8" s="182"/>
    </row>
    <row r="9" spans="1:28" ht="12.75" customHeight="1" x14ac:dyDescent="0.2">
      <c r="A9" s="22" t="s">
        <v>2</v>
      </c>
      <c r="B9" s="23" t="s">
        <v>3</v>
      </c>
      <c r="C9" s="184" t="s">
        <v>4</v>
      </c>
      <c r="D9" s="191"/>
      <c r="E9" s="192"/>
      <c r="F9" s="184" t="s">
        <v>5</v>
      </c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77"/>
      <c r="X9" s="182"/>
      <c r="Y9" s="182"/>
      <c r="Z9" s="182"/>
      <c r="AA9" s="177"/>
      <c r="AB9" s="182"/>
    </row>
    <row r="10" spans="1:28" ht="12.75" customHeight="1" x14ac:dyDescent="0.2">
      <c r="A10" s="22" t="s">
        <v>6</v>
      </c>
      <c r="B10" s="23" t="s">
        <v>6</v>
      </c>
      <c r="C10" s="184"/>
      <c r="D10" s="191"/>
      <c r="E10" s="192"/>
      <c r="F10" s="184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77"/>
      <c r="X10" s="182"/>
      <c r="Y10" s="182"/>
      <c r="Z10" s="182"/>
      <c r="AA10" s="177"/>
      <c r="AB10" s="182"/>
    </row>
    <row r="11" spans="1:28" ht="12.75" customHeight="1" x14ac:dyDescent="0.2">
      <c r="A11" s="184"/>
      <c r="B11" s="186"/>
      <c r="C11" s="22"/>
      <c r="D11" s="191"/>
      <c r="E11" s="192"/>
      <c r="F11" s="186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77"/>
      <c r="X11" s="182"/>
      <c r="Y11" s="182"/>
      <c r="Z11" s="182"/>
      <c r="AA11" s="177"/>
      <c r="AB11" s="182"/>
    </row>
    <row r="12" spans="1:28" ht="12.75" customHeight="1" x14ac:dyDescent="0.2">
      <c r="A12" s="184"/>
      <c r="B12" s="186"/>
      <c r="C12" s="22"/>
      <c r="D12" s="191"/>
      <c r="E12" s="192"/>
      <c r="F12" s="186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77"/>
      <c r="X12" s="182"/>
      <c r="Y12" s="182"/>
      <c r="Z12" s="182"/>
      <c r="AA12" s="177"/>
      <c r="AB12" s="182"/>
    </row>
    <row r="13" spans="1:28" ht="12.75" customHeight="1" x14ac:dyDescent="0.2">
      <c r="A13" s="184"/>
      <c r="B13" s="186"/>
      <c r="C13" s="22"/>
      <c r="D13" s="191"/>
      <c r="E13" s="192"/>
      <c r="F13" s="186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77"/>
      <c r="X13" s="182"/>
      <c r="Y13" s="182"/>
      <c r="Z13" s="182"/>
      <c r="AA13" s="177"/>
      <c r="AB13" s="182"/>
    </row>
    <row r="14" spans="1:28" ht="12.75" customHeight="1" thickBot="1" x14ac:dyDescent="0.25">
      <c r="A14" s="184"/>
      <c r="B14" s="186"/>
      <c r="C14" s="22"/>
      <c r="D14" s="191"/>
      <c r="E14" s="192"/>
      <c r="F14" s="186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78"/>
      <c r="X14" s="183"/>
      <c r="Y14" s="183"/>
      <c r="Z14" s="183"/>
      <c r="AA14" s="178"/>
      <c r="AB14" s="183"/>
    </row>
    <row r="15" spans="1:28" ht="12.75" customHeight="1" thickBot="1" x14ac:dyDescent="0.25">
      <c r="A15" s="185"/>
      <c r="B15" s="187"/>
      <c r="C15" s="24" t="s">
        <v>7</v>
      </c>
      <c r="D15" s="25" t="s">
        <v>8</v>
      </c>
      <c r="E15" s="25" t="s">
        <v>9</v>
      </c>
      <c r="F15" s="187"/>
      <c r="G15" s="10" t="str">
        <f>'PAVT MARK 1'!G15</f>
        <v>FT</v>
      </c>
      <c r="H15" s="10" t="str">
        <f>'PAVT MARK 1'!H15</f>
        <v>FT</v>
      </c>
      <c r="I15" s="10" t="str">
        <f>'PAVT MARK 1'!I15</f>
        <v>FT</v>
      </c>
      <c r="J15" s="10" t="str">
        <f>'PAVT MARK 1'!J15</f>
        <v>FT</v>
      </c>
      <c r="K15" s="10" t="str">
        <f>'PAVT MARK 1'!K15</f>
        <v>FT</v>
      </c>
      <c r="L15" s="10" t="str">
        <f>'PAVT MARK 1'!L15</f>
        <v>FT</v>
      </c>
      <c r="M15" s="10" t="str">
        <f>'PAVT MARK 1'!M15</f>
        <v>SF</v>
      </c>
      <c r="N15" s="10" t="str">
        <f>'PAVT MARK 1'!N15</f>
        <v>EACH</v>
      </c>
      <c r="O15" s="10" t="str">
        <f>'PAVT MARK 1'!O15</f>
        <v>EACH</v>
      </c>
      <c r="P15" s="10"/>
      <c r="Q15" s="10"/>
      <c r="R15" s="13"/>
      <c r="S15" s="10"/>
      <c r="T15" s="10"/>
      <c r="U15" s="10"/>
      <c r="V15" s="10"/>
      <c r="W15" s="17"/>
      <c r="X15" s="17"/>
      <c r="Y15" s="10"/>
      <c r="Z15" s="17"/>
      <c r="AA15" s="13"/>
      <c r="AB15" s="17"/>
    </row>
    <row r="16" spans="1:28" ht="12.75" customHeight="1" x14ac:dyDescent="0.2">
      <c r="A16" s="26"/>
      <c r="B16" s="27"/>
      <c r="C16" s="28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2.75" customHeight="1" x14ac:dyDescent="0.2">
      <c r="A17" s="16" t="s">
        <v>238</v>
      </c>
      <c r="B17" s="29" t="s">
        <v>55</v>
      </c>
      <c r="C17" s="12" t="s">
        <v>68</v>
      </c>
      <c r="D17" s="30">
        <v>19700</v>
      </c>
      <c r="E17" s="30">
        <v>19800</v>
      </c>
      <c r="F17" s="16" t="s">
        <v>219</v>
      </c>
      <c r="G17" s="16"/>
      <c r="H17" s="16">
        <f>E17-D17</f>
        <v>100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2.75" customHeight="1" x14ac:dyDescent="0.2">
      <c r="A18" s="16" t="str">
        <f>A17</f>
        <v>P.276</v>
      </c>
      <c r="B18" s="29" t="s">
        <v>55</v>
      </c>
      <c r="C18" s="12" t="s">
        <v>68</v>
      </c>
      <c r="D18" s="30">
        <v>19700</v>
      </c>
      <c r="E18" s="30">
        <v>19800</v>
      </c>
      <c r="F18" s="16" t="s">
        <v>35</v>
      </c>
      <c r="G18" s="16"/>
      <c r="H18" s="16">
        <f>E18-D18</f>
        <v>100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AA18" s="16"/>
      <c r="AB18" s="16"/>
    </row>
    <row r="19" spans="1:28" ht="12.75" customHeight="1" x14ac:dyDescent="0.2">
      <c r="A19" s="16" t="str">
        <f>A17</f>
        <v>P.276</v>
      </c>
      <c r="B19" s="29" t="s">
        <v>61</v>
      </c>
      <c r="C19" s="12" t="s">
        <v>68</v>
      </c>
      <c r="D19" s="30">
        <v>19800</v>
      </c>
      <c r="E19" s="30">
        <v>20150</v>
      </c>
      <c r="F19" s="16" t="s">
        <v>73</v>
      </c>
      <c r="G19" s="16">
        <f>E19-D19</f>
        <v>350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75" customHeight="1" x14ac:dyDescent="0.2">
      <c r="A20" s="16" t="str">
        <f>A17</f>
        <v>P.276</v>
      </c>
      <c r="B20" s="29" t="s">
        <v>61</v>
      </c>
      <c r="C20" s="12" t="s">
        <v>68</v>
      </c>
      <c r="D20" s="30">
        <v>19800</v>
      </c>
      <c r="E20" s="30">
        <v>19850</v>
      </c>
      <c r="F20" s="16" t="s">
        <v>35</v>
      </c>
      <c r="G20" s="16">
        <f>E20-D20</f>
        <v>50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75" customHeight="1" x14ac:dyDescent="0.2">
      <c r="A21" s="16" t="str">
        <f>A17</f>
        <v>P.276</v>
      </c>
      <c r="B21" s="29" t="s">
        <v>66</v>
      </c>
      <c r="C21" s="12" t="s">
        <v>68</v>
      </c>
      <c r="D21" s="30">
        <v>19800</v>
      </c>
      <c r="E21" s="30">
        <v>19850</v>
      </c>
      <c r="F21" s="16" t="s">
        <v>35</v>
      </c>
      <c r="G21" s="16"/>
      <c r="H21" s="16"/>
      <c r="I21" s="16"/>
      <c r="J21" s="16"/>
      <c r="K21" s="16"/>
      <c r="L21" s="16">
        <v>30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AA21" s="16"/>
      <c r="AB21" s="16"/>
    </row>
    <row r="22" spans="1:28" ht="12.75" customHeight="1" x14ac:dyDescent="0.2">
      <c r="A22" s="16" t="str">
        <f>A17</f>
        <v>P.276</v>
      </c>
      <c r="B22" s="29" t="s">
        <v>56</v>
      </c>
      <c r="C22" s="12" t="s">
        <v>68</v>
      </c>
      <c r="D22" s="30">
        <v>19874</v>
      </c>
      <c r="E22" s="30"/>
      <c r="F22" s="16" t="s">
        <v>35</v>
      </c>
      <c r="G22" s="16"/>
      <c r="H22" s="16"/>
      <c r="I22" s="16"/>
      <c r="J22" s="16"/>
      <c r="K22" s="16"/>
      <c r="L22" s="16"/>
      <c r="M22" s="16"/>
      <c r="N22" s="16"/>
      <c r="O22" s="16">
        <v>1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2.75" customHeight="1" x14ac:dyDescent="0.2">
      <c r="A23" s="16" t="str">
        <f>A17</f>
        <v>P.276</v>
      </c>
      <c r="B23" s="29" t="s">
        <v>60</v>
      </c>
      <c r="C23" s="12" t="s">
        <v>68</v>
      </c>
      <c r="D23" s="30">
        <v>19860</v>
      </c>
      <c r="E23" s="30">
        <v>19948</v>
      </c>
      <c r="F23" s="16" t="s">
        <v>35</v>
      </c>
      <c r="G23" s="16"/>
      <c r="H23" s="16"/>
      <c r="I23" s="16">
        <f>E23-D23</f>
        <v>88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2.75" customHeight="1" x14ac:dyDescent="0.2">
      <c r="A24" s="16" t="str">
        <f>A17</f>
        <v>P.276</v>
      </c>
      <c r="B24" s="29" t="s">
        <v>56</v>
      </c>
      <c r="C24" s="12" t="s">
        <v>68</v>
      </c>
      <c r="D24" s="30">
        <v>19940</v>
      </c>
      <c r="E24" s="30"/>
      <c r="F24" s="16" t="s">
        <v>35</v>
      </c>
      <c r="G24" s="16"/>
      <c r="H24" s="16"/>
      <c r="I24" s="16"/>
      <c r="J24" s="16"/>
      <c r="K24" s="16"/>
      <c r="L24" s="16"/>
      <c r="M24" s="16"/>
      <c r="N24" s="16"/>
      <c r="O24" s="16">
        <v>1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2.75" customHeight="1" x14ac:dyDescent="0.2">
      <c r="A25" s="16" t="str">
        <f>A17</f>
        <v>P.276</v>
      </c>
      <c r="B25" s="29" t="s">
        <v>64</v>
      </c>
      <c r="C25" s="12" t="s">
        <v>68</v>
      </c>
      <c r="D25" s="30">
        <v>19950</v>
      </c>
      <c r="E25" s="30"/>
      <c r="F25" s="16" t="s">
        <v>35</v>
      </c>
      <c r="G25" s="16"/>
      <c r="H25" s="16"/>
      <c r="I25" s="16"/>
      <c r="J25" s="16">
        <v>23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2.75" customHeight="1" x14ac:dyDescent="0.2">
      <c r="A26" s="16" t="str">
        <f>A17</f>
        <v>P.276</v>
      </c>
      <c r="B26" s="29" t="s">
        <v>62</v>
      </c>
      <c r="C26" s="12" t="s">
        <v>68</v>
      </c>
      <c r="D26" s="30">
        <v>19962</v>
      </c>
      <c r="E26" s="30"/>
      <c r="F26" s="16" t="s">
        <v>65</v>
      </c>
      <c r="G26" s="16"/>
      <c r="H26" s="16"/>
      <c r="I26" s="16"/>
      <c r="J26" s="16"/>
      <c r="K26" s="16">
        <v>77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2.75" customHeight="1" x14ac:dyDescent="0.2">
      <c r="A27" s="16" t="str">
        <f>A17</f>
        <v>P.276</v>
      </c>
      <c r="B27" s="29" t="s">
        <v>62</v>
      </c>
      <c r="C27" s="12" t="s">
        <v>68</v>
      </c>
      <c r="D27" s="16" t="s">
        <v>211</v>
      </c>
      <c r="E27" s="16"/>
      <c r="F27" s="16" t="s">
        <v>65</v>
      </c>
      <c r="G27" s="16"/>
      <c r="H27" s="16"/>
      <c r="I27" s="16"/>
      <c r="J27" s="16"/>
      <c r="K27" s="16">
        <v>74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2.75" customHeight="1" x14ac:dyDescent="0.2">
      <c r="A28" s="16" t="str">
        <f>A17</f>
        <v>P.276</v>
      </c>
      <c r="B28" s="29" t="s">
        <v>64</v>
      </c>
      <c r="C28" s="12" t="s">
        <v>68</v>
      </c>
      <c r="D28" s="16" t="s">
        <v>71</v>
      </c>
      <c r="E28" s="16"/>
      <c r="F28" s="16" t="s">
        <v>65</v>
      </c>
      <c r="G28" s="16"/>
      <c r="H28" s="16"/>
      <c r="I28" s="16"/>
      <c r="J28" s="16">
        <v>23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2.75" customHeight="1" x14ac:dyDescent="0.2">
      <c r="A29" s="16" t="str">
        <f>A17</f>
        <v>P.276</v>
      </c>
      <c r="B29" s="29" t="s">
        <v>56</v>
      </c>
      <c r="C29" s="12" t="s">
        <v>68</v>
      </c>
      <c r="D29" s="30">
        <v>20067</v>
      </c>
      <c r="E29" s="30"/>
      <c r="F29" s="16" t="s">
        <v>35</v>
      </c>
      <c r="G29" s="16"/>
      <c r="H29" s="16"/>
      <c r="I29" s="16"/>
      <c r="J29" s="16"/>
      <c r="K29" s="16"/>
      <c r="L29" s="16"/>
      <c r="M29" s="16"/>
      <c r="N29" s="16"/>
      <c r="O29" s="16">
        <v>1</v>
      </c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2.75" customHeight="1" x14ac:dyDescent="0.2">
      <c r="A30" s="16" t="str">
        <f>A17</f>
        <v>P.276</v>
      </c>
      <c r="B30" s="29" t="s">
        <v>60</v>
      </c>
      <c r="C30" s="12" t="s">
        <v>68</v>
      </c>
      <c r="D30" s="30">
        <v>20059</v>
      </c>
      <c r="E30" s="30">
        <v>20147</v>
      </c>
      <c r="F30" s="16" t="s">
        <v>57</v>
      </c>
      <c r="G30" s="16"/>
      <c r="H30" s="16"/>
      <c r="I30" s="16">
        <f>E30-D30</f>
        <v>88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2.75" customHeight="1" x14ac:dyDescent="0.2">
      <c r="A31" s="16" t="str">
        <f>A17</f>
        <v>P.276</v>
      </c>
      <c r="B31" s="29" t="s">
        <v>56</v>
      </c>
      <c r="C31" s="12" t="s">
        <v>68</v>
      </c>
      <c r="D31" s="30">
        <v>20133</v>
      </c>
      <c r="E31" s="30"/>
      <c r="F31" s="16" t="s">
        <v>35</v>
      </c>
      <c r="G31" s="16"/>
      <c r="H31" s="16"/>
      <c r="I31" s="16"/>
      <c r="J31" s="16"/>
      <c r="K31" s="16"/>
      <c r="L31" s="16"/>
      <c r="M31" s="16"/>
      <c r="N31" s="16"/>
      <c r="O31" s="16">
        <v>1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2.75" customHeight="1" x14ac:dyDescent="0.2">
      <c r="A32" s="16"/>
      <c r="B32" s="29"/>
      <c r="C32" s="12"/>
      <c r="D32" s="30"/>
      <c r="E32" s="30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2.75" customHeight="1" x14ac:dyDescent="0.2">
      <c r="A33" s="16" t="s">
        <v>239</v>
      </c>
      <c r="B33" s="29" t="s">
        <v>61</v>
      </c>
      <c r="C33" s="12" t="s">
        <v>68</v>
      </c>
      <c r="D33" s="30">
        <v>20150</v>
      </c>
      <c r="E33" s="30">
        <v>20207</v>
      </c>
      <c r="F33" s="16" t="s">
        <v>35</v>
      </c>
      <c r="G33" s="16">
        <f>E33-D33</f>
        <v>57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2.75" customHeight="1" x14ac:dyDescent="0.2">
      <c r="A34" s="16" t="str">
        <f>A33</f>
        <v>P.277</v>
      </c>
      <c r="B34" s="16" t="s">
        <v>61</v>
      </c>
      <c r="C34" s="12" t="s">
        <v>68</v>
      </c>
      <c r="D34" s="30">
        <v>20157</v>
      </c>
      <c r="E34" s="30">
        <v>20207</v>
      </c>
      <c r="F34" s="16" t="s">
        <v>72</v>
      </c>
      <c r="G34" s="16">
        <f>E34-D34</f>
        <v>50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33"/>
    </row>
    <row r="35" spans="1:28" ht="12.75" customHeight="1" x14ac:dyDescent="0.2">
      <c r="A35" s="16" t="str">
        <f>A33</f>
        <v>P.277</v>
      </c>
      <c r="B35" s="31" t="s">
        <v>66</v>
      </c>
      <c r="C35" s="12" t="s">
        <v>68</v>
      </c>
      <c r="D35" s="30">
        <v>20157</v>
      </c>
      <c r="E35" s="30">
        <v>20207</v>
      </c>
      <c r="F35" s="16" t="s">
        <v>73</v>
      </c>
      <c r="G35" s="16"/>
      <c r="H35" s="16"/>
      <c r="I35" s="16"/>
      <c r="J35" s="16"/>
      <c r="K35" s="16"/>
      <c r="L35" s="16">
        <v>26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2.75" customHeight="1" x14ac:dyDescent="0.2">
      <c r="A36" s="16" t="str">
        <f>A33</f>
        <v>P.277</v>
      </c>
      <c r="B36" s="29" t="s">
        <v>55</v>
      </c>
      <c r="C36" s="12" t="s">
        <v>68</v>
      </c>
      <c r="D36" s="30">
        <v>20207</v>
      </c>
      <c r="E36" s="30">
        <v>20428</v>
      </c>
      <c r="F36" s="16" t="s">
        <v>35</v>
      </c>
      <c r="G36" s="16"/>
      <c r="H36" s="16">
        <f>E36-D36</f>
        <v>221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2.75" customHeight="1" x14ac:dyDescent="0.2">
      <c r="A37" s="16" t="str">
        <f>A33</f>
        <v>P.277</v>
      </c>
      <c r="B37" s="29" t="s">
        <v>55</v>
      </c>
      <c r="C37" s="12" t="s">
        <v>68</v>
      </c>
      <c r="D37" s="30">
        <v>20207</v>
      </c>
      <c r="E37" s="30">
        <v>20428</v>
      </c>
      <c r="F37" s="16" t="s">
        <v>74</v>
      </c>
      <c r="G37" s="16"/>
      <c r="H37" s="16">
        <f>E37-D37</f>
        <v>221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2.75" customHeight="1" x14ac:dyDescent="0.2">
      <c r="A38" s="16" t="str">
        <f>A33</f>
        <v>P.277</v>
      </c>
      <c r="B38" s="29" t="s">
        <v>56</v>
      </c>
      <c r="C38" s="12" t="s">
        <v>68</v>
      </c>
      <c r="D38" s="30">
        <v>20317</v>
      </c>
      <c r="E38" s="30"/>
      <c r="F38" s="16" t="s">
        <v>35</v>
      </c>
      <c r="G38" s="16"/>
      <c r="H38" s="16"/>
      <c r="I38" s="16"/>
      <c r="J38" s="16"/>
      <c r="K38" s="16"/>
      <c r="L38" s="16"/>
      <c r="M38" s="16"/>
      <c r="N38" s="16"/>
      <c r="O38" s="16">
        <v>2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2.75" customHeight="1" x14ac:dyDescent="0.2">
      <c r="A39" s="16" t="str">
        <f>A33</f>
        <v>P.277</v>
      </c>
      <c r="B39" s="29" t="s">
        <v>58</v>
      </c>
      <c r="C39" s="12" t="s">
        <v>68</v>
      </c>
      <c r="D39" s="30">
        <v>20434</v>
      </c>
      <c r="E39" s="30"/>
      <c r="F39" s="16" t="s">
        <v>57</v>
      </c>
      <c r="G39" s="16"/>
      <c r="H39" s="16"/>
      <c r="I39" s="16"/>
      <c r="J39" s="16"/>
      <c r="K39" s="16"/>
      <c r="L39" s="16"/>
      <c r="M39" s="16">
        <v>53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2.75" customHeight="1" x14ac:dyDescent="0.2">
      <c r="A40" s="16" t="str">
        <f>A33</f>
        <v>P.277</v>
      </c>
      <c r="B40" s="29" t="s">
        <v>62</v>
      </c>
      <c r="C40" s="12" t="s">
        <v>75</v>
      </c>
      <c r="D40" s="30">
        <v>11978</v>
      </c>
      <c r="E40" s="30"/>
      <c r="F40" s="16" t="s">
        <v>63</v>
      </c>
      <c r="G40" s="16"/>
      <c r="H40" s="16"/>
      <c r="I40" s="16"/>
      <c r="J40" s="16"/>
      <c r="K40" s="16">
        <v>123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2.75" customHeight="1" x14ac:dyDescent="0.2">
      <c r="A41" s="16" t="str">
        <f>A33</f>
        <v>P.277</v>
      </c>
      <c r="B41" s="29" t="s">
        <v>64</v>
      </c>
      <c r="C41" s="12" t="s">
        <v>75</v>
      </c>
      <c r="D41" s="30">
        <v>11965</v>
      </c>
      <c r="E41" s="30"/>
      <c r="F41" s="16" t="s">
        <v>35</v>
      </c>
      <c r="G41" s="16"/>
      <c r="H41" s="16"/>
      <c r="I41" s="16"/>
      <c r="J41" s="16">
        <v>22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2.75" customHeight="1" x14ac:dyDescent="0.2">
      <c r="A42" s="16" t="str">
        <f>A33</f>
        <v>P.277</v>
      </c>
      <c r="B42" s="16" t="s">
        <v>56</v>
      </c>
      <c r="C42" s="12" t="s">
        <v>68</v>
      </c>
      <c r="D42" s="30">
        <v>20516</v>
      </c>
      <c r="E42" s="30"/>
      <c r="F42" s="16" t="s">
        <v>57</v>
      </c>
      <c r="G42" s="16"/>
      <c r="H42" s="16"/>
      <c r="I42" s="16"/>
      <c r="J42" s="16"/>
      <c r="K42" s="16"/>
      <c r="L42" s="16"/>
      <c r="M42" s="16"/>
      <c r="N42" s="16"/>
      <c r="O42" s="16">
        <v>1</v>
      </c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2.75" customHeight="1" x14ac:dyDescent="0.2">
      <c r="A43" s="16" t="str">
        <f>A33</f>
        <v>P.277</v>
      </c>
      <c r="B43" s="29" t="s">
        <v>60</v>
      </c>
      <c r="C43" s="12" t="s">
        <v>68</v>
      </c>
      <c r="D43" s="30">
        <v>20506</v>
      </c>
      <c r="E43" s="30">
        <v>20546</v>
      </c>
      <c r="F43" s="16" t="s">
        <v>34</v>
      </c>
      <c r="G43" s="16"/>
      <c r="H43" s="16"/>
      <c r="I43" s="16">
        <f>E43-D43</f>
        <v>40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33"/>
    </row>
    <row r="44" spans="1:28" ht="12.75" customHeight="1" x14ac:dyDescent="0.2">
      <c r="A44" s="16" t="str">
        <f>A33</f>
        <v>P.277</v>
      </c>
      <c r="B44" s="29" t="s">
        <v>61</v>
      </c>
      <c r="C44" s="12" t="s">
        <v>68</v>
      </c>
      <c r="D44" s="30">
        <v>20506</v>
      </c>
      <c r="E44" s="30">
        <v>20600</v>
      </c>
      <c r="F44" s="16" t="s">
        <v>35</v>
      </c>
      <c r="G44" s="16">
        <f>E44-D44</f>
        <v>94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2.75" customHeight="1" x14ac:dyDescent="0.2">
      <c r="A45" s="16" t="str">
        <f>A33</f>
        <v>P.277</v>
      </c>
      <c r="B45" s="29" t="s">
        <v>61</v>
      </c>
      <c r="C45" s="12" t="s">
        <v>68</v>
      </c>
      <c r="D45" s="30">
        <v>20556</v>
      </c>
      <c r="E45" s="30">
        <v>20600</v>
      </c>
      <c r="F45" s="16" t="s">
        <v>65</v>
      </c>
      <c r="G45" s="16">
        <f>E45-D45</f>
        <v>44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2.75" customHeight="1" x14ac:dyDescent="0.2">
      <c r="A46" s="16" t="str">
        <f>A33</f>
        <v>P.277</v>
      </c>
      <c r="B46" s="29" t="s">
        <v>66</v>
      </c>
      <c r="C46" s="12" t="s">
        <v>68</v>
      </c>
      <c r="D46" s="30">
        <v>20556</v>
      </c>
      <c r="E46" s="30">
        <v>20600</v>
      </c>
      <c r="F46" s="16" t="s">
        <v>65</v>
      </c>
      <c r="G46" s="16"/>
      <c r="H46" s="16"/>
      <c r="I46" s="16"/>
      <c r="J46" s="16"/>
      <c r="K46" s="16"/>
      <c r="L46" s="16">
        <v>17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2.75" customHeight="1" x14ac:dyDescent="0.2">
      <c r="A47" s="16"/>
      <c r="B47" s="29"/>
      <c r="C47" s="12"/>
      <c r="D47" s="30"/>
      <c r="E47" s="30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2.75" customHeight="1" x14ac:dyDescent="0.2">
      <c r="A48" s="16" t="s">
        <v>240</v>
      </c>
      <c r="B48" s="29" t="s">
        <v>61</v>
      </c>
      <c r="C48" s="12" t="s">
        <v>68</v>
      </c>
      <c r="D48" s="30">
        <v>20600</v>
      </c>
      <c r="E48" s="30">
        <v>20606</v>
      </c>
      <c r="F48" s="16" t="s">
        <v>34</v>
      </c>
      <c r="G48" s="16">
        <f>E48-D48</f>
        <v>6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2.75" customHeight="1" x14ac:dyDescent="0.2">
      <c r="A49" s="16" t="str">
        <f>A48</f>
        <v>P.278</v>
      </c>
      <c r="B49" s="29" t="s">
        <v>61</v>
      </c>
      <c r="C49" s="12" t="s">
        <v>68</v>
      </c>
      <c r="D49" s="30">
        <v>20600</v>
      </c>
      <c r="E49" s="30">
        <v>20606</v>
      </c>
      <c r="F49" s="16" t="s">
        <v>35</v>
      </c>
      <c r="G49" s="16">
        <f>E49-D49</f>
        <v>6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2.75" customHeight="1" x14ac:dyDescent="0.2">
      <c r="A50" s="16" t="str">
        <f>A48</f>
        <v>P.278</v>
      </c>
      <c r="B50" s="29" t="s">
        <v>66</v>
      </c>
      <c r="C50" s="12" t="s">
        <v>68</v>
      </c>
      <c r="D50" s="30">
        <v>20600</v>
      </c>
      <c r="E50" s="30">
        <v>20606</v>
      </c>
      <c r="F50" s="16" t="s">
        <v>63</v>
      </c>
      <c r="G50" s="16"/>
      <c r="H50" s="16"/>
      <c r="I50" s="16"/>
      <c r="J50" s="16"/>
      <c r="K50" s="16"/>
      <c r="L50" s="16">
        <v>12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2.75" customHeight="1" x14ac:dyDescent="0.2">
      <c r="A51" s="16" t="str">
        <f>A48</f>
        <v>P.278</v>
      </c>
      <c r="B51" s="29" t="s">
        <v>58</v>
      </c>
      <c r="C51" s="12" t="s">
        <v>68</v>
      </c>
      <c r="D51" s="30">
        <v>20612</v>
      </c>
      <c r="E51" s="30"/>
      <c r="F51" s="16" t="s">
        <v>57</v>
      </c>
      <c r="G51" s="16"/>
      <c r="H51" s="16"/>
      <c r="I51" s="16"/>
      <c r="J51" s="16"/>
      <c r="K51" s="16"/>
      <c r="L51" s="16"/>
      <c r="M51" s="16">
        <v>53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2.75" customHeight="1" x14ac:dyDescent="0.2">
      <c r="A52" s="16" t="str">
        <f>A48</f>
        <v>P.278</v>
      </c>
      <c r="B52" s="29" t="s">
        <v>62</v>
      </c>
      <c r="C52" s="12" t="s">
        <v>76</v>
      </c>
      <c r="D52" s="30">
        <v>12020</v>
      </c>
      <c r="E52" s="30"/>
      <c r="F52" s="16" t="s">
        <v>63</v>
      </c>
      <c r="G52" s="16"/>
      <c r="H52" s="16"/>
      <c r="I52" s="16"/>
      <c r="J52" s="16"/>
      <c r="K52" s="16">
        <v>97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2.75" customHeight="1" x14ac:dyDescent="0.2">
      <c r="A53" s="16" t="str">
        <f>A48</f>
        <v>P.278</v>
      </c>
      <c r="B53" s="29" t="s">
        <v>64</v>
      </c>
      <c r="C53" s="12" t="s">
        <v>76</v>
      </c>
      <c r="D53" s="30">
        <v>12034</v>
      </c>
      <c r="E53" s="30"/>
      <c r="F53" s="16" t="s">
        <v>34</v>
      </c>
      <c r="G53" s="16"/>
      <c r="H53" s="16"/>
      <c r="I53" s="16"/>
      <c r="J53" s="16">
        <v>14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2.75" customHeight="1" x14ac:dyDescent="0.2">
      <c r="A54" s="16" t="str">
        <f>A48</f>
        <v>P.278</v>
      </c>
      <c r="B54" s="29" t="s">
        <v>58</v>
      </c>
      <c r="C54" s="12" t="s">
        <v>68</v>
      </c>
      <c r="D54" s="30">
        <v>20675</v>
      </c>
      <c r="E54" s="30"/>
      <c r="F54" s="16" t="s">
        <v>57</v>
      </c>
      <c r="G54" s="16"/>
      <c r="H54" s="16"/>
      <c r="I54" s="16"/>
      <c r="J54" s="16"/>
      <c r="K54" s="16"/>
      <c r="L54" s="16"/>
      <c r="M54" s="16">
        <v>53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2.75" customHeight="1" x14ac:dyDescent="0.2">
      <c r="A55" s="16" t="str">
        <f>A48</f>
        <v>P.278</v>
      </c>
      <c r="B55" s="29" t="s">
        <v>56</v>
      </c>
      <c r="C55" s="12" t="s">
        <v>68</v>
      </c>
      <c r="D55" s="30">
        <v>20731</v>
      </c>
      <c r="E55" s="30"/>
      <c r="F55" s="16" t="s">
        <v>57</v>
      </c>
      <c r="G55" s="16"/>
      <c r="H55" s="16"/>
      <c r="I55" s="16"/>
      <c r="J55" s="16"/>
      <c r="K55" s="16"/>
      <c r="L55" s="16"/>
      <c r="M55" s="16"/>
      <c r="N55" s="16"/>
      <c r="O55" s="16">
        <v>2</v>
      </c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2.75" customHeight="1" x14ac:dyDescent="0.2">
      <c r="A56" s="16" t="str">
        <f>A48</f>
        <v>P.278</v>
      </c>
      <c r="B56" s="29" t="s">
        <v>55</v>
      </c>
      <c r="C56" s="12" t="s">
        <v>68</v>
      </c>
      <c r="D56" s="30">
        <v>20681</v>
      </c>
      <c r="E56" s="30">
        <v>21050</v>
      </c>
      <c r="F56" s="16" t="s">
        <v>34</v>
      </c>
      <c r="G56" s="16"/>
      <c r="H56" s="16">
        <f>E56-D56</f>
        <v>369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2.75" customHeight="1" x14ac:dyDescent="0.2">
      <c r="A57" s="16" t="str">
        <f>A48</f>
        <v>P.278</v>
      </c>
      <c r="B57" s="29" t="s">
        <v>55</v>
      </c>
      <c r="C57" s="12" t="s">
        <v>68</v>
      </c>
      <c r="D57" s="30">
        <v>20681</v>
      </c>
      <c r="E57" s="30">
        <v>21050</v>
      </c>
      <c r="F57" s="16" t="s">
        <v>35</v>
      </c>
      <c r="G57" s="16"/>
      <c r="H57" s="16">
        <f>E57-D57</f>
        <v>369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2.75" customHeight="1" x14ac:dyDescent="0.2">
      <c r="A58" s="16"/>
      <c r="B58" s="29"/>
      <c r="C58" s="12"/>
      <c r="D58" s="30"/>
      <c r="E58" s="30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32"/>
      <c r="Q58" s="32"/>
      <c r="R58" s="16"/>
      <c r="S58" s="32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2.75" customHeight="1" x14ac:dyDescent="0.2">
      <c r="A59" s="16" t="s">
        <v>241</v>
      </c>
      <c r="B59" s="29" t="s">
        <v>55</v>
      </c>
      <c r="C59" s="12" t="s">
        <v>68</v>
      </c>
      <c r="D59" s="30">
        <v>21050</v>
      </c>
      <c r="E59" s="30">
        <v>21500</v>
      </c>
      <c r="F59" s="16" t="s">
        <v>34</v>
      </c>
      <c r="G59" s="16"/>
      <c r="H59" s="16">
        <f>E59-D59</f>
        <v>450</v>
      </c>
      <c r="I59" s="16"/>
      <c r="J59" s="16"/>
      <c r="K59" s="16"/>
      <c r="L59" s="16"/>
      <c r="M59" s="16"/>
      <c r="N59" s="16"/>
      <c r="O59" s="16"/>
      <c r="P59" s="32"/>
      <c r="Q59" s="32"/>
      <c r="R59" s="16"/>
      <c r="S59" s="32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2.75" customHeight="1" x14ac:dyDescent="0.2">
      <c r="A60" s="16" t="str">
        <f>A59</f>
        <v>P.279</v>
      </c>
      <c r="B60" s="29" t="s">
        <v>55</v>
      </c>
      <c r="C60" s="12" t="s">
        <v>68</v>
      </c>
      <c r="D60" s="30">
        <v>21050</v>
      </c>
      <c r="E60" s="30">
        <v>21500</v>
      </c>
      <c r="F60" s="16" t="s">
        <v>35</v>
      </c>
      <c r="G60" s="16"/>
      <c r="H60" s="16">
        <f>E60-D60</f>
        <v>450</v>
      </c>
      <c r="I60" s="16"/>
      <c r="J60" s="16"/>
      <c r="K60" s="16"/>
      <c r="L60" s="16"/>
      <c r="M60" s="16"/>
      <c r="N60" s="16"/>
      <c r="O60" s="16"/>
      <c r="P60" s="32"/>
      <c r="Q60" s="32"/>
      <c r="R60" s="16"/>
      <c r="S60" s="32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2.75" customHeight="1" x14ac:dyDescent="0.2">
      <c r="A61" s="16"/>
      <c r="B61" s="29"/>
      <c r="C61" s="12"/>
      <c r="D61" s="30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2.75" customHeight="1" x14ac:dyDescent="0.2">
      <c r="A62" s="16"/>
      <c r="B62" s="29"/>
      <c r="C62" s="12"/>
      <c r="D62" s="30"/>
      <c r="E62" s="30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2.75" x14ac:dyDescent="0.2">
      <c r="A63" s="16"/>
      <c r="B63" s="29"/>
      <c r="C63" s="12"/>
      <c r="D63" s="30"/>
      <c r="E63" s="30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2.75" customHeight="1" x14ac:dyDescent="0.2">
      <c r="A64" s="16"/>
      <c r="B64" s="29"/>
      <c r="C64" s="12"/>
      <c r="D64" s="30"/>
      <c r="E64" s="30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2.75" customHeight="1" x14ac:dyDescent="0.2">
      <c r="A65" s="16"/>
      <c r="B65" s="29"/>
      <c r="C65" s="12"/>
      <c r="D65" s="30"/>
      <c r="E65" s="3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2.75" x14ac:dyDescent="0.2">
      <c r="A66" s="16"/>
      <c r="B66" s="29"/>
      <c r="C66" s="12"/>
      <c r="D66" s="30"/>
      <c r="E66" s="30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32"/>
      <c r="Q66" s="32"/>
      <c r="R66" s="16"/>
      <c r="S66" s="32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2.75" x14ac:dyDescent="0.2">
      <c r="A67" s="16"/>
      <c r="B67" s="29"/>
      <c r="C67" s="12"/>
      <c r="D67" s="30"/>
      <c r="E67" s="3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32"/>
      <c r="Q67" s="32"/>
      <c r="R67" s="16"/>
      <c r="S67" s="32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2.75" x14ac:dyDescent="0.2">
      <c r="A68" s="16"/>
      <c r="B68" s="29"/>
      <c r="C68" s="12"/>
      <c r="D68" s="30"/>
      <c r="E68" s="3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32"/>
      <c r="Q68" s="32"/>
      <c r="R68" s="16"/>
      <c r="S68" s="32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2.75" x14ac:dyDescent="0.2">
      <c r="A69" s="16"/>
      <c r="B69" s="29"/>
      <c r="C69" s="12"/>
      <c r="D69" s="30"/>
      <c r="E69" s="30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2.75" customHeight="1" x14ac:dyDescent="0.2">
      <c r="A70" s="16"/>
      <c r="B70" s="29"/>
      <c r="C70" s="12"/>
      <c r="D70" s="30"/>
      <c r="E70" s="30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32"/>
      <c r="Q70" s="32"/>
      <c r="R70" s="16"/>
      <c r="S70" s="32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2.75" customHeight="1" x14ac:dyDescent="0.2">
      <c r="A71" s="16"/>
      <c r="B71" s="29"/>
      <c r="C71" s="12"/>
      <c r="D71" s="30"/>
      <c r="E71" s="30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32"/>
      <c r="Q71" s="32"/>
      <c r="R71" s="16"/>
      <c r="S71" s="32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2.75" customHeight="1" x14ac:dyDescent="0.2">
      <c r="A72" s="16"/>
      <c r="B72" s="29"/>
      <c r="C72" s="12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32"/>
      <c r="Q72" s="32"/>
      <c r="R72" s="16"/>
      <c r="S72" s="32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4.1" customHeight="1" x14ac:dyDescent="0.2">
      <c r="A73" s="16"/>
      <c r="B73" s="29"/>
      <c r="C73" s="12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32"/>
      <c r="Q73" s="32"/>
      <c r="R73" s="16"/>
      <c r="S73" s="32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5.95" customHeight="1" x14ac:dyDescent="0.2">
      <c r="A74" s="16"/>
      <c r="B74" s="29"/>
      <c r="C74" s="12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32"/>
      <c r="Q74" s="32"/>
      <c r="R74" s="16"/>
      <c r="S74" s="32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5.6" customHeight="1" thickBot="1" x14ac:dyDescent="0.25">
      <c r="A75" s="17"/>
      <c r="B75" s="35"/>
      <c r="C75" s="13"/>
      <c r="D75" s="16"/>
      <c r="E75" s="16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12.75" customHeight="1" x14ac:dyDescent="0.2">
      <c r="A76" s="193" t="str">
        <f>'PAVT MARK 1'!A76</f>
        <v>TOTALS CARRIED TO PAVEMENT MARKING SUBSUMMARY SHEET 4 OF 4</v>
      </c>
      <c r="B76" s="194"/>
      <c r="C76" s="194"/>
      <c r="D76" s="194"/>
      <c r="E76" s="194"/>
      <c r="F76" s="195"/>
      <c r="G76" s="199">
        <f>SUM(G16:H75)</f>
        <v>2937</v>
      </c>
      <c r="H76" s="200"/>
      <c r="I76" s="179">
        <f t="shared" ref="I76:AA76" si="0">SUM(I16:I75)</f>
        <v>216</v>
      </c>
      <c r="J76" s="179">
        <f t="shared" si="0"/>
        <v>82</v>
      </c>
      <c r="K76" s="179">
        <f t="shared" si="0"/>
        <v>371</v>
      </c>
      <c r="L76" s="179">
        <f t="shared" si="0"/>
        <v>85</v>
      </c>
      <c r="M76" s="179">
        <f t="shared" si="0"/>
        <v>159</v>
      </c>
      <c r="N76" s="179">
        <f t="shared" si="0"/>
        <v>0</v>
      </c>
      <c r="O76" s="179">
        <f t="shared" si="0"/>
        <v>9</v>
      </c>
      <c r="P76" s="179">
        <f t="shared" si="0"/>
        <v>0</v>
      </c>
      <c r="Q76" s="179">
        <f t="shared" si="0"/>
        <v>0</v>
      </c>
      <c r="R76" s="179">
        <f t="shared" si="0"/>
        <v>0</v>
      </c>
      <c r="S76" s="179">
        <f t="shared" si="0"/>
        <v>0</v>
      </c>
      <c r="T76" s="179">
        <f t="shared" si="0"/>
        <v>0</v>
      </c>
      <c r="U76" s="179">
        <f t="shared" si="0"/>
        <v>0</v>
      </c>
      <c r="V76" s="179">
        <f t="shared" si="0"/>
        <v>0</v>
      </c>
      <c r="W76" s="179">
        <f t="shared" si="0"/>
        <v>0</v>
      </c>
      <c r="X76" s="179">
        <f t="shared" si="0"/>
        <v>0</v>
      </c>
      <c r="Y76" s="179">
        <f t="shared" si="0"/>
        <v>0</v>
      </c>
      <c r="Z76" s="179">
        <f t="shared" si="0"/>
        <v>0</v>
      </c>
      <c r="AA76" s="179">
        <f t="shared" si="0"/>
        <v>0</v>
      </c>
      <c r="AB76" s="179">
        <f t="shared" ref="AB76" si="1">SUM(AB16:AB75)</f>
        <v>0</v>
      </c>
    </row>
    <row r="77" spans="1:28" ht="15" customHeight="1" thickBot="1" x14ac:dyDescent="0.25">
      <c r="A77" s="196"/>
      <c r="B77" s="197"/>
      <c r="C77" s="197"/>
      <c r="D77" s="197"/>
      <c r="E77" s="197"/>
      <c r="F77" s="198"/>
      <c r="G77" s="201"/>
      <c r="H77" s="202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</row>
    <row r="78" spans="1:28" ht="21" customHeight="1" x14ac:dyDescent="0.2">
      <c r="A78" s="16"/>
      <c r="B78" s="29"/>
      <c r="C78" s="12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32"/>
      <c r="Q78" s="32"/>
      <c r="R78" s="16"/>
      <c r="S78" s="32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2.75" customHeight="1" x14ac:dyDescent="0.2">
      <c r="A79" s="16"/>
      <c r="B79" s="29"/>
      <c r="C79" s="12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32"/>
      <c r="Q79" s="32"/>
      <c r="R79" s="16"/>
      <c r="S79" s="32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x14ac:dyDescent="0.25">
      <c r="S80" s="8"/>
      <c r="U80" s="1"/>
    </row>
    <row r="81" spans="19:21" x14ac:dyDescent="0.25">
      <c r="S81" s="8"/>
      <c r="U81" s="1"/>
    </row>
    <row r="82" spans="19:21" x14ac:dyDescent="0.25">
      <c r="S82" s="8"/>
      <c r="U82" s="1"/>
    </row>
  </sheetData>
  <mergeCells count="54">
    <mergeCell ref="A4:A8"/>
    <mergeCell ref="B4:B8"/>
    <mergeCell ref="C4:C8"/>
    <mergeCell ref="F4:F8"/>
    <mergeCell ref="D5:E14"/>
    <mergeCell ref="A11:A15"/>
    <mergeCell ref="B11:B15"/>
    <mergeCell ref="F11:F15"/>
    <mergeCell ref="T5:T14"/>
    <mergeCell ref="U5:U14"/>
    <mergeCell ref="N5:N14"/>
    <mergeCell ref="O5:O14"/>
    <mergeCell ref="P5:P14"/>
    <mergeCell ref="Q5:Q14"/>
    <mergeCell ref="R5:R14"/>
    <mergeCell ref="S5:S14"/>
    <mergeCell ref="Z5:Z14"/>
    <mergeCell ref="AA5:AA14"/>
    <mergeCell ref="AB5:AB14"/>
    <mergeCell ref="C9:C10"/>
    <mergeCell ref="F9:F10"/>
    <mergeCell ref="V5:V14"/>
    <mergeCell ref="W5:W14"/>
    <mergeCell ref="X5:X14"/>
    <mergeCell ref="Y5:Y14"/>
    <mergeCell ref="M5:M14"/>
    <mergeCell ref="G5:G14"/>
    <mergeCell ref="H5:H14"/>
    <mergeCell ref="I5:I14"/>
    <mergeCell ref="J5:J14"/>
    <mergeCell ref="K5:K14"/>
    <mergeCell ref="L5:L14"/>
    <mergeCell ref="S76:S77"/>
    <mergeCell ref="A76:F77"/>
    <mergeCell ref="K76:K77"/>
    <mergeCell ref="L76:L77"/>
    <mergeCell ref="P76:P77"/>
    <mergeCell ref="Q76:Q77"/>
    <mergeCell ref="I76:I77"/>
    <mergeCell ref="J76:J77"/>
    <mergeCell ref="G76:H77"/>
    <mergeCell ref="M76:M77"/>
    <mergeCell ref="N76:N77"/>
    <mergeCell ref="O76:O77"/>
    <mergeCell ref="R76:R77"/>
    <mergeCell ref="AB76:AB77"/>
    <mergeCell ref="T76:T77"/>
    <mergeCell ref="W76:W77"/>
    <mergeCell ref="Z76:Z77"/>
    <mergeCell ref="AA76:AA77"/>
    <mergeCell ref="X76:X77"/>
    <mergeCell ref="Y76:Y77"/>
    <mergeCell ref="U76:U77"/>
    <mergeCell ref="V76:V77"/>
  </mergeCells>
  <pageMargins left="0.75" right="0.75" top="1" bottom="1" header="0.5" footer="0.5"/>
  <pageSetup paperSize="17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EF774-21E5-4DED-8AA7-74CD4F03E9FA}">
  <sheetPr>
    <pageSetUpPr fitToPage="1"/>
  </sheetPr>
  <dimension ref="A1:AB80"/>
  <sheetViews>
    <sheetView showZeros="0" tabSelected="1" topLeftCell="A42" zoomScale="90" zoomScaleNormal="90" workbookViewId="0">
      <selection activeCell="J31" sqref="J31"/>
    </sheetView>
  </sheetViews>
  <sheetFormatPr defaultRowHeight="15" x14ac:dyDescent="0.25"/>
  <cols>
    <col min="1" max="1" width="10.7109375" style="1" customWidth="1"/>
    <col min="2" max="2" width="8.7109375" style="1" customWidth="1"/>
    <col min="3" max="3" width="28.7109375" style="1" customWidth="1"/>
    <col min="4" max="5" width="11.28515625" style="1" customWidth="1"/>
    <col min="6" max="6" width="7.7109375" style="1" customWidth="1"/>
    <col min="7" max="18" width="8.42578125" style="1" customWidth="1"/>
    <col min="19" max="19" width="8.85546875" style="5"/>
    <col min="20" max="20" width="8.42578125" style="1" customWidth="1"/>
    <col min="21" max="21" width="8.42578125" style="6" customWidth="1"/>
    <col min="22" max="28" width="8.42578125" style="1" customWidth="1"/>
    <col min="29" max="253" width="8.85546875" style="1"/>
    <col min="254" max="255" width="10.7109375" style="1" customWidth="1"/>
    <col min="256" max="256" width="26.42578125" style="1" customWidth="1"/>
    <col min="257" max="258" width="16.7109375" style="1" customWidth="1"/>
    <col min="259" max="259" width="8.7109375" style="1" customWidth="1"/>
    <col min="260" max="284" width="8.42578125" style="1" customWidth="1"/>
    <col min="285" max="509" width="8.85546875" style="1"/>
    <col min="510" max="511" width="10.7109375" style="1" customWidth="1"/>
    <col min="512" max="512" width="26.42578125" style="1" customWidth="1"/>
    <col min="513" max="514" width="16.7109375" style="1" customWidth="1"/>
    <col min="515" max="515" width="8.7109375" style="1" customWidth="1"/>
    <col min="516" max="540" width="8.42578125" style="1" customWidth="1"/>
    <col min="541" max="765" width="8.85546875" style="1"/>
    <col min="766" max="767" width="10.7109375" style="1" customWidth="1"/>
    <col min="768" max="768" width="26.42578125" style="1" customWidth="1"/>
    <col min="769" max="770" width="16.7109375" style="1" customWidth="1"/>
    <col min="771" max="771" width="8.7109375" style="1" customWidth="1"/>
    <col min="772" max="796" width="8.42578125" style="1" customWidth="1"/>
    <col min="797" max="1021" width="8.85546875" style="1"/>
    <col min="1022" max="1023" width="10.7109375" style="1" customWidth="1"/>
    <col min="1024" max="1024" width="26.42578125" style="1" customWidth="1"/>
    <col min="1025" max="1026" width="16.7109375" style="1" customWidth="1"/>
    <col min="1027" max="1027" width="8.7109375" style="1" customWidth="1"/>
    <col min="1028" max="1052" width="8.42578125" style="1" customWidth="1"/>
    <col min="1053" max="1277" width="8.85546875" style="1"/>
    <col min="1278" max="1279" width="10.7109375" style="1" customWidth="1"/>
    <col min="1280" max="1280" width="26.42578125" style="1" customWidth="1"/>
    <col min="1281" max="1282" width="16.7109375" style="1" customWidth="1"/>
    <col min="1283" max="1283" width="8.7109375" style="1" customWidth="1"/>
    <col min="1284" max="1308" width="8.42578125" style="1" customWidth="1"/>
    <col min="1309" max="1533" width="8.85546875" style="1"/>
    <col min="1534" max="1535" width="10.7109375" style="1" customWidth="1"/>
    <col min="1536" max="1536" width="26.42578125" style="1" customWidth="1"/>
    <col min="1537" max="1538" width="16.7109375" style="1" customWidth="1"/>
    <col min="1539" max="1539" width="8.7109375" style="1" customWidth="1"/>
    <col min="1540" max="1564" width="8.42578125" style="1" customWidth="1"/>
    <col min="1565" max="1789" width="8.85546875" style="1"/>
    <col min="1790" max="1791" width="10.7109375" style="1" customWidth="1"/>
    <col min="1792" max="1792" width="26.42578125" style="1" customWidth="1"/>
    <col min="1793" max="1794" width="16.7109375" style="1" customWidth="1"/>
    <col min="1795" max="1795" width="8.7109375" style="1" customWidth="1"/>
    <col min="1796" max="1820" width="8.42578125" style="1" customWidth="1"/>
    <col min="1821" max="2045" width="8.85546875" style="1"/>
    <col min="2046" max="2047" width="10.7109375" style="1" customWidth="1"/>
    <col min="2048" max="2048" width="26.42578125" style="1" customWidth="1"/>
    <col min="2049" max="2050" width="16.7109375" style="1" customWidth="1"/>
    <col min="2051" max="2051" width="8.7109375" style="1" customWidth="1"/>
    <col min="2052" max="2076" width="8.42578125" style="1" customWidth="1"/>
    <col min="2077" max="2301" width="8.85546875" style="1"/>
    <col min="2302" max="2303" width="10.7109375" style="1" customWidth="1"/>
    <col min="2304" max="2304" width="26.42578125" style="1" customWidth="1"/>
    <col min="2305" max="2306" width="16.7109375" style="1" customWidth="1"/>
    <col min="2307" max="2307" width="8.7109375" style="1" customWidth="1"/>
    <col min="2308" max="2332" width="8.42578125" style="1" customWidth="1"/>
    <col min="2333" max="2557" width="8.85546875" style="1"/>
    <col min="2558" max="2559" width="10.7109375" style="1" customWidth="1"/>
    <col min="2560" max="2560" width="26.42578125" style="1" customWidth="1"/>
    <col min="2561" max="2562" width="16.7109375" style="1" customWidth="1"/>
    <col min="2563" max="2563" width="8.7109375" style="1" customWidth="1"/>
    <col min="2564" max="2588" width="8.42578125" style="1" customWidth="1"/>
    <col min="2589" max="2813" width="8.85546875" style="1"/>
    <col min="2814" max="2815" width="10.7109375" style="1" customWidth="1"/>
    <col min="2816" max="2816" width="26.42578125" style="1" customWidth="1"/>
    <col min="2817" max="2818" width="16.7109375" style="1" customWidth="1"/>
    <col min="2819" max="2819" width="8.7109375" style="1" customWidth="1"/>
    <col min="2820" max="2844" width="8.42578125" style="1" customWidth="1"/>
    <col min="2845" max="3069" width="8.85546875" style="1"/>
    <col min="3070" max="3071" width="10.7109375" style="1" customWidth="1"/>
    <col min="3072" max="3072" width="26.42578125" style="1" customWidth="1"/>
    <col min="3073" max="3074" width="16.7109375" style="1" customWidth="1"/>
    <col min="3075" max="3075" width="8.7109375" style="1" customWidth="1"/>
    <col min="3076" max="3100" width="8.42578125" style="1" customWidth="1"/>
    <col min="3101" max="3325" width="8.85546875" style="1"/>
    <col min="3326" max="3327" width="10.7109375" style="1" customWidth="1"/>
    <col min="3328" max="3328" width="26.42578125" style="1" customWidth="1"/>
    <col min="3329" max="3330" width="16.7109375" style="1" customWidth="1"/>
    <col min="3331" max="3331" width="8.7109375" style="1" customWidth="1"/>
    <col min="3332" max="3356" width="8.42578125" style="1" customWidth="1"/>
    <col min="3357" max="3581" width="8.85546875" style="1"/>
    <col min="3582" max="3583" width="10.7109375" style="1" customWidth="1"/>
    <col min="3584" max="3584" width="26.42578125" style="1" customWidth="1"/>
    <col min="3585" max="3586" width="16.7109375" style="1" customWidth="1"/>
    <col min="3587" max="3587" width="8.7109375" style="1" customWidth="1"/>
    <col min="3588" max="3612" width="8.42578125" style="1" customWidth="1"/>
    <col min="3613" max="3837" width="8.85546875" style="1"/>
    <col min="3838" max="3839" width="10.7109375" style="1" customWidth="1"/>
    <col min="3840" max="3840" width="26.42578125" style="1" customWidth="1"/>
    <col min="3841" max="3842" width="16.7109375" style="1" customWidth="1"/>
    <col min="3843" max="3843" width="8.7109375" style="1" customWidth="1"/>
    <col min="3844" max="3868" width="8.42578125" style="1" customWidth="1"/>
    <col min="3869" max="4093" width="8.85546875" style="1"/>
    <col min="4094" max="4095" width="10.7109375" style="1" customWidth="1"/>
    <col min="4096" max="4096" width="26.42578125" style="1" customWidth="1"/>
    <col min="4097" max="4098" width="16.7109375" style="1" customWidth="1"/>
    <col min="4099" max="4099" width="8.7109375" style="1" customWidth="1"/>
    <col min="4100" max="4124" width="8.42578125" style="1" customWidth="1"/>
    <col min="4125" max="4349" width="8.85546875" style="1"/>
    <col min="4350" max="4351" width="10.7109375" style="1" customWidth="1"/>
    <col min="4352" max="4352" width="26.42578125" style="1" customWidth="1"/>
    <col min="4353" max="4354" width="16.7109375" style="1" customWidth="1"/>
    <col min="4355" max="4355" width="8.7109375" style="1" customWidth="1"/>
    <col min="4356" max="4380" width="8.42578125" style="1" customWidth="1"/>
    <col min="4381" max="4605" width="8.85546875" style="1"/>
    <col min="4606" max="4607" width="10.7109375" style="1" customWidth="1"/>
    <col min="4608" max="4608" width="26.42578125" style="1" customWidth="1"/>
    <col min="4609" max="4610" width="16.7109375" style="1" customWidth="1"/>
    <col min="4611" max="4611" width="8.7109375" style="1" customWidth="1"/>
    <col min="4612" max="4636" width="8.42578125" style="1" customWidth="1"/>
    <col min="4637" max="4861" width="8.85546875" style="1"/>
    <col min="4862" max="4863" width="10.7109375" style="1" customWidth="1"/>
    <col min="4864" max="4864" width="26.42578125" style="1" customWidth="1"/>
    <col min="4865" max="4866" width="16.7109375" style="1" customWidth="1"/>
    <col min="4867" max="4867" width="8.7109375" style="1" customWidth="1"/>
    <col min="4868" max="4892" width="8.42578125" style="1" customWidth="1"/>
    <col min="4893" max="5117" width="8.85546875" style="1"/>
    <col min="5118" max="5119" width="10.7109375" style="1" customWidth="1"/>
    <col min="5120" max="5120" width="26.42578125" style="1" customWidth="1"/>
    <col min="5121" max="5122" width="16.7109375" style="1" customWidth="1"/>
    <col min="5123" max="5123" width="8.7109375" style="1" customWidth="1"/>
    <col min="5124" max="5148" width="8.42578125" style="1" customWidth="1"/>
    <col min="5149" max="5373" width="8.85546875" style="1"/>
    <col min="5374" max="5375" width="10.7109375" style="1" customWidth="1"/>
    <col min="5376" max="5376" width="26.42578125" style="1" customWidth="1"/>
    <col min="5377" max="5378" width="16.7109375" style="1" customWidth="1"/>
    <col min="5379" max="5379" width="8.7109375" style="1" customWidth="1"/>
    <col min="5380" max="5404" width="8.42578125" style="1" customWidth="1"/>
    <col min="5405" max="5629" width="8.85546875" style="1"/>
    <col min="5630" max="5631" width="10.7109375" style="1" customWidth="1"/>
    <col min="5632" max="5632" width="26.42578125" style="1" customWidth="1"/>
    <col min="5633" max="5634" width="16.7109375" style="1" customWidth="1"/>
    <col min="5635" max="5635" width="8.7109375" style="1" customWidth="1"/>
    <col min="5636" max="5660" width="8.42578125" style="1" customWidth="1"/>
    <col min="5661" max="5885" width="8.85546875" style="1"/>
    <col min="5886" max="5887" width="10.7109375" style="1" customWidth="1"/>
    <col min="5888" max="5888" width="26.42578125" style="1" customWidth="1"/>
    <col min="5889" max="5890" width="16.7109375" style="1" customWidth="1"/>
    <col min="5891" max="5891" width="8.7109375" style="1" customWidth="1"/>
    <col min="5892" max="5916" width="8.42578125" style="1" customWidth="1"/>
    <col min="5917" max="6141" width="8.85546875" style="1"/>
    <col min="6142" max="6143" width="10.7109375" style="1" customWidth="1"/>
    <col min="6144" max="6144" width="26.42578125" style="1" customWidth="1"/>
    <col min="6145" max="6146" width="16.7109375" style="1" customWidth="1"/>
    <col min="6147" max="6147" width="8.7109375" style="1" customWidth="1"/>
    <col min="6148" max="6172" width="8.42578125" style="1" customWidth="1"/>
    <col min="6173" max="6397" width="8.85546875" style="1"/>
    <col min="6398" max="6399" width="10.7109375" style="1" customWidth="1"/>
    <col min="6400" max="6400" width="26.42578125" style="1" customWidth="1"/>
    <col min="6401" max="6402" width="16.7109375" style="1" customWidth="1"/>
    <col min="6403" max="6403" width="8.7109375" style="1" customWidth="1"/>
    <col min="6404" max="6428" width="8.42578125" style="1" customWidth="1"/>
    <col min="6429" max="6653" width="8.85546875" style="1"/>
    <col min="6654" max="6655" width="10.7109375" style="1" customWidth="1"/>
    <col min="6656" max="6656" width="26.42578125" style="1" customWidth="1"/>
    <col min="6657" max="6658" width="16.7109375" style="1" customWidth="1"/>
    <col min="6659" max="6659" width="8.7109375" style="1" customWidth="1"/>
    <col min="6660" max="6684" width="8.42578125" style="1" customWidth="1"/>
    <col min="6685" max="6909" width="8.85546875" style="1"/>
    <col min="6910" max="6911" width="10.7109375" style="1" customWidth="1"/>
    <col min="6912" max="6912" width="26.42578125" style="1" customWidth="1"/>
    <col min="6913" max="6914" width="16.7109375" style="1" customWidth="1"/>
    <col min="6915" max="6915" width="8.7109375" style="1" customWidth="1"/>
    <col min="6916" max="6940" width="8.42578125" style="1" customWidth="1"/>
    <col min="6941" max="7165" width="8.85546875" style="1"/>
    <col min="7166" max="7167" width="10.7109375" style="1" customWidth="1"/>
    <col min="7168" max="7168" width="26.42578125" style="1" customWidth="1"/>
    <col min="7169" max="7170" width="16.7109375" style="1" customWidth="1"/>
    <col min="7171" max="7171" width="8.7109375" style="1" customWidth="1"/>
    <col min="7172" max="7196" width="8.42578125" style="1" customWidth="1"/>
    <col min="7197" max="7421" width="8.85546875" style="1"/>
    <col min="7422" max="7423" width="10.7109375" style="1" customWidth="1"/>
    <col min="7424" max="7424" width="26.42578125" style="1" customWidth="1"/>
    <col min="7425" max="7426" width="16.7109375" style="1" customWidth="1"/>
    <col min="7427" max="7427" width="8.7109375" style="1" customWidth="1"/>
    <col min="7428" max="7452" width="8.42578125" style="1" customWidth="1"/>
    <col min="7453" max="7677" width="8.85546875" style="1"/>
    <col min="7678" max="7679" width="10.7109375" style="1" customWidth="1"/>
    <col min="7680" max="7680" width="26.42578125" style="1" customWidth="1"/>
    <col min="7681" max="7682" width="16.7109375" style="1" customWidth="1"/>
    <col min="7683" max="7683" width="8.7109375" style="1" customWidth="1"/>
    <col min="7684" max="7708" width="8.42578125" style="1" customWidth="1"/>
    <col min="7709" max="7933" width="8.85546875" style="1"/>
    <col min="7934" max="7935" width="10.7109375" style="1" customWidth="1"/>
    <col min="7936" max="7936" width="26.42578125" style="1" customWidth="1"/>
    <col min="7937" max="7938" width="16.7109375" style="1" customWidth="1"/>
    <col min="7939" max="7939" width="8.7109375" style="1" customWidth="1"/>
    <col min="7940" max="7964" width="8.42578125" style="1" customWidth="1"/>
    <col min="7965" max="8189" width="8.85546875" style="1"/>
    <col min="8190" max="8191" width="10.7109375" style="1" customWidth="1"/>
    <col min="8192" max="8192" width="26.42578125" style="1" customWidth="1"/>
    <col min="8193" max="8194" width="16.7109375" style="1" customWidth="1"/>
    <col min="8195" max="8195" width="8.7109375" style="1" customWidth="1"/>
    <col min="8196" max="8220" width="8.42578125" style="1" customWidth="1"/>
    <col min="8221" max="8445" width="8.85546875" style="1"/>
    <col min="8446" max="8447" width="10.7109375" style="1" customWidth="1"/>
    <col min="8448" max="8448" width="26.42578125" style="1" customWidth="1"/>
    <col min="8449" max="8450" width="16.7109375" style="1" customWidth="1"/>
    <col min="8451" max="8451" width="8.7109375" style="1" customWidth="1"/>
    <col min="8452" max="8476" width="8.42578125" style="1" customWidth="1"/>
    <col min="8477" max="8701" width="8.85546875" style="1"/>
    <col min="8702" max="8703" width="10.7109375" style="1" customWidth="1"/>
    <col min="8704" max="8704" width="26.42578125" style="1" customWidth="1"/>
    <col min="8705" max="8706" width="16.7109375" style="1" customWidth="1"/>
    <col min="8707" max="8707" width="8.7109375" style="1" customWidth="1"/>
    <col min="8708" max="8732" width="8.42578125" style="1" customWidth="1"/>
    <col min="8733" max="8957" width="8.85546875" style="1"/>
    <col min="8958" max="8959" width="10.7109375" style="1" customWidth="1"/>
    <col min="8960" max="8960" width="26.42578125" style="1" customWidth="1"/>
    <col min="8961" max="8962" width="16.7109375" style="1" customWidth="1"/>
    <col min="8963" max="8963" width="8.7109375" style="1" customWidth="1"/>
    <col min="8964" max="8988" width="8.42578125" style="1" customWidth="1"/>
    <col min="8989" max="9213" width="8.85546875" style="1"/>
    <col min="9214" max="9215" width="10.7109375" style="1" customWidth="1"/>
    <col min="9216" max="9216" width="26.42578125" style="1" customWidth="1"/>
    <col min="9217" max="9218" width="16.7109375" style="1" customWidth="1"/>
    <col min="9219" max="9219" width="8.7109375" style="1" customWidth="1"/>
    <col min="9220" max="9244" width="8.42578125" style="1" customWidth="1"/>
    <col min="9245" max="9469" width="8.85546875" style="1"/>
    <col min="9470" max="9471" width="10.7109375" style="1" customWidth="1"/>
    <col min="9472" max="9472" width="26.42578125" style="1" customWidth="1"/>
    <col min="9473" max="9474" width="16.7109375" style="1" customWidth="1"/>
    <col min="9475" max="9475" width="8.7109375" style="1" customWidth="1"/>
    <col min="9476" max="9500" width="8.42578125" style="1" customWidth="1"/>
    <col min="9501" max="9725" width="8.85546875" style="1"/>
    <col min="9726" max="9727" width="10.7109375" style="1" customWidth="1"/>
    <col min="9728" max="9728" width="26.42578125" style="1" customWidth="1"/>
    <col min="9729" max="9730" width="16.7109375" style="1" customWidth="1"/>
    <col min="9731" max="9731" width="8.7109375" style="1" customWidth="1"/>
    <col min="9732" max="9756" width="8.42578125" style="1" customWidth="1"/>
    <col min="9757" max="9981" width="8.85546875" style="1"/>
    <col min="9982" max="9983" width="10.7109375" style="1" customWidth="1"/>
    <col min="9984" max="9984" width="26.42578125" style="1" customWidth="1"/>
    <col min="9985" max="9986" width="16.7109375" style="1" customWidth="1"/>
    <col min="9987" max="9987" width="8.7109375" style="1" customWidth="1"/>
    <col min="9988" max="10012" width="8.42578125" style="1" customWidth="1"/>
    <col min="10013" max="10237" width="8.85546875" style="1"/>
    <col min="10238" max="10239" width="10.7109375" style="1" customWidth="1"/>
    <col min="10240" max="10240" width="26.42578125" style="1" customWidth="1"/>
    <col min="10241" max="10242" width="16.7109375" style="1" customWidth="1"/>
    <col min="10243" max="10243" width="8.7109375" style="1" customWidth="1"/>
    <col min="10244" max="10268" width="8.42578125" style="1" customWidth="1"/>
    <col min="10269" max="10493" width="8.85546875" style="1"/>
    <col min="10494" max="10495" width="10.7109375" style="1" customWidth="1"/>
    <col min="10496" max="10496" width="26.42578125" style="1" customWidth="1"/>
    <col min="10497" max="10498" width="16.7109375" style="1" customWidth="1"/>
    <col min="10499" max="10499" width="8.7109375" style="1" customWidth="1"/>
    <col min="10500" max="10524" width="8.42578125" style="1" customWidth="1"/>
    <col min="10525" max="10749" width="8.85546875" style="1"/>
    <col min="10750" max="10751" width="10.7109375" style="1" customWidth="1"/>
    <col min="10752" max="10752" width="26.42578125" style="1" customWidth="1"/>
    <col min="10753" max="10754" width="16.7109375" style="1" customWidth="1"/>
    <col min="10755" max="10755" width="8.7109375" style="1" customWidth="1"/>
    <col min="10756" max="10780" width="8.42578125" style="1" customWidth="1"/>
    <col min="10781" max="11005" width="8.85546875" style="1"/>
    <col min="11006" max="11007" width="10.7109375" style="1" customWidth="1"/>
    <col min="11008" max="11008" width="26.42578125" style="1" customWidth="1"/>
    <col min="11009" max="11010" width="16.7109375" style="1" customWidth="1"/>
    <col min="11011" max="11011" width="8.7109375" style="1" customWidth="1"/>
    <col min="11012" max="11036" width="8.42578125" style="1" customWidth="1"/>
    <col min="11037" max="11261" width="8.85546875" style="1"/>
    <col min="11262" max="11263" width="10.7109375" style="1" customWidth="1"/>
    <col min="11264" max="11264" width="26.42578125" style="1" customWidth="1"/>
    <col min="11265" max="11266" width="16.7109375" style="1" customWidth="1"/>
    <col min="11267" max="11267" width="8.7109375" style="1" customWidth="1"/>
    <col min="11268" max="11292" width="8.42578125" style="1" customWidth="1"/>
    <col min="11293" max="11517" width="8.85546875" style="1"/>
    <col min="11518" max="11519" width="10.7109375" style="1" customWidth="1"/>
    <col min="11520" max="11520" width="26.42578125" style="1" customWidth="1"/>
    <col min="11521" max="11522" width="16.7109375" style="1" customWidth="1"/>
    <col min="11523" max="11523" width="8.7109375" style="1" customWidth="1"/>
    <col min="11524" max="11548" width="8.42578125" style="1" customWidth="1"/>
    <col min="11549" max="11773" width="8.85546875" style="1"/>
    <col min="11774" max="11775" width="10.7109375" style="1" customWidth="1"/>
    <col min="11776" max="11776" width="26.42578125" style="1" customWidth="1"/>
    <col min="11777" max="11778" width="16.7109375" style="1" customWidth="1"/>
    <col min="11779" max="11779" width="8.7109375" style="1" customWidth="1"/>
    <col min="11780" max="11804" width="8.42578125" style="1" customWidth="1"/>
    <col min="11805" max="12029" width="8.85546875" style="1"/>
    <col min="12030" max="12031" width="10.7109375" style="1" customWidth="1"/>
    <col min="12032" max="12032" width="26.42578125" style="1" customWidth="1"/>
    <col min="12033" max="12034" width="16.7109375" style="1" customWidth="1"/>
    <col min="12035" max="12035" width="8.7109375" style="1" customWidth="1"/>
    <col min="12036" max="12060" width="8.42578125" style="1" customWidth="1"/>
    <col min="12061" max="12285" width="8.85546875" style="1"/>
    <col min="12286" max="12287" width="10.7109375" style="1" customWidth="1"/>
    <col min="12288" max="12288" width="26.42578125" style="1" customWidth="1"/>
    <col min="12289" max="12290" width="16.7109375" style="1" customWidth="1"/>
    <col min="12291" max="12291" width="8.7109375" style="1" customWidth="1"/>
    <col min="12292" max="12316" width="8.42578125" style="1" customWidth="1"/>
    <col min="12317" max="12541" width="8.85546875" style="1"/>
    <col min="12542" max="12543" width="10.7109375" style="1" customWidth="1"/>
    <col min="12544" max="12544" width="26.42578125" style="1" customWidth="1"/>
    <col min="12545" max="12546" width="16.7109375" style="1" customWidth="1"/>
    <col min="12547" max="12547" width="8.7109375" style="1" customWidth="1"/>
    <col min="12548" max="12572" width="8.42578125" style="1" customWidth="1"/>
    <col min="12573" max="12797" width="8.85546875" style="1"/>
    <col min="12798" max="12799" width="10.7109375" style="1" customWidth="1"/>
    <col min="12800" max="12800" width="26.42578125" style="1" customWidth="1"/>
    <col min="12801" max="12802" width="16.7109375" style="1" customWidth="1"/>
    <col min="12803" max="12803" width="8.7109375" style="1" customWidth="1"/>
    <col min="12804" max="12828" width="8.42578125" style="1" customWidth="1"/>
    <col min="12829" max="13053" width="8.85546875" style="1"/>
    <col min="13054" max="13055" width="10.7109375" style="1" customWidth="1"/>
    <col min="13056" max="13056" width="26.42578125" style="1" customWidth="1"/>
    <col min="13057" max="13058" width="16.7109375" style="1" customWidth="1"/>
    <col min="13059" max="13059" width="8.7109375" style="1" customWidth="1"/>
    <col min="13060" max="13084" width="8.42578125" style="1" customWidth="1"/>
    <col min="13085" max="13309" width="8.85546875" style="1"/>
    <col min="13310" max="13311" width="10.7109375" style="1" customWidth="1"/>
    <col min="13312" max="13312" width="26.42578125" style="1" customWidth="1"/>
    <col min="13313" max="13314" width="16.7109375" style="1" customWidth="1"/>
    <col min="13315" max="13315" width="8.7109375" style="1" customWidth="1"/>
    <col min="13316" max="13340" width="8.42578125" style="1" customWidth="1"/>
    <col min="13341" max="13565" width="8.85546875" style="1"/>
    <col min="13566" max="13567" width="10.7109375" style="1" customWidth="1"/>
    <col min="13568" max="13568" width="26.42578125" style="1" customWidth="1"/>
    <col min="13569" max="13570" width="16.7109375" style="1" customWidth="1"/>
    <col min="13571" max="13571" width="8.7109375" style="1" customWidth="1"/>
    <col min="13572" max="13596" width="8.42578125" style="1" customWidth="1"/>
    <col min="13597" max="13821" width="8.85546875" style="1"/>
    <col min="13822" max="13823" width="10.7109375" style="1" customWidth="1"/>
    <col min="13824" max="13824" width="26.42578125" style="1" customWidth="1"/>
    <col min="13825" max="13826" width="16.7109375" style="1" customWidth="1"/>
    <col min="13827" max="13827" width="8.7109375" style="1" customWidth="1"/>
    <col min="13828" max="13852" width="8.42578125" style="1" customWidth="1"/>
    <col min="13853" max="14077" width="8.85546875" style="1"/>
    <col min="14078" max="14079" width="10.7109375" style="1" customWidth="1"/>
    <col min="14080" max="14080" width="26.42578125" style="1" customWidth="1"/>
    <col min="14081" max="14082" width="16.7109375" style="1" customWidth="1"/>
    <col min="14083" max="14083" width="8.7109375" style="1" customWidth="1"/>
    <col min="14084" max="14108" width="8.42578125" style="1" customWidth="1"/>
    <col min="14109" max="14333" width="8.85546875" style="1"/>
    <col min="14334" max="14335" width="10.7109375" style="1" customWidth="1"/>
    <col min="14336" max="14336" width="26.42578125" style="1" customWidth="1"/>
    <col min="14337" max="14338" width="16.7109375" style="1" customWidth="1"/>
    <col min="14339" max="14339" width="8.7109375" style="1" customWidth="1"/>
    <col min="14340" max="14364" width="8.42578125" style="1" customWidth="1"/>
    <col min="14365" max="14589" width="8.85546875" style="1"/>
    <col min="14590" max="14591" width="10.7109375" style="1" customWidth="1"/>
    <col min="14592" max="14592" width="26.42578125" style="1" customWidth="1"/>
    <col min="14593" max="14594" width="16.7109375" style="1" customWidth="1"/>
    <col min="14595" max="14595" width="8.7109375" style="1" customWidth="1"/>
    <col min="14596" max="14620" width="8.42578125" style="1" customWidth="1"/>
    <col min="14621" max="14845" width="8.85546875" style="1"/>
    <col min="14846" max="14847" width="10.7109375" style="1" customWidth="1"/>
    <col min="14848" max="14848" width="26.42578125" style="1" customWidth="1"/>
    <col min="14849" max="14850" width="16.7109375" style="1" customWidth="1"/>
    <col min="14851" max="14851" width="8.7109375" style="1" customWidth="1"/>
    <col min="14852" max="14876" width="8.42578125" style="1" customWidth="1"/>
    <col min="14877" max="15101" width="8.85546875" style="1"/>
    <col min="15102" max="15103" width="10.7109375" style="1" customWidth="1"/>
    <col min="15104" max="15104" width="26.42578125" style="1" customWidth="1"/>
    <col min="15105" max="15106" width="16.7109375" style="1" customWidth="1"/>
    <col min="15107" max="15107" width="8.7109375" style="1" customWidth="1"/>
    <col min="15108" max="15132" width="8.42578125" style="1" customWidth="1"/>
    <col min="15133" max="15357" width="8.85546875" style="1"/>
    <col min="15358" max="15359" width="10.7109375" style="1" customWidth="1"/>
    <col min="15360" max="15360" width="26.42578125" style="1" customWidth="1"/>
    <col min="15361" max="15362" width="16.7109375" style="1" customWidth="1"/>
    <col min="15363" max="15363" width="8.7109375" style="1" customWidth="1"/>
    <col min="15364" max="15388" width="8.42578125" style="1" customWidth="1"/>
    <col min="15389" max="15613" width="8.85546875" style="1"/>
    <col min="15614" max="15615" width="10.7109375" style="1" customWidth="1"/>
    <col min="15616" max="15616" width="26.42578125" style="1" customWidth="1"/>
    <col min="15617" max="15618" width="16.7109375" style="1" customWidth="1"/>
    <col min="15619" max="15619" width="8.7109375" style="1" customWidth="1"/>
    <col min="15620" max="15644" width="8.42578125" style="1" customWidth="1"/>
    <col min="15645" max="15869" width="8.85546875" style="1"/>
    <col min="15870" max="15871" width="10.7109375" style="1" customWidth="1"/>
    <col min="15872" max="15872" width="26.42578125" style="1" customWidth="1"/>
    <col min="15873" max="15874" width="16.7109375" style="1" customWidth="1"/>
    <col min="15875" max="15875" width="8.7109375" style="1" customWidth="1"/>
    <col min="15876" max="15900" width="8.42578125" style="1" customWidth="1"/>
    <col min="15901" max="16125" width="8.85546875" style="1"/>
    <col min="16126" max="16127" width="10.7109375" style="1" customWidth="1"/>
    <col min="16128" max="16128" width="26.42578125" style="1" customWidth="1"/>
    <col min="16129" max="16130" width="16.7109375" style="1" customWidth="1"/>
    <col min="16131" max="16131" width="8.7109375" style="1" customWidth="1"/>
    <col min="16132" max="16156" width="8.42578125" style="1" customWidth="1"/>
    <col min="16157" max="16384" width="8.85546875" style="1"/>
  </cols>
  <sheetData>
    <row r="1" spans="1:28" ht="12.75" x14ac:dyDescent="0.2">
      <c r="E1" s="15" t="s">
        <v>0</v>
      </c>
      <c r="F1" s="18"/>
      <c r="G1" s="7">
        <f>'PAVT MARK 1'!G1</f>
        <v>300</v>
      </c>
      <c r="H1" s="7">
        <f>'PAVT MARK 1'!H1</f>
        <v>300</v>
      </c>
      <c r="I1" s="7">
        <f>'PAVT MARK 1'!I1</f>
        <v>400</v>
      </c>
      <c r="J1" s="7">
        <f>'PAVT MARK 1'!J1</f>
        <v>500</v>
      </c>
      <c r="K1" s="7">
        <f>'PAVT MARK 1'!K1</f>
        <v>620</v>
      </c>
      <c r="L1" s="7">
        <f>'PAVT MARK 1'!L1</f>
        <v>700</v>
      </c>
      <c r="M1" s="7">
        <f>'PAVT MARK 1'!M1</f>
        <v>900</v>
      </c>
      <c r="N1" s="7">
        <f>'PAVT MARK 1'!N1</f>
        <v>1100</v>
      </c>
      <c r="O1" s="7">
        <f>'PAVT MARK 1'!O1</f>
        <v>1300</v>
      </c>
      <c r="P1" s="7">
        <f>'PAVT MARK 1'!P1</f>
        <v>0</v>
      </c>
      <c r="Q1" s="7">
        <f>'PAVT MARK 1'!Q1</f>
        <v>0</v>
      </c>
      <c r="R1" s="7">
        <f>'PAVT MARK 1'!R1</f>
        <v>0</v>
      </c>
      <c r="S1" s="7">
        <f>'PAVT MARK 1'!S1</f>
        <v>0</v>
      </c>
      <c r="T1" s="7">
        <f>'PAVT MARK 1'!T1</f>
        <v>0</v>
      </c>
      <c r="U1" s="7">
        <f>'PAVT MARK 1'!U1</f>
        <v>0</v>
      </c>
      <c r="V1" s="7">
        <f>'PAVT MARK 1'!V1</f>
        <v>0</v>
      </c>
      <c r="W1" s="7">
        <f>'PAVT MARK 1'!W1</f>
        <v>0</v>
      </c>
      <c r="X1" s="7">
        <f>'PAVT MARK 1'!X1</f>
        <v>0</v>
      </c>
      <c r="Y1" s="7">
        <f>'PAVT MARK 1'!Y1</f>
        <v>0</v>
      </c>
      <c r="Z1" s="7">
        <f>'PAVT MARK 1'!Z1</f>
        <v>0</v>
      </c>
      <c r="AA1" s="7">
        <f>'PAVT MARK 1'!AA1</f>
        <v>0</v>
      </c>
      <c r="AB1" s="7">
        <f>'PAVT MARK 1'!AB1</f>
        <v>0</v>
      </c>
    </row>
    <row r="2" spans="1:28" x14ac:dyDescent="0.25">
      <c r="G2" s="8"/>
      <c r="H2" s="8"/>
      <c r="I2" s="8"/>
      <c r="J2" s="8"/>
      <c r="K2" s="8"/>
      <c r="L2" s="8"/>
      <c r="M2" s="8"/>
      <c r="N2" s="8"/>
      <c r="O2" s="8"/>
      <c r="P2" s="8"/>
      <c r="Q2" s="8"/>
      <c r="S2" s="8"/>
      <c r="T2" s="8"/>
      <c r="U2" s="8"/>
      <c r="V2" s="8"/>
    </row>
    <row r="3" spans="1:28" x14ac:dyDescent="0.25">
      <c r="G3" s="8"/>
      <c r="H3" s="8"/>
      <c r="I3" s="8"/>
      <c r="J3" s="8"/>
      <c r="K3" s="8"/>
      <c r="L3" s="8"/>
      <c r="M3" s="8"/>
      <c r="N3" s="8"/>
      <c r="O3" s="8"/>
      <c r="P3" s="8"/>
      <c r="Q3" s="8"/>
      <c r="S3" s="8"/>
      <c r="T3" s="8"/>
      <c r="U3" s="8"/>
      <c r="V3" s="8"/>
    </row>
    <row r="4" spans="1:28" ht="12.75" customHeight="1" x14ac:dyDescent="0.2">
      <c r="A4" s="188"/>
      <c r="B4" s="189"/>
      <c r="C4" s="188"/>
      <c r="D4" s="19"/>
      <c r="E4" s="20"/>
      <c r="F4" s="189"/>
      <c r="G4" s="9">
        <f>'PAVT MARK 1'!G4</f>
        <v>644</v>
      </c>
      <c r="H4" s="9">
        <f>'PAVT MARK 1'!H4</f>
        <v>644</v>
      </c>
      <c r="I4" s="9">
        <f>'PAVT MARK 1'!I4</f>
        <v>644</v>
      </c>
      <c r="J4" s="9">
        <f>'PAVT MARK 1'!J4</f>
        <v>644</v>
      </c>
      <c r="K4" s="9">
        <f>'PAVT MARK 1'!K4</f>
        <v>644</v>
      </c>
      <c r="L4" s="9">
        <f>'PAVT MARK 1'!L4</f>
        <v>644</v>
      </c>
      <c r="M4" s="9">
        <f>'PAVT MARK 1'!M4</f>
        <v>644</v>
      </c>
      <c r="N4" s="9">
        <f>'PAVT MARK 1'!N4</f>
        <v>644</v>
      </c>
      <c r="O4" s="9">
        <f>'PAVT MARK 1'!O4</f>
        <v>644</v>
      </c>
      <c r="P4" s="9">
        <f>'PAVT MARK 1'!P4</f>
        <v>0</v>
      </c>
      <c r="Q4" s="9">
        <f>'PAVT MARK 1'!Q4</f>
        <v>0</v>
      </c>
      <c r="R4" s="9">
        <f>'PAVT MARK 1'!R4</f>
        <v>0</v>
      </c>
      <c r="S4" s="9">
        <f>'PAVT MARK 1'!S4</f>
        <v>0</v>
      </c>
      <c r="T4" s="9">
        <f>'PAVT MARK 1'!T4</f>
        <v>0</v>
      </c>
      <c r="U4" s="9">
        <f>'PAVT MARK 1'!U4</f>
        <v>0</v>
      </c>
      <c r="V4" s="9">
        <f>'PAVT MARK 1'!V4</f>
        <v>0</v>
      </c>
      <c r="W4" s="9">
        <f>'PAVT MARK 1'!W4</f>
        <v>0</v>
      </c>
      <c r="X4" s="9">
        <f>'PAVT MARK 1'!X4</f>
        <v>0</v>
      </c>
      <c r="Y4" s="9">
        <f>'PAVT MARK 1'!Y4</f>
        <v>0</v>
      </c>
      <c r="Z4" s="9">
        <f>'PAVT MARK 1'!Z4</f>
        <v>0</v>
      </c>
      <c r="AA4" s="9">
        <f>'PAVT MARK 1'!AA4</f>
        <v>0</v>
      </c>
      <c r="AB4" s="9">
        <f>'PAVT MARK 1'!AB4</f>
        <v>0</v>
      </c>
    </row>
    <row r="5" spans="1:28" ht="12.75" customHeight="1" x14ac:dyDescent="0.2">
      <c r="A5" s="184"/>
      <c r="B5" s="186"/>
      <c r="C5" s="190"/>
      <c r="D5" s="191" t="s">
        <v>1</v>
      </c>
      <c r="E5" s="192"/>
      <c r="F5" s="186"/>
      <c r="G5" s="181" t="str">
        <f>'PAVT MARK 1'!G5</f>
        <v>CENTER LINE, DOUBLE SOLID</v>
      </c>
      <c r="H5" s="181" t="str">
        <f>'PAVT MARK 1'!H5</f>
        <v>CENTER LINE, SOLID/BROKEN</v>
      </c>
      <c r="I5" s="181" t="str">
        <f>'PAVT MARK 1'!I5</f>
        <v>CHANNELIZING LINE, 8"</v>
      </c>
      <c r="J5" s="181" t="str">
        <f>'PAVT MARK 1'!J5</f>
        <v>STOP LINE</v>
      </c>
      <c r="K5" s="181" t="str">
        <f>'PAVT MARK 1'!K5</f>
        <v>CROSSWALK LINE, 12"</v>
      </c>
      <c r="L5" s="181" t="str">
        <f>'PAVT MARK 1'!L5</f>
        <v>TRANSVERSE/DIAGONAL LINE, YELLOW</v>
      </c>
      <c r="M5" s="181" t="str">
        <f>'PAVT MARK 1'!M5</f>
        <v>ISLAND MARKING, YELLOW</v>
      </c>
      <c r="N5" s="181" t="str">
        <f>'PAVT MARK 1'!N5</f>
        <v>SCHOOL SYMBOL MARKING, 72"</v>
      </c>
      <c r="O5" s="181" t="str">
        <f>'PAVT MARK 1'!O5</f>
        <v>LANE ARROW</v>
      </c>
      <c r="P5" s="181"/>
      <c r="Q5" s="181"/>
      <c r="R5" s="181"/>
      <c r="S5" s="181"/>
      <c r="T5" s="181"/>
      <c r="U5" s="181"/>
      <c r="V5" s="181"/>
      <c r="W5" s="176"/>
      <c r="X5" s="181"/>
      <c r="Y5" s="181"/>
      <c r="Z5" s="181"/>
      <c r="AA5" s="176"/>
      <c r="AB5" s="181"/>
    </row>
    <row r="6" spans="1:28" ht="12.75" customHeight="1" x14ac:dyDescent="0.2">
      <c r="A6" s="184"/>
      <c r="B6" s="186"/>
      <c r="C6" s="190"/>
      <c r="D6" s="191"/>
      <c r="E6" s="192"/>
      <c r="F6" s="186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77"/>
      <c r="X6" s="182"/>
      <c r="Y6" s="182"/>
      <c r="Z6" s="182"/>
      <c r="AA6" s="177"/>
      <c r="AB6" s="182"/>
    </row>
    <row r="7" spans="1:28" ht="12.75" customHeight="1" x14ac:dyDescent="0.2">
      <c r="A7" s="184"/>
      <c r="B7" s="186"/>
      <c r="C7" s="190"/>
      <c r="D7" s="191"/>
      <c r="E7" s="192"/>
      <c r="F7" s="186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77"/>
      <c r="X7" s="182"/>
      <c r="Y7" s="182"/>
      <c r="Z7" s="182"/>
      <c r="AA7" s="177"/>
      <c r="AB7" s="182"/>
    </row>
    <row r="8" spans="1:28" ht="12.75" customHeight="1" x14ac:dyDescent="0.2">
      <c r="A8" s="184"/>
      <c r="B8" s="186"/>
      <c r="C8" s="190"/>
      <c r="D8" s="191"/>
      <c r="E8" s="192"/>
      <c r="F8" s="186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77"/>
      <c r="X8" s="182"/>
      <c r="Y8" s="182"/>
      <c r="Z8" s="182"/>
      <c r="AA8" s="177"/>
      <c r="AB8" s="182"/>
    </row>
    <row r="9" spans="1:28" ht="12.75" customHeight="1" x14ac:dyDescent="0.2">
      <c r="A9" s="22" t="s">
        <v>2</v>
      </c>
      <c r="B9" s="23" t="s">
        <v>3</v>
      </c>
      <c r="C9" s="184" t="s">
        <v>4</v>
      </c>
      <c r="D9" s="191"/>
      <c r="E9" s="192"/>
      <c r="F9" s="184" t="s">
        <v>5</v>
      </c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77"/>
      <c r="X9" s="182"/>
      <c r="Y9" s="182"/>
      <c r="Z9" s="182"/>
      <c r="AA9" s="177"/>
      <c r="AB9" s="182"/>
    </row>
    <row r="10" spans="1:28" ht="12.75" customHeight="1" x14ac:dyDescent="0.2">
      <c r="A10" s="22" t="s">
        <v>6</v>
      </c>
      <c r="B10" s="23" t="s">
        <v>6</v>
      </c>
      <c r="C10" s="184"/>
      <c r="D10" s="191"/>
      <c r="E10" s="192"/>
      <c r="F10" s="184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77"/>
      <c r="X10" s="182"/>
      <c r="Y10" s="182"/>
      <c r="Z10" s="182"/>
      <c r="AA10" s="177"/>
      <c r="AB10" s="182"/>
    </row>
    <row r="11" spans="1:28" ht="12.75" customHeight="1" x14ac:dyDescent="0.2">
      <c r="A11" s="184"/>
      <c r="B11" s="186"/>
      <c r="C11" s="22"/>
      <c r="D11" s="191"/>
      <c r="E11" s="192"/>
      <c r="F11" s="186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77"/>
      <c r="X11" s="182"/>
      <c r="Y11" s="182"/>
      <c r="Z11" s="182"/>
      <c r="AA11" s="177"/>
      <c r="AB11" s="182"/>
    </row>
    <row r="12" spans="1:28" ht="12.75" customHeight="1" x14ac:dyDescent="0.2">
      <c r="A12" s="184"/>
      <c r="B12" s="186"/>
      <c r="C12" s="22"/>
      <c r="D12" s="191"/>
      <c r="E12" s="192"/>
      <c r="F12" s="186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77"/>
      <c r="X12" s="182"/>
      <c r="Y12" s="182"/>
      <c r="Z12" s="182"/>
      <c r="AA12" s="177"/>
      <c r="AB12" s="182"/>
    </row>
    <row r="13" spans="1:28" ht="12.75" customHeight="1" x14ac:dyDescent="0.2">
      <c r="A13" s="184"/>
      <c r="B13" s="186"/>
      <c r="C13" s="22"/>
      <c r="D13" s="191"/>
      <c r="E13" s="192"/>
      <c r="F13" s="186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77"/>
      <c r="X13" s="182"/>
      <c r="Y13" s="182"/>
      <c r="Z13" s="182"/>
      <c r="AA13" s="177"/>
      <c r="AB13" s="182"/>
    </row>
    <row r="14" spans="1:28" ht="12.75" customHeight="1" thickBot="1" x14ac:dyDescent="0.25">
      <c r="A14" s="184"/>
      <c r="B14" s="186"/>
      <c r="C14" s="22"/>
      <c r="D14" s="191"/>
      <c r="E14" s="192"/>
      <c r="F14" s="186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78"/>
      <c r="X14" s="183"/>
      <c r="Y14" s="183"/>
      <c r="Z14" s="183"/>
      <c r="AA14" s="178"/>
      <c r="AB14" s="183"/>
    </row>
    <row r="15" spans="1:28" ht="12.75" customHeight="1" thickBot="1" x14ac:dyDescent="0.25">
      <c r="A15" s="185"/>
      <c r="B15" s="187"/>
      <c r="C15" s="24" t="s">
        <v>7</v>
      </c>
      <c r="D15" s="25" t="s">
        <v>8</v>
      </c>
      <c r="E15" s="25" t="s">
        <v>9</v>
      </c>
      <c r="F15" s="187"/>
      <c r="G15" s="10" t="str">
        <f>'PAVT MARK 1'!G15</f>
        <v>FT</v>
      </c>
      <c r="H15" s="10" t="str">
        <f>'PAVT MARK 1'!H15</f>
        <v>FT</v>
      </c>
      <c r="I15" s="10" t="str">
        <f>'PAVT MARK 1'!I15</f>
        <v>FT</v>
      </c>
      <c r="J15" s="10" t="str">
        <f>'PAVT MARK 1'!J15</f>
        <v>FT</v>
      </c>
      <c r="K15" s="10" t="str">
        <f>'PAVT MARK 1'!K15</f>
        <v>FT</v>
      </c>
      <c r="L15" s="10" t="str">
        <f>'PAVT MARK 1'!L15</f>
        <v>FT</v>
      </c>
      <c r="M15" s="10" t="str">
        <f>'PAVT MARK 1'!M15</f>
        <v>SF</v>
      </c>
      <c r="N15" s="10" t="str">
        <f>'PAVT MARK 1'!N15</f>
        <v>EACH</v>
      </c>
      <c r="O15" s="10" t="str">
        <f>'PAVT MARK 1'!O15</f>
        <v>EACH</v>
      </c>
      <c r="P15" s="10"/>
      <c r="Q15" s="10"/>
      <c r="R15" s="13"/>
      <c r="S15" s="10"/>
      <c r="T15" s="10"/>
      <c r="U15" s="10"/>
      <c r="V15" s="10"/>
      <c r="W15" s="17"/>
      <c r="X15" s="17"/>
      <c r="Y15" s="10"/>
      <c r="Z15" s="17"/>
      <c r="AA15" s="13"/>
      <c r="AB15" s="17"/>
    </row>
    <row r="16" spans="1:28" ht="12.75" customHeight="1" x14ac:dyDescent="0.2">
      <c r="A16" s="26"/>
      <c r="B16" s="27"/>
      <c r="C16" s="28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2.75" customHeight="1" x14ac:dyDescent="0.2">
      <c r="A17" s="16" t="s">
        <v>242</v>
      </c>
      <c r="B17" s="29" t="s">
        <v>55</v>
      </c>
      <c r="C17" s="12" t="s">
        <v>68</v>
      </c>
      <c r="D17" s="30">
        <v>21500</v>
      </c>
      <c r="E17" s="30">
        <v>21614</v>
      </c>
      <c r="F17" s="16" t="s">
        <v>34</v>
      </c>
      <c r="G17" s="16"/>
      <c r="H17" s="16">
        <f>E17-D17</f>
        <v>114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2.75" customHeight="1" x14ac:dyDescent="0.2">
      <c r="A18" s="16" t="str">
        <f>A17</f>
        <v>P.280</v>
      </c>
      <c r="B18" s="29" t="s">
        <v>55</v>
      </c>
      <c r="C18" s="12" t="s">
        <v>68</v>
      </c>
      <c r="D18" s="30">
        <v>21500</v>
      </c>
      <c r="E18" s="30">
        <v>21614</v>
      </c>
      <c r="F18" s="16" t="s">
        <v>35</v>
      </c>
      <c r="G18" s="16"/>
      <c r="H18" s="16">
        <f>E18-D18</f>
        <v>114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2.75" customHeight="1" x14ac:dyDescent="0.2">
      <c r="A19" s="16" t="str">
        <f t="shared" ref="A19:A31" si="0">A18</f>
        <v>P.280</v>
      </c>
      <c r="B19" s="29" t="s">
        <v>56</v>
      </c>
      <c r="C19" s="12" t="s">
        <v>68</v>
      </c>
      <c r="D19" s="30">
        <v>21564</v>
      </c>
      <c r="E19" s="30"/>
      <c r="F19" s="16" t="s">
        <v>57</v>
      </c>
      <c r="G19" s="16"/>
      <c r="H19" s="16"/>
      <c r="I19" s="16"/>
      <c r="J19" s="16"/>
      <c r="K19" s="16"/>
      <c r="L19" s="16"/>
      <c r="M19" s="16"/>
      <c r="N19" s="16"/>
      <c r="O19" s="16">
        <v>2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75" customHeight="1" x14ac:dyDescent="0.2">
      <c r="A20" s="16" t="str">
        <f t="shared" si="0"/>
        <v>P.280</v>
      </c>
      <c r="B20" s="29" t="s">
        <v>66</v>
      </c>
      <c r="C20" s="12" t="s">
        <v>68</v>
      </c>
      <c r="D20" s="30">
        <v>21614</v>
      </c>
      <c r="E20" s="30">
        <v>21664</v>
      </c>
      <c r="F20" s="16" t="s">
        <v>63</v>
      </c>
      <c r="G20" s="16"/>
      <c r="H20" s="16"/>
      <c r="I20" s="16"/>
      <c r="J20" s="16"/>
      <c r="K20" s="16"/>
      <c r="L20" s="16">
        <v>28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75" customHeight="1" x14ac:dyDescent="0.2">
      <c r="A21" s="16" t="str">
        <f t="shared" si="0"/>
        <v>P.280</v>
      </c>
      <c r="B21" s="29" t="s">
        <v>61</v>
      </c>
      <c r="C21" s="12" t="s">
        <v>68</v>
      </c>
      <c r="D21" s="30">
        <v>21614</v>
      </c>
      <c r="E21" s="30">
        <v>21664</v>
      </c>
      <c r="F21" s="16" t="s">
        <v>65</v>
      </c>
      <c r="G21" s="16">
        <f>E21-D21</f>
        <v>50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AA21" s="16"/>
      <c r="AB21" s="16"/>
    </row>
    <row r="22" spans="1:28" ht="12.75" customHeight="1" x14ac:dyDescent="0.2">
      <c r="A22" s="16" t="str">
        <f t="shared" si="0"/>
        <v>P.280</v>
      </c>
      <c r="B22" s="29" t="s">
        <v>61</v>
      </c>
      <c r="C22" s="12" t="s">
        <v>68</v>
      </c>
      <c r="D22" s="30">
        <v>21614</v>
      </c>
      <c r="E22" s="30">
        <v>21714</v>
      </c>
      <c r="F22" s="16" t="s">
        <v>34</v>
      </c>
      <c r="G22" s="16">
        <f>E22-D22</f>
        <v>100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2.75" customHeight="1" x14ac:dyDescent="0.2">
      <c r="A23" s="16" t="str">
        <f t="shared" si="0"/>
        <v>P.280</v>
      </c>
      <c r="B23" s="29" t="s">
        <v>60</v>
      </c>
      <c r="C23" s="12" t="s">
        <v>68</v>
      </c>
      <c r="D23" s="30">
        <v>21674</v>
      </c>
      <c r="E23" s="30">
        <v>21714</v>
      </c>
      <c r="F23" s="16" t="s">
        <v>35</v>
      </c>
      <c r="G23" s="16"/>
      <c r="H23" s="16"/>
      <c r="I23" s="16">
        <f>E23-D23</f>
        <v>40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2.75" customHeight="1" x14ac:dyDescent="0.2">
      <c r="A24" s="16" t="str">
        <f t="shared" si="0"/>
        <v>P.280</v>
      </c>
      <c r="B24" s="29" t="s">
        <v>56</v>
      </c>
      <c r="C24" s="12" t="s">
        <v>68</v>
      </c>
      <c r="D24" s="30">
        <v>21704</v>
      </c>
      <c r="E24" s="30"/>
      <c r="F24" s="16" t="s">
        <v>57</v>
      </c>
      <c r="G24" s="16"/>
      <c r="H24" s="16"/>
      <c r="I24" s="16"/>
      <c r="J24" s="16"/>
      <c r="K24" s="16"/>
      <c r="L24" s="16"/>
      <c r="M24" s="16"/>
      <c r="N24" s="16"/>
      <c r="O24" s="16">
        <v>1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2.75" customHeight="1" x14ac:dyDescent="0.2">
      <c r="A25" s="16" t="str">
        <f t="shared" si="0"/>
        <v>P.280</v>
      </c>
      <c r="B25" s="29" t="s">
        <v>64</v>
      </c>
      <c r="C25" s="12" t="s">
        <v>68</v>
      </c>
      <c r="D25" s="30" t="s">
        <v>220</v>
      </c>
      <c r="E25" s="30"/>
      <c r="F25" s="16" t="s">
        <v>63</v>
      </c>
      <c r="G25" s="16"/>
      <c r="H25" s="16"/>
      <c r="I25" s="16"/>
      <c r="J25" s="16">
        <v>23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2.75" customHeight="1" x14ac:dyDescent="0.2">
      <c r="A26" s="16" t="str">
        <f t="shared" si="0"/>
        <v>P.280</v>
      </c>
      <c r="B26" s="29" t="s">
        <v>58</v>
      </c>
      <c r="C26" s="12" t="s">
        <v>68</v>
      </c>
      <c r="D26" s="16" t="s">
        <v>207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>
        <v>53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2.75" customHeight="1" x14ac:dyDescent="0.2">
      <c r="A27" s="16" t="str">
        <f t="shared" si="0"/>
        <v>P.280</v>
      </c>
      <c r="B27" s="29" t="s">
        <v>56</v>
      </c>
      <c r="C27" s="12" t="s">
        <v>68</v>
      </c>
      <c r="D27" s="16" t="s">
        <v>208</v>
      </c>
      <c r="E27" s="16"/>
      <c r="F27" s="16" t="s">
        <v>34</v>
      </c>
      <c r="G27" s="16"/>
      <c r="H27" s="16"/>
      <c r="I27" s="16"/>
      <c r="J27" s="16"/>
      <c r="K27" s="16"/>
      <c r="L27" s="16"/>
      <c r="M27" s="16"/>
      <c r="N27" s="16"/>
      <c r="O27" s="16">
        <v>2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2.75" customHeight="1" x14ac:dyDescent="0.2">
      <c r="A28" s="16" t="str">
        <f t="shared" si="0"/>
        <v>P.280</v>
      </c>
      <c r="B28" s="29" t="s">
        <v>55</v>
      </c>
      <c r="C28" s="12" t="s">
        <v>68</v>
      </c>
      <c r="D28" s="30">
        <v>21866</v>
      </c>
      <c r="E28" s="30">
        <v>21950</v>
      </c>
      <c r="F28" s="16" t="s">
        <v>34</v>
      </c>
      <c r="G28" s="16"/>
      <c r="H28" s="16">
        <f>E28-D28</f>
        <v>84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2.75" customHeight="1" x14ac:dyDescent="0.2">
      <c r="A29" s="16" t="str">
        <f t="shared" si="0"/>
        <v>P.280</v>
      </c>
      <c r="B29" s="29" t="s">
        <v>55</v>
      </c>
      <c r="C29" s="12" t="s">
        <v>68</v>
      </c>
      <c r="D29" s="30">
        <v>21866</v>
      </c>
      <c r="E29" s="30">
        <v>21950</v>
      </c>
      <c r="F29" s="16" t="s">
        <v>35</v>
      </c>
      <c r="G29" s="16"/>
      <c r="H29" s="16">
        <f>E29-D29</f>
        <v>84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2.75" customHeight="1" x14ac:dyDescent="0.2">
      <c r="A30" s="16" t="str">
        <f t="shared" si="0"/>
        <v>P.280</v>
      </c>
      <c r="B30" s="29" t="s">
        <v>64</v>
      </c>
      <c r="C30" s="12" t="s">
        <v>68</v>
      </c>
      <c r="D30" s="30" t="s">
        <v>221</v>
      </c>
      <c r="E30" s="30"/>
      <c r="F30" s="16" t="s">
        <v>34</v>
      </c>
      <c r="G30" s="16"/>
      <c r="H30" s="16"/>
      <c r="I30" s="16"/>
      <c r="J30" s="16">
        <v>15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2.75" customHeight="1" x14ac:dyDescent="0.2">
      <c r="A31" s="16" t="str">
        <f t="shared" si="0"/>
        <v>P.280</v>
      </c>
      <c r="B31" s="29" t="s">
        <v>62</v>
      </c>
      <c r="C31" s="12" t="s">
        <v>68</v>
      </c>
      <c r="D31" s="30" t="s">
        <v>229</v>
      </c>
      <c r="E31" s="30"/>
      <c r="F31" s="16" t="s">
        <v>63</v>
      </c>
      <c r="G31" s="16"/>
      <c r="H31" s="16"/>
      <c r="I31" s="16"/>
      <c r="J31" s="16"/>
      <c r="K31" s="16">
        <v>101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2.75" customHeight="1" x14ac:dyDescent="0.2">
      <c r="A32" s="16"/>
      <c r="B32" s="29"/>
      <c r="C32" s="12"/>
      <c r="D32" s="30"/>
      <c r="E32" s="30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2.75" customHeight="1" x14ac:dyDescent="0.2">
      <c r="A33" s="16" t="s">
        <v>243</v>
      </c>
      <c r="B33" s="29" t="s">
        <v>55</v>
      </c>
      <c r="C33" s="12" t="s">
        <v>68</v>
      </c>
      <c r="D33" s="30">
        <v>21950</v>
      </c>
      <c r="E33" s="30">
        <v>22110</v>
      </c>
      <c r="F33" s="16" t="s">
        <v>34</v>
      </c>
      <c r="G33" s="16"/>
      <c r="H33" s="16">
        <f>E33-D33</f>
        <v>160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2.75" customHeight="1" x14ac:dyDescent="0.2">
      <c r="A34" s="16" t="str">
        <f>A33</f>
        <v>P.281</v>
      </c>
      <c r="B34" s="29" t="s">
        <v>55</v>
      </c>
      <c r="C34" s="12" t="s">
        <v>68</v>
      </c>
      <c r="D34" s="30">
        <v>21950</v>
      </c>
      <c r="E34" s="30">
        <v>22110</v>
      </c>
      <c r="F34" s="16" t="s">
        <v>35</v>
      </c>
      <c r="G34" s="16"/>
      <c r="H34" s="16">
        <f>E34-D34</f>
        <v>160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ht="12.75" customHeight="1" x14ac:dyDescent="0.2">
      <c r="A35" s="16"/>
      <c r="B35" s="16"/>
      <c r="C35" s="12"/>
      <c r="D35" s="30"/>
      <c r="E35" s="30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33"/>
    </row>
    <row r="36" spans="1:28" ht="12.75" customHeight="1" x14ac:dyDescent="0.2">
      <c r="A36" s="16"/>
      <c r="B36" s="31"/>
      <c r="C36" s="12"/>
      <c r="D36" s="30"/>
      <c r="E36" s="30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2.75" customHeight="1" x14ac:dyDescent="0.2">
      <c r="A37" s="16"/>
      <c r="B37" s="29"/>
      <c r="C37" s="12"/>
      <c r="D37" s="30"/>
      <c r="E37" s="30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2.75" customHeight="1" x14ac:dyDescent="0.2">
      <c r="A38" s="16"/>
      <c r="B38" s="29"/>
      <c r="C38" s="12"/>
      <c r="D38" s="30"/>
      <c r="E38" s="30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2.75" customHeight="1" x14ac:dyDescent="0.2">
      <c r="A39" s="16"/>
      <c r="B39" s="29"/>
      <c r="C39" s="12"/>
      <c r="D39" s="30"/>
      <c r="E39" s="30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2.75" customHeight="1" x14ac:dyDescent="0.2">
      <c r="A40" s="16"/>
      <c r="B40" s="29"/>
      <c r="C40" s="12"/>
      <c r="D40" s="30"/>
      <c r="E40" s="30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2.75" customHeight="1" x14ac:dyDescent="0.2">
      <c r="A41" s="16"/>
      <c r="B41" s="29"/>
      <c r="C41" s="12"/>
      <c r="D41" s="30"/>
      <c r="E41" s="30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2.75" customHeight="1" x14ac:dyDescent="0.2">
      <c r="A42" s="16"/>
      <c r="B42" s="29"/>
      <c r="C42" s="12"/>
      <c r="D42" s="30"/>
      <c r="E42" s="30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2.75" customHeight="1" x14ac:dyDescent="0.2">
      <c r="A43" s="16"/>
      <c r="B43" s="29"/>
      <c r="C43" s="12"/>
      <c r="D43" s="30"/>
      <c r="E43" s="30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ht="12.75" customHeight="1" x14ac:dyDescent="0.2">
      <c r="A44" s="16"/>
      <c r="B44" s="29"/>
      <c r="C44" s="12"/>
      <c r="D44" s="30"/>
      <c r="E44" s="30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2.75" customHeight="1" x14ac:dyDescent="0.2">
      <c r="A45" s="16"/>
      <c r="B45" s="16"/>
      <c r="C45" s="12"/>
      <c r="D45" s="30"/>
      <c r="E45" s="30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2.75" customHeight="1" x14ac:dyDescent="0.2">
      <c r="A46" s="16"/>
      <c r="B46" s="29"/>
      <c r="C46" s="12"/>
      <c r="D46" s="30"/>
      <c r="E46" s="30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33"/>
    </row>
    <row r="47" spans="1:28" ht="12.75" customHeight="1" x14ac:dyDescent="0.2">
      <c r="A47" s="16"/>
      <c r="B47" s="29"/>
      <c r="C47" s="12"/>
      <c r="D47" s="30"/>
      <c r="E47" s="30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2.75" customHeight="1" x14ac:dyDescent="0.2">
      <c r="A48" s="16"/>
      <c r="B48" s="29"/>
      <c r="C48" s="12"/>
      <c r="D48" s="30"/>
      <c r="E48" s="30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2.75" customHeight="1" x14ac:dyDescent="0.2">
      <c r="A49" s="16"/>
      <c r="B49" s="29"/>
      <c r="C49" s="12"/>
      <c r="D49" s="30"/>
      <c r="E49" s="30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2.75" customHeight="1" x14ac:dyDescent="0.2">
      <c r="A50" s="16"/>
      <c r="B50" s="29"/>
      <c r="C50" s="12"/>
      <c r="D50" s="30"/>
      <c r="E50" s="30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2.75" customHeight="1" x14ac:dyDescent="0.2">
      <c r="A51" s="16"/>
      <c r="B51" s="29"/>
      <c r="C51" s="12"/>
      <c r="D51" s="30"/>
      <c r="E51" s="30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2.75" customHeight="1" x14ac:dyDescent="0.2">
      <c r="A52" s="16"/>
      <c r="B52" s="29"/>
      <c r="C52" s="12"/>
      <c r="D52" s="30"/>
      <c r="E52" s="30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2.75" customHeight="1" x14ac:dyDescent="0.2">
      <c r="A53" s="16"/>
      <c r="B53" s="29"/>
      <c r="C53" s="12"/>
      <c r="D53" s="30"/>
      <c r="E53" s="30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2.75" customHeight="1" x14ac:dyDescent="0.2">
      <c r="A54" s="16"/>
      <c r="B54" s="29"/>
      <c r="C54" s="12"/>
      <c r="D54" s="30"/>
      <c r="E54" s="30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2.75" customHeight="1" x14ac:dyDescent="0.2">
      <c r="A55" s="16"/>
      <c r="B55" s="29"/>
      <c r="C55" s="12"/>
      <c r="D55" s="30"/>
      <c r="E55" s="30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2.75" customHeight="1" x14ac:dyDescent="0.2">
      <c r="A56" s="16"/>
      <c r="B56" s="29"/>
      <c r="C56" s="12"/>
      <c r="D56" s="30"/>
      <c r="E56" s="30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2.75" customHeight="1" x14ac:dyDescent="0.2">
      <c r="A57" s="16"/>
      <c r="B57" s="29"/>
      <c r="C57" s="12"/>
      <c r="D57" s="30"/>
      <c r="E57" s="30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2.75" customHeight="1" x14ac:dyDescent="0.2">
      <c r="A58" s="16"/>
      <c r="B58" s="29"/>
      <c r="C58" s="12"/>
      <c r="D58" s="30"/>
      <c r="E58" s="30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2.75" customHeight="1" x14ac:dyDescent="0.2">
      <c r="A59" s="16"/>
      <c r="B59" s="29"/>
      <c r="C59" s="12"/>
      <c r="D59" s="30"/>
      <c r="E59" s="30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2.75" customHeight="1" x14ac:dyDescent="0.2">
      <c r="A60" s="16"/>
      <c r="B60" s="29"/>
      <c r="C60" s="12"/>
      <c r="D60" s="30"/>
      <c r="E60" s="30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2.75" customHeight="1" x14ac:dyDescent="0.2">
      <c r="A61" s="16"/>
      <c r="B61" s="29"/>
      <c r="C61" s="12"/>
      <c r="D61" s="30"/>
      <c r="E61" s="30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32"/>
      <c r="Q61" s="32"/>
      <c r="R61" s="16"/>
      <c r="S61" s="32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2.75" customHeight="1" x14ac:dyDescent="0.2">
      <c r="A62" s="16"/>
      <c r="B62" s="29"/>
      <c r="C62" s="12"/>
      <c r="D62" s="30"/>
      <c r="E62" s="30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32"/>
      <c r="Q62" s="32"/>
      <c r="R62" s="16"/>
      <c r="S62" s="32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2.75" customHeight="1" x14ac:dyDescent="0.2">
      <c r="A63" s="16"/>
      <c r="B63" s="29"/>
      <c r="C63" s="12"/>
      <c r="D63" s="30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2.75" customHeight="1" x14ac:dyDescent="0.2">
      <c r="A64" s="16"/>
      <c r="B64" s="29"/>
      <c r="C64" s="12"/>
      <c r="D64" s="30"/>
      <c r="E64" s="30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2.75" x14ac:dyDescent="0.2">
      <c r="A65" s="16"/>
      <c r="B65" s="29"/>
      <c r="C65" s="12"/>
      <c r="D65" s="30"/>
      <c r="E65" s="3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2.75" customHeight="1" x14ac:dyDescent="0.2">
      <c r="A66" s="16"/>
      <c r="B66" s="29"/>
      <c r="C66" s="12"/>
      <c r="D66" s="30"/>
      <c r="E66" s="30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2.75" x14ac:dyDescent="0.2">
      <c r="A67" s="16"/>
      <c r="B67" s="29"/>
      <c r="C67" s="12"/>
      <c r="D67" s="30"/>
      <c r="E67" s="3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32"/>
      <c r="Q67" s="32"/>
      <c r="R67" s="16"/>
      <c r="S67" s="32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2.75" x14ac:dyDescent="0.2">
      <c r="A68" s="16"/>
      <c r="B68" s="29"/>
      <c r="C68" s="12"/>
      <c r="D68" s="30"/>
      <c r="E68" s="3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32"/>
      <c r="Q68" s="32"/>
      <c r="R68" s="16"/>
      <c r="S68" s="32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2.75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2.75" customHeight="1" x14ac:dyDescent="0.2">
      <c r="A70" s="203" t="s">
        <v>198</v>
      </c>
      <c r="B70" s="204"/>
      <c r="C70" s="204"/>
      <c r="D70" s="204"/>
      <c r="E70" s="204"/>
      <c r="F70" s="205"/>
      <c r="G70" s="203">
        <f>SUM('PAVT MARK 4'!G16:H69)</f>
        <v>866</v>
      </c>
      <c r="H70" s="205"/>
      <c r="I70" s="16">
        <f>SUM(I16:I69)</f>
        <v>40</v>
      </c>
      <c r="J70" s="16">
        <f>SUM(J16:J69)</f>
        <v>38</v>
      </c>
      <c r="K70" s="16">
        <f>SUM(K16:K69)</f>
        <v>101</v>
      </c>
      <c r="L70" s="16">
        <v>28</v>
      </c>
      <c r="M70" s="16">
        <f>SUM(M16:M69)</f>
        <v>53</v>
      </c>
      <c r="N70" s="16"/>
      <c r="O70" s="16">
        <f>SUM(O16:O69)</f>
        <v>5</v>
      </c>
      <c r="P70" s="32"/>
      <c r="Q70" s="32"/>
      <c r="R70" s="16"/>
      <c r="S70" s="32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2.75" customHeight="1" x14ac:dyDescent="0.2">
      <c r="A71" s="203" t="s">
        <v>222</v>
      </c>
      <c r="B71" s="204"/>
      <c r="C71" s="204"/>
      <c r="D71" s="204"/>
      <c r="E71" s="204"/>
      <c r="F71" s="205"/>
      <c r="G71" s="203">
        <f>'PAVT MARK 1'!G76</f>
        <v>3351</v>
      </c>
      <c r="H71" s="205"/>
      <c r="I71" s="16">
        <f>'PAVT MARK 1'!I76</f>
        <v>155</v>
      </c>
      <c r="J71" s="16">
        <f>'PAVT MARK 1'!J76</f>
        <v>56</v>
      </c>
      <c r="K71" s="16">
        <f>'PAVT MARK 1'!K76</f>
        <v>331</v>
      </c>
      <c r="L71" s="16">
        <f>'PAVT MARK 1'!L76</f>
        <v>59</v>
      </c>
      <c r="M71" s="16">
        <f>'PAVT MARK 1'!M76</f>
        <v>159</v>
      </c>
      <c r="N71" s="16">
        <f>'PAVT MARK 1'!N76</f>
        <v>1</v>
      </c>
      <c r="O71" s="16">
        <f>'PAVT MARK 1'!O76</f>
        <v>16</v>
      </c>
      <c r="P71" s="32"/>
      <c r="Q71" s="32"/>
      <c r="R71" s="16"/>
      <c r="S71" s="32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2.75" customHeight="1" x14ac:dyDescent="0.2">
      <c r="A72" s="203" t="s">
        <v>223</v>
      </c>
      <c r="B72" s="204"/>
      <c r="C72" s="204"/>
      <c r="D72" s="204"/>
      <c r="E72" s="204"/>
      <c r="F72" s="205"/>
      <c r="G72" s="211">
        <f>'PAVT MARK 2'!G76</f>
        <v>4135</v>
      </c>
      <c r="H72" s="212"/>
      <c r="I72" s="16">
        <f>'PAVT MARK 2'!I76</f>
        <v>95</v>
      </c>
      <c r="J72" s="16">
        <f>'PAVT MARK 2'!J76</f>
        <v>37</v>
      </c>
      <c r="K72" s="16">
        <f>'PAVT MARK 2'!K76</f>
        <v>203</v>
      </c>
      <c r="L72" s="16">
        <f>'PAVT MARK 2'!L76</f>
        <v>85</v>
      </c>
      <c r="M72" s="16">
        <f>'PAVT MARK 2'!M76</f>
        <v>106</v>
      </c>
      <c r="N72" s="16"/>
      <c r="O72" s="16">
        <f>'PAVT MARK 2'!O76</f>
        <v>12</v>
      </c>
      <c r="P72" s="32"/>
      <c r="Q72" s="32"/>
      <c r="R72" s="16"/>
      <c r="S72" s="32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4.1" customHeight="1" thickBot="1" x14ac:dyDescent="0.25">
      <c r="A73" s="208" t="s">
        <v>224</v>
      </c>
      <c r="B73" s="209"/>
      <c r="C73" s="209"/>
      <c r="D73" s="209"/>
      <c r="E73" s="209"/>
      <c r="F73" s="210"/>
      <c r="G73" s="208">
        <f>'PAVT MARK 3'!G76</f>
        <v>2937</v>
      </c>
      <c r="H73" s="210"/>
      <c r="I73" s="17">
        <f>'PAVT MARK 3'!I76</f>
        <v>216</v>
      </c>
      <c r="J73" s="17">
        <f>'PAVT MARK 3'!J76</f>
        <v>82</v>
      </c>
      <c r="K73" s="17">
        <f>'PAVT MARK 3'!K76</f>
        <v>371</v>
      </c>
      <c r="L73" s="17">
        <f>'PAVT MARK 3'!L76</f>
        <v>85</v>
      </c>
      <c r="M73" s="17">
        <f>'PAVT MARK 3'!M76</f>
        <v>159</v>
      </c>
      <c r="N73" s="17"/>
      <c r="O73" s="17">
        <f>'PAVT MARK 3'!O76</f>
        <v>9</v>
      </c>
      <c r="P73" s="40"/>
      <c r="Q73" s="40"/>
      <c r="R73" s="17"/>
      <c r="S73" s="40"/>
      <c r="T73" s="17"/>
      <c r="U73" s="17"/>
      <c r="V73" s="17"/>
      <c r="W73" s="17"/>
      <c r="X73" s="17"/>
      <c r="Y73" s="17"/>
      <c r="Z73" s="17"/>
      <c r="AA73" s="17"/>
      <c r="AB73" s="17"/>
    </row>
    <row r="74" spans="1:28" ht="15.95" customHeight="1" thickBot="1" x14ac:dyDescent="0.25">
      <c r="A74" s="213" t="s">
        <v>204</v>
      </c>
      <c r="B74" s="214"/>
      <c r="C74" s="214"/>
      <c r="D74" s="214"/>
      <c r="E74" s="214"/>
      <c r="F74" s="215"/>
      <c r="G74" s="201">
        <f>SUM(G70:H73)</f>
        <v>11289</v>
      </c>
      <c r="H74" s="202"/>
      <c r="I74" s="41">
        <f>SUM(I70:I73)</f>
        <v>506</v>
      </c>
      <c r="J74" s="41">
        <f>SUM(J70:J73)</f>
        <v>213</v>
      </c>
      <c r="K74" s="41">
        <f>SUM(K70:K73)</f>
        <v>1006</v>
      </c>
      <c r="L74" s="41">
        <f>SUM(L70:L73)</f>
        <v>257</v>
      </c>
      <c r="M74" s="41">
        <f>SUM(M70:M73)</f>
        <v>477</v>
      </c>
      <c r="N74" s="41">
        <f t="shared" ref="N74:O74" si="1">SUM(N70:N73)</f>
        <v>1</v>
      </c>
      <c r="O74" s="41">
        <f t="shared" si="1"/>
        <v>42</v>
      </c>
      <c r="P74" s="41"/>
      <c r="Q74" s="41"/>
      <c r="R74" s="24"/>
      <c r="S74" s="41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15.6" customHeight="1" thickBot="1" x14ac:dyDescent="0.25">
      <c r="A75" s="213" t="s">
        <v>203</v>
      </c>
      <c r="B75" s="216"/>
      <c r="C75" s="216"/>
      <c r="D75" s="216"/>
      <c r="E75" s="216"/>
      <c r="F75" s="217"/>
      <c r="G75" s="206">
        <f>ROUNDUP(G74/5280,3)</f>
        <v>2.1389999999999998</v>
      </c>
      <c r="H75" s="207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12.75" customHeight="1" x14ac:dyDescent="0.2">
      <c r="A76" s="193" t="s">
        <v>227</v>
      </c>
      <c r="B76" s="194"/>
      <c r="C76" s="194"/>
      <c r="D76" s="194"/>
      <c r="E76" s="194"/>
      <c r="F76" s="195"/>
      <c r="G76" s="218">
        <f>G75</f>
        <v>2.1389999999999998</v>
      </c>
      <c r="H76" s="219"/>
      <c r="I76" s="179">
        <f t="shared" ref="I76:O76" si="2">I74</f>
        <v>506</v>
      </c>
      <c r="J76" s="179">
        <f>J74</f>
        <v>213</v>
      </c>
      <c r="K76" s="179">
        <f t="shared" si="2"/>
        <v>1006</v>
      </c>
      <c r="L76" s="179">
        <f t="shared" si="2"/>
        <v>257</v>
      </c>
      <c r="M76" s="179">
        <f t="shared" si="2"/>
        <v>477</v>
      </c>
      <c r="N76" s="179">
        <f t="shared" si="2"/>
        <v>1</v>
      </c>
      <c r="O76" s="179">
        <f t="shared" si="2"/>
        <v>42</v>
      </c>
      <c r="P76" s="179">
        <f t="shared" ref="P76:AA76" si="3">SUM(P16:P75)</f>
        <v>0</v>
      </c>
      <c r="Q76" s="179">
        <f t="shared" si="3"/>
        <v>0</v>
      </c>
      <c r="R76" s="179">
        <f t="shared" si="3"/>
        <v>0</v>
      </c>
      <c r="S76" s="179">
        <f t="shared" si="3"/>
        <v>0</v>
      </c>
      <c r="T76" s="179">
        <f t="shared" si="3"/>
        <v>0</v>
      </c>
      <c r="U76" s="179">
        <f t="shared" si="3"/>
        <v>0</v>
      </c>
      <c r="V76" s="179">
        <f t="shared" si="3"/>
        <v>0</v>
      </c>
      <c r="W76" s="179">
        <f t="shared" si="3"/>
        <v>0</v>
      </c>
      <c r="X76" s="179">
        <f t="shared" si="3"/>
        <v>0</v>
      </c>
      <c r="Y76" s="179">
        <f t="shared" si="3"/>
        <v>0</v>
      </c>
      <c r="Z76" s="179">
        <f t="shared" si="3"/>
        <v>0</v>
      </c>
      <c r="AA76" s="179">
        <f t="shared" si="3"/>
        <v>0</v>
      </c>
      <c r="AB76" s="179">
        <f t="shared" ref="AB76" si="4">SUM(AB16:AB75)</f>
        <v>0</v>
      </c>
    </row>
    <row r="77" spans="1:28" ht="15" customHeight="1" thickBot="1" x14ac:dyDescent="0.25">
      <c r="A77" s="196"/>
      <c r="B77" s="197"/>
      <c r="C77" s="197"/>
      <c r="D77" s="197"/>
      <c r="E77" s="197"/>
      <c r="F77" s="198"/>
      <c r="G77" s="220"/>
      <c r="H77" s="221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</row>
    <row r="78" spans="1:28" x14ac:dyDescent="0.25">
      <c r="S78" s="8"/>
      <c r="U78" s="1"/>
    </row>
    <row r="79" spans="1:28" x14ac:dyDescent="0.25">
      <c r="S79" s="8"/>
      <c r="U79" s="1"/>
    </row>
    <row r="80" spans="1:28" x14ac:dyDescent="0.25">
      <c r="S80" s="8"/>
      <c r="U80" s="1"/>
    </row>
  </sheetData>
  <mergeCells count="66">
    <mergeCell ref="AB76:AB77"/>
    <mergeCell ref="G76:H77"/>
    <mergeCell ref="I76:I77"/>
    <mergeCell ref="J76:J77"/>
    <mergeCell ref="Y76:Y77"/>
    <mergeCell ref="U76:U77"/>
    <mergeCell ref="X76:X77"/>
    <mergeCell ref="V76:V77"/>
    <mergeCell ref="P76:P77"/>
    <mergeCell ref="Q76:Q77"/>
    <mergeCell ref="T76:T77"/>
    <mergeCell ref="W76:W77"/>
    <mergeCell ref="Z76:Z77"/>
    <mergeCell ref="AA76:AA77"/>
    <mergeCell ref="M76:M77"/>
    <mergeCell ref="N76:N77"/>
    <mergeCell ref="O76:O77"/>
    <mergeCell ref="R76:R77"/>
    <mergeCell ref="S76:S77"/>
    <mergeCell ref="A76:F77"/>
    <mergeCell ref="K76:K77"/>
    <mergeCell ref="L76:L77"/>
    <mergeCell ref="Z5:Z14"/>
    <mergeCell ref="AA5:AA14"/>
    <mergeCell ref="N5:N14"/>
    <mergeCell ref="O5:O14"/>
    <mergeCell ref="P5:P14"/>
    <mergeCell ref="Q5:Q14"/>
    <mergeCell ref="R5:R14"/>
    <mergeCell ref="S5:S14"/>
    <mergeCell ref="A4:A8"/>
    <mergeCell ref="B4:B8"/>
    <mergeCell ref="C4:C8"/>
    <mergeCell ref="F4:F8"/>
    <mergeCell ref="D5:E14"/>
    <mergeCell ref="A11:A15"/>
    <mergeCell ref="B11:B15"/>
    <mergeCell ref="F11:F15"/>
    <mergeCell ref="AB5:AB14"/>
    <mergeCell ref="C9:C10"/>
    <mergeCell ref="F9:F10"/>
    <mergeCell ref="V5:V14"/>
    <mergeCell ref="W5:W14"/>
    <mergeCell ref="X5:X14"/>
    <mergeCell ref="Y5:Y14"/>
    <mergeCell ref="M5:M14"/>
    <mergeCell ref="G5:G14"/>
    <mergeCell ref="H5:H14"/>
    <mergeCell ref="I5:I14"/>
    <mergeCell ref="J5:J14"/>
    <mergeCell ref="K5:K14"/>
    <mergeCell ref="L5:L14"/>
    <mergeCell ref="T5:T14"/>
    <mergeCell ref="U5:U14"/>
    <mergeCell ref="A70:F70"/>
    <mergeCell ref="G70:H70"/>
    <mergeCell ref="G74:H74"/>
    <mergeCell ref="G71:H71"/>
    <mergeCell ref="G75:H75"/>
    <mergeCell ref="A73:F73"/>
    <mergeCell ref="G73:H73"/>
    <mergeCell ref="G72:H72"/>
    <mergeCell ref="A74:F74"/>
    <mergeCell ref="A75:F75"/>
    <mergeCell ref="A72:F72"/>
    <mergeCell ref="A71:F71"/>
  </mergeCells>
  <pageMargins left="0.75" right="0.75" top="1" bottom="1" header="0.5" footer="0.5"/>
  <pageSetup paperSize="17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C89"/>
  <sheetViews>
    <sheetView showZeros="0" zoomScale="80" zoomScaleNormal="80" workbookViewId="0">
      <selection activeCell="G26" sqref="G26"/>
    </sheetView>
  </sheetViews>
  <sheetFormatPr defaultRowHeight="15" x14ac:dyDescent="0.25"/>
  <cols>
    <col min="1" max="1" width="9.140625" style="2"/>
    <col min="2" max="2" width="9" style="2" customWidth="1"/>
    <col min="3" max="3" width="10.7109375" style="2" customWidth="1"/>
    <col min="4" max="4" width="25.7109375" style="2" customWidth="1"/>
    <col min="5" max="5" width="19.7109375" style="2" customWidth="1"/>
    <col min="6" max="6" width="8" style="2" customWidth="1"/>
    <col min="7" max="8" width="14.7109375" style="2" customWidth="1"/>
    <col min="9" max="9" width="11.5703125" style="2" customWidth="1"/>
    <col min="10" max="10" width="11.5703125" style="111" customWidth="1"/>
    <col min="11" max="12" width="11.5703125" style="2" customWidth="1"/>
    <col min="13" max="13" width="11.5703125" style="111" customWidth="1"/>
    <col min="14" max="24" width="11.5703125" style="2" customWidth="1"/>
    <col min="26" max="253" width="9.140625" style="2"/>
    <col min="254" max="254" width="9" style="2" customWidth="1"/>
    <col min="255" max="255" width="10.7109375" style="2" customWidth="1"/>
    <col min="256" max="256" width="25.7109375" style="2" customWidth="1"/>
    <col min="257" max="257" width="19.7109375" style="2" customWidth="1"/>
    <col min="258" max="258" width="8" style="2" customWidth="1"/>
    <col min="259" max="260" width="14.7109375" style="2" customWidth="1"/>
    <col min="261" max="277" width="11.5703125" style="2" customWidth="1"/>
    <col min="278" max="509" width="9.140625" style="2"/>
    <col min="510" max="510" width="9" style="2" customWidth="1"/>
    <col min="511" max="511" width="10.7109375" style="2" customWidth="1"/>
    <col min="512" max="512" width="25.7109375" style="2" customWidth="1"/>
    <col min="513" max="513" width="19.7109375" style="2" customWidth="1"/>
    <col min="514" max="514" width="8" style="2" customWidth="1"/>
    <col min="515" max="516" width="14.7109375" style="2" customWidth="1"/>
    <col min="517" max="533" width="11.5703125" style="2" customWidth="1"/>
    <col min="534" max="765" width="9.140625" style="2"/>
    <col min="766" max="766" width="9" style="2" customWidth="1"/>
    <col min="767" max="767" width="10.7109375" style="2" customWidth="1"/>
    <col min="768" max="768" width="25.7109375" style="2" customWidth="1"/>
    <col min="769" max="769" width="19.7109375" style="2" customWidth="1"/>
    <col min="770" max="770" width="8" style="2" customWidth="1"/>
    <col min="771" max="772" width="14.7109375" style="2" customWidth="1"/>
    <col min="773" max="789" width="11.5703125" style="2" customWidth="1"/>
    <col min="790" max="1021" width="9.140625" style="2"/>
    <col min="1022" max="1022" width="9" style="2" customWidth="1"/>
    <col min="1023" max="1023" width="10.7109375" style="2" customWidth="1"/>
    <col min="1024" max="1024" width="25.7109375" style="2" customWidth="1"/>
    <col min="1025" max="1025" width="19.7109375" style="2" customWidth="1"/>
    <col min="1026" max="1026" width="8" style="2" customWidth="1"/>
    <col min="1027" max="1028" width="14.7109375" style="2" customWidth="1"/>
    <col min="1029" max="1045" width="11.5703125" style="2" customWidth="1"/>
    <col min="1046" max="1277" width="9.140625" style="2"/>
    <col min="1278" max="1278" width="9" style="2" customWidth="1"/>
    <col min="1279" max="1279" width="10.7109375" style="2" customWidth="1"/>
    <col min="1280" max="1280" width="25.7109375" style="2" customWidth="1"/>
    <col min="1281" max="1281" width="19.7109375" style="2" customWidth="1"/>
    <col min="1282" max="1282" width="8" style="2" customWidth="1"/>
    <col min="1283" max="1284" width="14.7109375" style="2" customWidth="1"/>
    <col min="1285" max="1301" width="11.5703125" style="2" customWidth="1"/>
    <col min="1302" max="1533" width="9.140625" style="2"/>
    <col min="1534" max="1534" width="9" style="2" customWidth="1"/>
    <col min="1535" max="1535" width="10.7109375" style="2" customWidth="1"/>
    <col min="1536" max="1536" width="25.7109375" style="2" customWidth="1"/>
    <col min="1537" max="1537" width="19.7109375" style="2" customWidth="1"/>
    <col min="1538" max="1538" width="8" style="2" customWidth="1"/>
    <col min="1539" max="1540" width="14.7109375" style="2" customWidth="1"/>
    <col min="1541" max="1557" width="11.5703125" style="2" customWidth="1"/>
    <col min="1558" max="1789" width="9.140625" style="2"/>
    <col min="1790" max="1790" width="9" style="2" customWidth="1"/>
    <col min="1791" max="1791" width="10.7109375" style="2" customWidth="1"/>
    <col min="1792" max="1792" width="25.7109375" style="2" customWidth="1"/>
    <col min="1793" max="1793" width="19.7109375" style="2" customWidth="1"/>
    <col min="1794" max="1794" width="8" style="2" customWidth="1"/>
    <col min="1795" max="1796" width="14.7109375" style="2" customWidth="1"/>
    <col min="1797" max="1813" width="11.5703125" style="2" customWidth="1"/>
    <col min="1814" max="2045" width="9.140625" style="2"/>
    <col min="2046" max="2046" width="9" style="2" customWidth="1"/>
    <col min="2047" max="2047" width="10.7109375" style="2" customWidth="1"/>
    <col min="2048" max="2048" width="25.7109375" style="2" customWidth="1"/>
    <col min="2049" max="2049" width="19.7109375" style="2" customWidth="1"/>
    <col min="2050" max="2050" width="8" style="2" customWidth="1"/>
    <col min="2051" max="2052" width="14.7109375" style="2" customWidth="1"/>
    <col min="2053" max="2069" width="11.5703125" style="2" customWidth="1"/>
    <col min="2070" max="2301" width="9.140625" style="2"/>
    <col min="2302" max="2302" width="9" style="2" customWidth="1"/>
    <col min="2303" max="2303" width="10.7109375" style="2" customWidth="1"/>
    <col min="2304" max="2304" width="25.7109375" style="2" customWidth="1"/>
    <col min="2305" max="2305" width="19.7109375" style="2" customWidth="1"/>
    <col min="2306" max="2306" width="8" style="2" customWidth="1"/>
    <col min="2307" max="2308" width="14.7109375" style="2" customWidth="1"/>
    <col min="2309" max="2325" width="11.5703125" style="2" customWidth="1"/>
    <col min="2326" max="2557" width="9.140625" style="2"/>
    <col min="2558" max="2558" width="9" style="2" customWidth="1"/>
    <col min="2559" max="2559" width="10.7109375" style="2" customWidth="1"/>
    <col min="2560" max="2560" width="25.7109375" style="2" customWidth="1"/>
    <col min="2561" max="2561" width="19.7109375" style="2" customWidth="1"/>
    <col min="2562" max="2562" width="8" style="2" customWidth="1"/>
    <col min="2563" max="2564" width="14.7109375" style="2" customWidth="1"/>
    <col min="2565" max="2581" width="11.5703125" style="2" customWidth="1"/>
    <col min="2582" max="2813" width="9.140625" style="2"/>
    <col min="2814" max="2814" width="9" style="2" customWidth="1"/>
    <col min="2815" max="2815" width="10.7109375" style="2" customWidth="1"/>
    <col min="2816" max="2816" width="25.7109375" style="2" customWidth="1"/>
    <col min="2817" max="2817" width="19.7109375" style="2" customWidth="1"/>
    <col min="2818" max="2818" width="8" style="2" customWidth="1"/>
    <col min="2819" max="2820" width="14.7109375" style="2" customWidth="1"/>
    <col min="2821" max="2837" width="11.5703125" style="2" customWidth="1"/>
    <col min="2838" max="3069" width="9.140625" style="2"/>
    <col min="3070" max="3070" width="9" style="2" customWidth="1"/>
    <col min="3071" max="3071" width="10.7109375" style="2" customWidth="1"/>
    <col min="3072" max="3072" width="25.7109375" style="2" customWidth="1"/>
    <col min="3073" max="3073" width="19.7109375" style="2" customWidth="1"/>
    <col min="3074" max="3074" width="8" style="2" customWidth="1"/>
    <col min="3075" max="3076" width="14.7109375" style="2" customWidth="1"/>
    <col min="3077" max="3093" width="11.5703125" style="2" customWidth="1"/>
    <col min="3094" max="3325" width="9.140625" style="2"/>
    <col min="3326" max="3326" width="9" style="2" customWidth="1"/>
    <col min="3327" max="3327" width="10.7109375" style="2" customWidth="1"/>
    <col min="3328" max="3328" width="25.7109375" style="2" customWidth="1"/>
    <col min="3329" max="3329" width="19.7109375" style="2" customWidth="1"/>
    <col min="3330" max="3330" width="8" style="2" customWidth="1"/>
    <col min="3331" max="3332" width="14.7109375" style="2" customWidth="1"/>
    <col min="3333" max="3349" width="11.5703125" style="2" customWidth="1"/>
    <col min="3350" max="3581" width="9.140625" style="2"/>
    <col min="3582" max="3582" width="9" style="2" customWidth="1"/>
    <col min="3583" max="3583" width="10.7109375" style="2" customWidth="1"/>
    <col min="3584" max="3584" width="25.7109375" style="2" customWidth="1"/>
    <col min="3585" max="3585" width="19.7109375" style="2" customWidth="1"/>
    <col min="3586" max="3586" width="8" style="2" customWidth="1"/>
    <col min="3587" max="3588" width="14.7109375" style="2" customWidth="1"/>
    <col min="3589" max="3605" width="11.5703125" style="2" customWidth="1"/>
    <col min="3606" max="3837" width="9.140625" style="2"/>
    <col min="3838" max="3838" width="9" style="2" customWidth="1"/>
    <col min="3839" max="3839" width="10.7109375" style="2" customWidth="1"/>
    <col min="3840" max="3840" width="25.7109375" style="2" customWidth="1"/>
    <col min="3841" max="3841" width="19.7109375" style="2" customWidth="1"/>
    <col min="3842" max="3842" width="8" style="2" customWidth="1"/>
    <col min="3843" max="3844" width="14.7109375" style="2" customWidth="1"/>
    <col min="3845" max="3861" width="11.5703125" style="2" customWidth="1"/>
    <col min="3862" max="4093" width="9.140625" style="2"/>
    <col min="4094" max="4094" width="9" style="2" customWidth="1"/>
    <col min="4095" max="4095" width="10.7109375" style="2" customWidth="1"/>
    <col min="4096" max="4096" width="25.7109375" style="2" customWidth="1"/>
    <col min="4097" max="4097" width="19.7109375" style="2" customWidth="1"/>
    <col min="4098" max="4098" width="8" style="2" customWidth="1"/>
    <col min="4099" max="4100" width="14.7109375" style="2" customWidth="1"/>
    <col min="4101" max="4117" width="11.5703125" style="2" customWidth="1"/>
    <col min="4118" max="4349" width="9.140625" style="2"/>
    <col min="4350" max="4350" width="9" style="2" customWidth="1"/>
    <col min="4351" max="4351" width="10.7109375" style="2" customWidth="1"/>
    <col min="4352" max="4352" width="25.7109375" style="2" customWidth="1"/>
    <col min="4353" max="4353" width="19.7109375" style="2" customWidth="1"/>
    <col min="4354" max="4354" width="8" style="2" customWidth="1"/>
    <col min="4355" max="4356" width="14.7109375" style="2" customWidth="1"/>
    <col min="4357" max="4373" width="11.5703125" style="2" customWidth="1"/>
    <col min="4374" max="4605" width="9.140625" style="2"/>
    <col min="4606" max="4606" width="9" style="2" customWidth="1"/>
    <col min="4607" max="4607" width="10.7109375" style="2" customWidth="1"/>
    <col min="4608" max="4608" width="25.7109375" style="2" customWidth="1"/>
    <col min="4609" max="4609" width="19.7109375" style="2" customWidth="1"/>
    <col min="4610" max="4610" width="8" style="2" customWidth="1"/>
    <col min="4611" max="4612" width="14.7109375" style="2" customWidth="1"/>
    <col min="4613" max="4629" width="11.5703125" style="2" customWidth="1"/>
    <col min="4630" max="4861" width="9.140625" style="2"/>
    <col min="4862" max="4862" width="9" style="2" customWidth="1"/>
    <col min="4863" max="4863" width="10.7109375" style="2" customWidth="1"/>
    <col min="4864" max="4864" width="25.7109375" style="2" customWidth="1"/>
    <col min="4865" max="4865" width="19.7109375" style="2" customWidth="1"/>
    <col min="4866" max="4866" width="8" style="2" customWidth="1"/>
    <col min="4867" max="4868" width="14.7109375" style="2" customWidth="1"/>
    <col min="4869" max="4885" width="11.5703125" style="2" customWidth="1"/>
    <col min="4886" max="5117" width="9.140625" style="2"/>
    <col min="5118" max="5118" width="9" style="2" customWidth="1"/>
    <col min="5119" max="5119" width="10.7109375" style="2" customWidth="1"/>
    <col min="5120" max="5120" width="25.7109375" style="2" customWidth="1"/>
    <col min="5121" max="5121" width="19.7109375" style="2" customWidth="1"/>
    <col min="5122" max="5122" width="8" style="2" customWidth="1"/>
    <col min="5123" max="5124" width="14.7109375" style="2" customWidth="1"/>
    <col min="5125" max="5141" width="11.5703125" style="2" customWidth="1"/>
    <col min="5142" max="5373" width="9.140625" style="2"/>
    <col min="5374" max="5374" width="9" style="2" customWidth="1"/>
    <col min="5375" max="5375" width="10.7109375" style="2" customWidth="1"/>
    <col min="5376" max="5376" width="25.7109375" style="2" customWidth="1"/>
    <col min="5377" max="5377" width="19.7109375" style="2" customWidth="1"/>
    <col min="5378" max="5378" width="8" style="2" customWidth="1"/>
    <col min="5379" max="5380" width="14.7109375" style="2" customWidth="1"/>
    <col min="5381" max="5397" width="11.5703125" style="2" customWidth="1"/>
    <col min="5398" max="5629" width="9.140625" style="2"/>
    <col min="5630" max="5630" width="9" style="2" customWidth="1"/>
    <col min="5631" max="5631" width="10.7109375" style="2" customWidth="1"/>
    <col min="5632" max="5632" width="25.7109375" style="2" customWidth="1"/>
    <col min="5633" max="5633" width="19.7109375" style="2" customWidth="1"/>
    <col min="5634" max="5634" width="8" style="2" customWidth="1"/>
    <col min="5635" max="5636" width="14.7109375" style="2" customWidth="1"/>
    <col min="5637" max="5653" width="11.5703125" style="2" customWidth="1"/>
    <col min="5654" max="5885" width="9.140625" style="2"/>
    <col min="5886" max="5886" width="9" style="2" customWidth="1"/>
    <col min="5887" max="5887" width="10.7109375" style="2" customWidth="1"/>
    <col min="5888" max="5888" width="25.7109375" style="2" customWidth="1"/>
    <col min="5889" max="5889" width="19.7109375" style="2" customWidth="1"/>
    <col min="5890" max="5890" width="8" style="2" customWidth="1"/>
    <col min="5891" max="5892" width="14.7109375" style="2" customWidth="1"/>
    <col min="5893" max="5909" width="11.5703125" style="2" customWidth="1"/>
    <col min="5910" max="6141" width="9.140625" style="2"/>
    <col min="6142" max="6142" width="9" style="2" customWidth="1"/>
    <col min="6143" max="6143" width="10.7109375" style="2" customWidth="1"/>
    <col min="6144" max="6144" width="25.7109375" style="2" customWidth="1"/>
    <col min="6145" max="6145" width="19.7109375" style="2" customWidth="1"/>
    <col min="6146" max="6146" width="8" style="2" customWidth="1"/>
    <col min="6147" max="6148" width="14.7109375" style="2" customWidth="1"/>
    <col min="6149" max="6165" width="11.5703125" style="2" customWidth="1"/>
    <col min="6166" max="6397" width="9.140625" style="2"/>
    <col min="6398" max="6398" width="9" style="2" customWidth="1"/>
    <col min="6399" max="6399" width="10.7109375" style="2" customWidth="1"/>
    <col min="6400" max="6400" width="25.7109375" style="2" customWidth="1"/>
    <col min="6401" max="6401" width="19.7109375" style="2" customWidth="1"/>
    <col min="6402" max="6402" width="8" style="2" customWidth="1"/>
    <col min="6403" max="6404" width="14.7109375" style="2" customWidth="1"/>
    <col min="6405" max="6421" width="11.5703125" style="2" customWidth="1"/>
    <col min="6422" max="6653" width="9.140625" style="2"/>
    <col min="6654" max="6654" width="9" style="2" customWidth="1"/>
    <col min="6655" max="6655" width="10.7109375" style="2" customWidth="1"/>
    <col min="6656" max="6656" width="25.7109375" style="2" customWidth="1"/>
    <col min="6657" max="6657" width="19.7109375" style="2" customWidth="1"/>
    <col min="6658" max="6658" width="8" style="2" customWidth="1"/>
    <col min="6659" max="6660" width="14.7109375" style="2" customWidth="1"/>
    <col min="6661" max="6677" width="11.5703125" style="2" customWidth="1"/>
    <col min="6678" max="6909" width="9.140625" style="2"/>
    <col min="6910" max="6910" width="9" style="2" customWidth="1"/>
    <col min="6911" max="6911" width="10.7109375" style="2" customWidth="1"/>
    <col min="6912" max="6912" width="25.7109375" style="2" customWidth="1"/>
    <col min="6913" max="6913" width="19.7109375" style="2" customWidth="1"/>
    <col min="6914" max="6914" width="8" style="2" customWidth="1"/>
    <col min="6915" max="6916" width="14.7109375" style="2" customWidth="1"/>
    <col min="6917" max="6933" width="11.5703125" style="2" customWidth="1"/>
    <col min="6934" max="7165" width="9.140625" style="2"/>
    <col min="7166" max="7166" width="9" style="2" customWidth="1"/>
    <col min="7167" max="7167" width="10.7109375" style="2" customWidth="1"/>
    <col min="7168" max="7168" width="25.7109375" style="2" customWidth="1"/>
    <col min="7169" max="7169" width="19.7109375" style="2" customWidth="1"/>
    <col min="7170" max="7170" width="8" style="2" customWidth="1"/>
    <col min="7171" max="7172" width="14.7109375" style="2" customWidth="1"/>
    <col min="7173" max="7189" width="11.5703125" style="2" customWidth="1"/>
    <col min="7190" max="7421" width="9.140625" style="2"/>
    <col min="7422" max="7422" width="9" style="2" customWidth="1"/>
    <col min="7423" max="7423" width="10.7109375" style="2" customWidth="1"/>
    <col min="7424" max="7424" width="25.7109375" style="2" customWidth="1"/>
    <col min="7425" max="7425" width="19.7109375" style="2" customWidth="1"/>
    <col min="7426" max="7426" width="8" style="2" customWidth="1"/>
    <col min="7427" max="7428" width="14.7109375" style="2" customWidth="1"/>
    <col min="7429" max="7445" width="11.5703125" style="2" customWidth="1"/>
    <col min="7446" max="7677" width="9.140625" style="2"/>
    <col min="7678" max="7678" width="9" style="2" customWidth="1"/>
    <col min="7679" max="7679" width="10.7109375" style="2" customWidth="1"/>
    <col min="7680" max="7680" width="25.7109375" style="2" customWidth="1"/>
    <col min="7681" max="7681" width="19.7109375" style="2" customWidth="1"/>
    <col min="7682" max="7682" width="8" style="2" customWidth="1"/>
    <col min="7683" max="7684" width="14.7109375" style="2" customWidth="1"/>
    <col min="7685" max="7701" width="11.5703125" style="2" customWidth="1"/>
    <col min="7702" max="7933" width="9.140625" style="2"/>
    <col min="7934" max="7934" width="9" style="2" customWidth="1"/>
    <col min="7935" max="7935" width="10.7109375" style="2" customWidth="1"/>
    <col min="7936" max="7936" width="25.7109375" style="2" customWidth="1"/>
    <col min="7937" max="7937" width="19.7109375" style="2" customWidth="1"/>
    <col min="7938" max="7938" width="8" style="2" customWidth="1"/>
    <col min="7939" max="7940" width="14.7109375" style="2" customWidth="1"/>
    <col min="7941" max="7957" width="11.5703125" style="2" customWidth="1"/>
    <col min="7958" max="8189" width="9.140625" style="2"/>
    <col min="8190" max="8190" width="9" style="2" customWidth="1"/>
    <col min="8191" max="8191" width="10.7109375" style="2" customWidth="1"/>
    <col min="8192" max="8192" width="25.7109375" style="2" customWidth="1"/>
    <col min="8193" max="8193" width="19.7109375" style="2" customWidth="1"/>
    <col min="8194" max="8194" width="8" style="2" customWidth="1"/>
    <col min="8195" max="8196" width="14.7109375" style="2" customWidth="1"/>
    <col min="8197" max="8213" width="11.5703125" style="2" customWidth="1"/>
    <col min="8214" max="8445" width="9.140625" style="2"/>
    <col min="8446" max="8446" width="9" style="2" customWidth="1"/>
    <col min="8447" max="8447" width="10.7109375" style="2" customWidth="1"/>
    <col min="8448" max="8448" width="25.7109375" style="2" customWidth="1"/>
    <col min="8449" max="8449" width="19.7109375" style="2" customWidth="1"/>
    <col min="8450" max="8450" width="8" style="2" customWidth="1"/>
    <col min="8451" max="8452" width="14.7109375" style="2" customWidth="1"/>
    <col min="8453" max="8469" width="11.5703125" style="2" customWidth="1"/>
    <col min="8470" max="8701" width="9.140625" style="2"/>
    <col min="8702" max="8702" width="9" style="2" customWidth="1"/>
    <col min="8703" max="8703" width="10.7109375" style="2" customWidth="1"/>
    <col min="8704" max="8704" width="25.7109375" style="2" customWidth="1"/>
    <col min="8705" max="8705" width="19.7109375" style="2" customWidth="1"/>
    <col min="8706" max="8706" width="8" style="2" customWidth="1"/>
    <col min="8707" max="8708" width="14.7109375" style="2" customWidth="1"/>
    <col min="8709" max="8725" width="11.5703125" style="2" customWidth="1"/>
    <col min="8726" max="8957" width="9.140625" style="2"/>
    <col min="8958" max="8958" width="9" style="2" customWidth="1"/>
    <col min="8959" max="8959" width="10.7109375" style="2" customWidth="1"/>
    <col min="8960" max="8960" width="25.7109375" style="2" customWidth="1"/>
    <col min="8961" max="8961" width="19.7109375" style="2" customWidth="1"/>
    <col min="8962" max="8962" width="8" style="2" customWidth="1"/>
    <col min="8963" max="8964" width="14.7109375" style="2" customWidth="1"/>
    <col min="8965" max="8981" width="11.5703125" style="2" customWidth="1"/>
    <col min="8982" max="9213" width="9.140625" style="2"/>
    <col min="9214" max="9214" width="9" style="2" customWidth="1"/>
    <col min="9215" max="9215" width="10.7109375" style="2" customWidth="1"/>
    <col min="9216" max="9216" width="25.7109375" style="2" customWidth="1"/>
    <col min="9217" max="9217" width="19.7109375" style="2" customWidth="1"/>
    <col min="9218" max="9218" width="8" style="2" customWidth="1"/>
    <col min="9219" max="9220" width="14.7109375" style="2" customWidth="1"/>
    <col min="9221" max="9237" width="11.5703125" style="2" customWidth="1"/>
    <col min="9238" max="9469" width="9.140625" style="2"/>
    <col min="9470" max="9470" width="9" style="2" customWidth="1"/>
    <col min="9471" max="9471" width="10.7109375" style="2" customWidth="1"/>
    <col min="9472" max="9472" width="25.7109375" style="2" customWidth="1"/>
    <col min="9473" max="9473" width="19.7109375" style="2" customWidth="1"/>
    <col min="9474" max="9474" width="8" style="2" customWidth="1"/>
    <col min="9475" max="9476" width="14.7109375" style="2" customWidth="1"/>
    <col min="9477" max="9493" width="11.5703125" style="2" customWidth="1"/>
    <col min="9494" max="9725" width="9.140625" style="2"/>
    <col min="9726" max="9726" width="9" style="2" customWidth="1"/>
    <col min="9727" max="9727" width="10.7109375" style="2" customWidth="1"/>
    <col min="9728" max="9728" width="25.7109375" style="2" customWidth="1"/>
    <col min="9729" max="9729" width="19.7109375" style="2" customWidth="1"/>
    <col min="9730" max="9730" width="8" style="2" customWidth="1"/>
    <col min="9731" max="9732" width="14.7109375" style="2" customWidth="1"/>
    <col min="9733" max="9749" width="11.5703125" style="2" customWidth="1"/>
    <col min="9750" max="9981" width="9.140625" style="2"/>
    <col min="9982" max="9982" width="9" style="2" customWidth="1"/>
    <col min="9983" max="9983" width="10.7109375" style="2" customWidth="1"/>
    <col min="9984" max="9984" width="25.7109375" style="2" customWidth="1"/>
    <col min="9985" max="9985" width="19.7109375" style="2" customWidth="1"/>
    <col min="9986" max="9986" width="8" style="2" customWidth="1"/>
    <col min="9987" max="9988" width="14.7109375" style="2" customWidth="1"/>
    <col min="9989" max="10005" width="11.5703125" style="2" customWidth="1"/>
    <col min="10006" max="10237" width="9.140625" style="2"/>
    <col min="10238" max="10238" width="9" style="2" customWidth="1"/>
    <col min="10239" max="10239" width="10.7109375" style="2" customWidth="1"/>
    <col min="10240" max="10240" width="25.7109375" style="2" customWidth="1"/>
    <col min="10241" max="10241" width="19.7109375" style="2" customWidth="1"/>
    <col min="10242" max="10242" width="8" style="2" customWidth="1"/>
    <col min="10243" max="10244" width="14.7109375" style="2" customWidth="1"/>
    <col min="10245" max="10261" width="11.5703125" style="2" customWidth="1"/>
    <col min="10262" max="10493" width="9.140625" style="2"/>
    <col min="10494" max="10494" width="9" style="2" customWidth="1"/>
    <col min="10495" max="10495" width="10.7109375" style="2" customWidth="1"/>
    <col min="10496" max="10496" width="25.7109375" style="2" customWidth="1"/>
    <col min="10497" max="10497" width="19.7109375" style="2" customWidth="1"/>
    <col min="10498" max="10498" width="8" style="2" customWidth="1"/>
    <col min="10499" max="10500" width="14.7109375" style="2" customWidth="1"/>
    <col min="10501" max="10517" width="11.5703125" style="2" customWidth="1"/>
    <col min="10518" max="10749" width="9.140625" style="2"/>
    <col min="10750" max="10750" width="9" style="2" customWidth="1"/>
    <col min="10751" max="10751" width="10.7109375" style="2" customWidth="1"/>
    <col min="10752" max="10752" width="25.7109375" style="2" customWidth="1"/>
    <col min="10753" max="10753" width="19.7109375" style="2" customWidth="1"/>
    <col min="10754" max="10754" width="8" style="2" customWidth="1"/>
    <col min="10755" max="10756" width="14.7109375" style="2" customWidth="1"/>
    <col min="10757" max="10773" width="11.5703125" style="2" customWidth="1"/>
    <col min="10774" max="11005" width="9.140625" style="2"/>
    <col min="11006" max="11006" width="9" style="2" customWidth="1"/>
    <col min="11007" max="11007" width="10.7109375" style="2" customWidth="1"/>
    <col min="11008" max="11008" width="25.7109375" style="2" customWidth="1"/>
    <col min="11009" max="11009" width="19.7109375" style="2" customWidth="1"/>
    <col min="11010" max="11010" width="8" style="2" customWidth="1"/>
    <col min="11011" max="11012" width="14.7109375" style="2" customWidth="1"/>
    <col min="11013" max="11029" width="11.5703125" style="2" customWidth="1"/>
    <col min="11030" max="11261" width="9.140625" style="2"/>
    <col min="11262" max="11262" width="9" style="2" customWidth="1"/>
    <col min="11263" max="11263" width="10.7109375" style="2" customWidth="1"/>
    <col min="11264" max="11264" width="25.7109375" style="2" customWidth="1"/>
    <col min="11265" max="11265" width="19.7109375" style="2" customWidth="1"/>
    <col min="11266" max="11266" width="8" style="2" customWidth="1"/>
    <col min="11267" max="11268" width="14.7109375" style="2" customWidth="1"/>
    <col min="11269" max="11285" width="11.5703125" style="2" customWidth="1"/>
    <col min="11286" max="11517" width="9.140625" style="2"/>
    <col min="11518" max="11518" width="9" style="2" customWidth="1"/>
    <col min="11519" max="11519" width="10.7109375" style="2" customWidth="1"/>
    <col min="11520" max="11520" width="25.7109375" style="2" customWidth="1"/>
    <col min="11521" max="11521" width="19.7109375" style="2" customWidth="1"/>
    <col min="11522" max="11522" width="8" style="2" customWidth="1"/>
    <col min="11523" max="11524" width="14.7109375" style="2" customWidth="1"/>
    <col min="11525" max="11541" width="11.5703125" style="2" customWidth="1"/>
    <col min="11542" max="11773" width="9.140625" style="2"/>
    <col min="11774" max="11774" width="9" style="2" customWidth="1"/>
    <col min="11775" max="11775" width="10.7109375" style="2" customWidth="1"/>
    <col min="11776" max="11776" width="25.7109375" style="2" customWidth="1"/>
    <col min="11777" max="11777" width="19.7109375" style="2" customWidth="1"/>
    <col min="11778" max="11778" width="8" style="2" customWidth="1"/>
    <col min="11779" max="11780" width="14.7109375" style="2" customWidth="1"/>
    <col min="11781" max="11797" width="11.5703125" style="2" customWidth="1"/>
    <col min="11798" max="12029" width="9.140625" style="2"/>
    <col min="12030" max="12030" width="9" style="2" customWidth="1"/>
    <col min="12031" max="12031" width="10.7109375" style="2" customWidth="1"/>
    <col min="12032" max="12032" width="25.7109375" style="2" customWidth="1"/>
    <col min="12033" max="12033" width="19.7109375" style="2" customWidth="1"/>
    <col min="12034" max="12034" width="8" style="2" customWidth="1"/>
    <col min="12035" max="12036" width="14.7109375" style="2" customWidth="1"/>
    <col min="12037" max="12053" width="11.5703125" style="2" customWidth="1"/>
    <col min="12054" max="12285" width="9.140625" style="2"/>
    <col min="12286" max="12286" width="9" style="2" customWidth="1"/>
    <col min="12287" max="12287" width="10.7109375" style="2" customWidth="1"/>
    <col min="12288" max="12288" width="25.7109375" style="2" customWidth="1"/>
    <col min="12289" max="12289" width="19.7109375" style="2" customWidth="1"/>
    <col min="12290" max="12290" width="8" style="2" customWidth="1"/>
    <col min="12291" max="12292" width="14.7109375" style="2" customWidth="1"/>
    <col min="12293" max="12309" width="11.5703125" style="2" customWidth="1"/>
    <col min="12310" max="12541" width="9.140625" style="2"/>
    <col min="12542" max="12542" width="9" style="2" customWidth="1"/>
    <col min="12543" max="12543" width="10.7109375" style="2" customWidth="1"/>
    <col min="12544" max="12544" width="25.7109375" style="2" customWidth="1"/>
    <col min="12545" max="12545" width="19.7109375" style="2" customWidth="1"/>
    <col min="12546" max="12546" width="8" style="2" customWidth="1"/>
    <col min="12547" max="12548" width="14.7109375" style="2" customWidth="1"/>
    <col min="12549" max="12565" width="11.5703125" style="2" customWidth="1"/>
    <col min="12566" max="12797" width="9.140625" style="2"/>
    <col min="12798" max="12798" width="9" style="2" customWidth="1"/>
    <col min="12799" max="12799" width="10.7109375" style="2" customWidth="1"/>
    <col min="12800" max="12800" width="25.7109375" style="2" customWidth="1"/>
    <col min="12801" max="12801" width="19.7109375" style="2" customWidth="1"/>
    <col min="12802" max="12802" width="8" style="2" customWidth="1"/>
    <col min="12803" max="12804" width="14.7109375" style="2" customWidth="1"/>
    <col min="12805" max="12821" width="11.5703125" style="2" customWidth="1"/>
    <col min="12822" max="13053" width="9.140625" style="2"/>
    <col min="13054" max="13054" width="9" style="2" customWidth="1"/>
    <col min="13055" max="13055" width="10.7109375" style="2" customWidth="1"/>
    <col min="13056" max="13056" width="25.7109375" style="2" customWidth="1"/>
    <col min="13057" max="13057" width="19.7109375" style="2" customWidth="1"/>
    <col min="13058" max="13058" width="8" style="2" customWidth="1"/>
    <col min="13059" max="13060" width="14.7109375" style="2" customWidth="1"/>
    <col min="13061" max="13077" width="11.5703125" style="2" customWidth="1"/>
    <col min="13078" max="13309" width="9.140625" style="2"/>
    <col min="13310" max="13310" width="9" style="2" customWidth="1"/>
    <col min="13311" max="13311" width="10.7109375" style="2" customWidth="1"/>
    <col min="13312" max="13312" width="25.7109375" style="2" customWidth="1"/>
    <col min="13313" max="13313" width="19.7109375" style="2" customWidth="1"/>
    <col min="13314" max="13314" width="8" style="2" customWidth="1"/>
    <col min="13315" max="13316" width="14.7109375" style="2" customWidth="1"/>
    <col min="13317" max="13333" width="11.5703125" style="2" customWidth="1"/>
    <col min="13334" max="13565" width="9.140625" style="2"/>
    <col min="13566" max="13566" width="9" style="2" customWidth="1"/>
    <col min="13567" max="13567" width="10.7109375" style="2" customWidth="1"/>
    <col min="13568" max="13568" width="25.7109375" style="2" customWidth="1"/>
    <col min="13569" max="13569" width="19.7109375" style="2" customWidth="1"/>
    <col min="13570" max="13570" width="8" style="2" customWidth="1"/>
    <col min="13571" max="13572" width="14.7109375" style="2" customWidth="1"/>
    <col min="13573" max="13589" width="11.5703125" style="2" customWidth="1"/>
    <col min="13590" max="13821" width="9.140625" style="2"/>
    <col min="13822" max="13822" width="9" style="2" customWidth="1"/>
    <col min="13823" max="13823" width="10.7109375" style="2" customWidth="1"/>
    <col min="13824" max="13824" width="25.7109375" style="2" customWidth="1"/>
    <col min="13825" max="13825" width="19.7109375" style="2" customWidth="1"/>
    <col min="13826" max="13826" width="8" style="2" customWidth="1"/>
    <col min="13827" max="13828" width="14.7109375" style="2" customWidth="1"/>
    <col min="13829" max="13845" width="11.5703125" style="2" customWidth="1"/>
    <col min="13846" max="14077" width="9.140625" style="2"/>
    <col min="14078" max="14078" width="9" style="2" customWidth="1"/>
    <col min="14079" max="14079" width="10.7109375" style="2" customWidth="1"/>
    <col min="14080" max="14080" width="25.7109375" style="2" customWidth="1"/>
    <col min="14081" max="14081" width="19.7109375" style="2" customWidth="1"/>
    <col min="14082" max="14082" width="8" style="2" customWidth="1"/>
    <col min="14083" max="14084" width="14.7109375" style="2" customWidth="1"/>
    <col min="14085" max="14101" width="11.5703125" style="2" customWidth="1"/>
    <col min="14102" max="14333" width="9.140625" style="2"/>
    <col min="14334" max="14334" width="9" style="2" customWidth="1"/>
    <col min="14335" max="14335" width="10.7109375" style="2" customWidth="1"/>
    <col min="14336" max="14336" width="25.7109375" style="2" customWidth="1"/>
    <col min="14337" max="14337" width="19.7109375" style="2" customWidth="1"/>
    <col min="14338" max="14338" width="8" style="2" customWidth="1"/>
    <col min="14339" max="14340" width="14.7109375" style="2" customWidth="1"/>
    <col min="14341" max="14357" width="11.5703125" style="2" customWidth="1"/>
    <col min="14358" max="14589" width="9.140625" style="2"/>
    <col min="14590" max="14590" width="9" style="2" customWidth="1"/>
    <col min="14591" max="14591" width="10.7109375" style="2" customWidth="1"/>
    <col min="14592" max="14592" width="25.7109375" style="2" customWidth="1"/>
    <col min="14593" max="14593" width="19.7109375" style="2" customWidth="1"/>
    <col min="14594" max="14594" width="8" style="2" customWidth="1"/>
    <col min="14595" max="14596" width="14.7109375" style="2" customWidth="1"/>
    <col min="14597" max="14613" width="11.5703125" style="2" customWidth="1"/>
    <col min="14614" max="14845" width="9.140625" style="2"/>
    <col min="14846" max="14846" width="9" style="2" customWidth="1"/>
    <col min="14847" max="14847" width="10.7109375" style="2" customWidth="1"/>
    <col min="14848" max="14848" width="25.7109375" style="2" customWidth="1"/>
    <col min="14849" max="14849" width="19.7109375" style="2" customWidth="1"/>
    <col min="14850" max="14850" width="8" style="2" customWidth="1"/>
    <col min="14851" max="14852" width="14.7109375" style="2" customWidth="1"/>
    <col min="14853" max="14869" width="11.5703125" style="2" customWidth="1"/>
    <col min="14870" max="15101" width="9.140625" style="2"/>
    <col min="15102" max="15102" width="9" style="2" customWidth="1"/>
    <col min="15103" max="15103" width="10.7109375" style="2" customWidth="1"/>
    <col min="15104" max="15104" width="25.7109375" style="2" customWidth="1"/>
    <col min="15105" max="15105" width="19.7109375" style="2" customWidth="1"/>
    <col min="15106" max="15106" width="8" style="2" customWidth="1"/>
    <col min="15107" max="15108" width="14.7109375" style="2" customWidth="1"/>
    <col min="15109" max="15125" width="11.5703125" style="2" customWidth="1"/>
    <col min="15126" max="15357" width="9.140625" style="2"/>
    <col min="15358" max="15358" width="9" style="2" customWidth="1"/>
    <col min="15359" max="15359" width="10.7109375" style="2" customWidth="1"/>
    <col min="15360" max="15360" width="25.7109375" style="2" customWidth="1"/>
    <col min="15361" max="15361" width="19.7109375" style="2" customWidth="1"/>
    <col min="15362" max="15362" width="8" style="2" customWidth="1"/>
    <col min="15363" max="15364" width="14.7109375" style="2" customWidth="1"/>
    <col min="15365" max="15381" width="11.5703125" style="2" customWidth="1"/>
    <col min="15382" max="15613" width="9.140625" style="2"/>
    <col min="15614" max="15614" width="9" style="2" customWidth="1"/>
    <col min="15615" max="15615" width="10.7109375" style="2" customWidth="1"/>
    <col min="15616" max="15616" width="25.7109375" style="2" customWidth="1"/>
    <col min="15617" max="15617" width="19.7109375" style="2" customWidth="1"/>
    <col min="15618" max="15618" width="8" style="2" customWidth="1"/>
    <col min="15619" max="15620" width="14.7109375" style="2" customWidth="1"/>
    <col min="15621" max="15637" width="11.5703125" style="2" customWidth="1"/>
    <col min="15638" max="15869" width="9.140625" style="2"/>
    <col min="15870" max="15870" width="9" style="2" customWidth="1"/>
    <col min="15871" max="15871" width="10.7109375" style="2" customWidth="1"/>
    <col min="15872" max="15872" width="25.7109375" style="2" customWidth="1"/>
    <col min="15873" max="15873" width="19.7109375" style="2" customWidth="1"/>
    <col min="15874" max="15874" width="8" style="2" customWidth="1"/>
    <col min="15875" max="15876" width="14.7109375" style="2" customWidth="1"/>
    <col min="15877" max="15893" width="11.5703125" style="2" customWidth="1"/>
    <col min="15894" max="16125" width="9.140625" style="2"/>
    <col min="16126" max="16126" width="9" style="2" customWidth="1"/>
    <col min="16127" max="16127" width="10.7109375" style="2" customWidth="1"/>
    <col min="16128" max="16128" width="25.7109375" style="2" customWidth="1"/>
    <col min="16129" max="16129" width="19.7109375" style="2" customWidth="1"/>
    <col min="16130" max="16130" width="8" style="2" customWidth="1"/>
    <col min="16131" max="16132" width="14.7109375" style="2" customWidth="1"/>
    <col min="16133" max="16149" width="11.5703125" style="2" customWidth="1"/>
    <col min="16150" max="16382" width="9.140625" style="2"/>
    <col min="16383" max="16383" width="9.140625" style="2" customWidth="1"/>
    <col min="16384" max="16384" width="9.140625" style="2"/>
  </cols>
  <sheetData>
    <row r="1" spans="2:29" x14ac:dyDescent="0.25">
      <c r="H1" s="98" t="s">
        <v>18</v>
      </c>
      <c r="I1" s="99">
        <v>2100</v>
      </c>
      <c r="J1" s="99">
        <v>3100</v>
      </c>
      <c r="K1" s="99">
        <v>8520</v>
      </c>
      <c r="L1" s="99">
        <v>8600</v>
      </c>
      <c r="M1" s="99">
        <v>80100</v>
      </c>
      <c r="N1" s="100">
        <v>80511</v>
      </c>
      <c r="O1" s="100">
        <v>84900</v>
      </c>
      <c r="P1" s="100">
        <v>84900</v>
      </c>
      <c r="Q1" s="100">
        <v>84900</v>
      </c>
      <c r="R1" s="99">
        <v>86002</v>
      </c>
      <c r="S1" s="99">
        <v>86002</v>
      </c>
      <c r="T1" s="99"/>
      <c r="U1" s="99"/>
      <c r="V1" s="99"/>
      <c r="W1" s="99"/>
      <c r="X1" s="99"/>
    </row>
    <row r="2" spans="2:29" x14ac:dyDescent="0.25">
      <c r="J2" s="2"/>
      <c r="M2" s="2"/>
    </row>
    <row r="3" spans="2:29" x14ac:dyDescent="0.25">
      <c r="J3" s="2"/>
      <c r="M3" s="2"/>
    </row>
    <row r="4" spans="2:29" ht="12.75" customHeight="1" x14ac:dyDescent="0.25">
      <c r="B4" s="129" t="s">
        <v>19</v>
      </c>
      <c r="C4" s="129" t="s">
        <v>20</v>
      </c>
      <c r="D4" s="132"/>
      <c r="E4" s="132" t="s">
        <v>1</v>
      </c>
      <c r="F4" s="135"/>
      <c r="G4" s="127"/>
      <c r="H4" s="142" t="s">
        <v>21</v>
      </c>
      <c r="I4" s="4">
        <v>630</v>
      </c>
      <c r="J4" s="4">
        <v>630</v>
      </c>
      <c r="K4" s="4">
        <v>630</v>
      </c>
      <c r="L4" s="4">
        <v>630</v>
      </c>
      <c r="M4" s="4">
        <v>630</v>
      </c>
      <c r="N4" s="4">
        <v>630</v>
      </c>
      <c r="O4" s="4">
        <v>630</v>
      </c>
      <c r="P4" s="4">
        <v>630</v>
      </c>
      <c r="Q4" s="4">
        <v>630</v>
      </c>
      <c r="R4" s="4">
        <v>630</v>
      </c>
      <c r="S4" s="4">
        <v>630</v>
      </c>
      <c r="T4" s="4"/>
      <c r="U4" s="4"/>
      <c r="V4" s="4"/>
      <c r="W4" s="4"/>
      <c r="X4" s="4"/>
    </row>
    <row r="5" spans="2:29" ht="12.75" customHeight="1" x14ac:dyDescent="0.25">
      <c r="B5" s="130"/>
      <c r="C5" s="130"/>
      <c r="D5" s="133"/>
      <c r="E5" s="133"/>
      <c r="F5" s="136"/>
      <c r="G5" s="128"/>
      <c r="H5" s="133"/>
      <c r="I5" s="124" t="s">
        <v>23</v>
      </c>
      <c r="J5" s="124" t="s">
        <v>25</v>
      </c>
      <c r="K5" s="124" t="s">
        <v>54</v>
      </c>
      <c r="L5" s="124" t="s">
        <v>29</v>
      </c>
      <c r="M5" s="124" t="s">
        <v>27</v>
      </c>
      <c r="N5" s="222" t="s">
        <v>209</v>
      </c>
      <c r="O5" s="124" t="s">
        <v>251</v>
      </c>
      <c r="P5" s="124" t="s">
        <v>250</v>
      </c>
      <c r="Q5" s="124" t="s">
        <v>252</v>
      </c>
      <c r="R5" s="124" t="s">
        <v>253</v>
      </c>
      <c r="S5" s="124" t="s">
        <v>254</v>
      </c>
      <c r="T5" s="124"/>
      <c r="U5" s="124"/>
      <c r="V5" s="124"/>
      <c r="W5" s="124"/>
      <c r="X5" s="124"/>
    </row>
    <row r="6" spans="2:29" ht="12.75" customHeight="1" x14ac:dyDescent="0.25">
      <c r="B6" s="130"/>
      <c r="C6" s="130"/>
      <c r="D6" s="133"/>
      <c r="E6" s="133"/>
      <c r="F6" s="136"/>
      <c r="G6" s="128"/>
      <c r="H6" s="133"/>
      <c r="I6" s="125"/>
      <c r="J6" s="125"/>
      <c r="K6" s="125"/>
      <c r="L6" s="125"/>
      <c r="M6" s="125"/>
      <c r="N6" s="223"/>
      <c r="O6" s="125"/>
      <c r="P6" s="125"/>
      <c r="Q6" s="125"/>
      <c r="R6" s="125"/>
      <c r="S6" s="125"/>
      <c r="T6" s="125"/>
      <c r="U6" s="125"/>
      <c r="V6" s="125"/>
      <c r="W6" s="125"/>
      <c r="X6" s="125"/>
    </row>
    <row r="7" spans="2:29" ht="12.75" customHeight="1" x14ac:dyDescent="0.25">
      <c r="B7" s="130"/>
      <c r="C7" s="130"/>
      <c r="D7" s="133"/>
      <c r="E7" s="133"/>
      <c r="F7" s="136"/>
      <c r="G7" s="128"/>
      <c r="H7" s="133"/>
      <c r="I7" s="125"/>
      <c r="J7" s="125"/>
      <c r="K7" s="125"/>
      <c r="L7" s="125"/>
      <c r="M7" s="125"/>
      <c r="N7" s="223"/>
      <c r="O7" s="125"/>
      <c r="P7" s="125"/>
      <c r="Q7" s="125"/>
      <c r="R7" s="125"/>
      <c r="S7" s="125"/>
      <c r="T7" s="125"/>
      <c r="U7" s="125"/>
      <c r="V7" s="125"/>
      <c r="W7" s="125"/>
      <c r="X7" s="125"/>
    </row>
    <row r="8" spans="2:29" ht="12.75" customHeight="1" x14ac:dyDescent="0.25">
      <c r="B8" s="130"/>
      <c r="C8" s="130"/>
      <c r="D8" s="133"/>
      <c r="E8" s="133"/>
      <c r="F8" s="136"/>
      <c r="G8" s="128"/>
      <c r="H8" s="133"/>
      <c r="I8" s="125"/>
      <c r="J8" s="125"/>
      <c r="K8" s="125"/>
      <c r="L8" s="125"/>
      <c r="M8" s="125"/>
      <c r="N8" s="223"/>
      <c r="O8" s="125"/>
      <c r="P8" s="125"/>
      <c r="Q8" s="125"/>
      <c r="R8" s="125"/>
      <c r="S8" s="125"/>
      <c r="T8" s="125"/>
      <c r="U8" s="125"/>
      <c r="V8" s="125"/>
      <c r="W8" s="125"/>
      <c r="X8" s="125"/>
    </row>
    <row r="9" spans="2:29" ht="10.5" customHeight="1" x14ac:dyDescent="0.25">
      <c r="B9" s="130"/>
      <c r="C9" s="130"/>
      <c r="D9" s="137" t="s">
        <v>4</v>
      </c>
      <c r="E9" s="133"/>
      <c r="F9" s="136" t="s">
        <v>5</v>
      </c>
      <c r="G9" s="137" t="s">
        <v>22</v>
      </c>
      <c r="H9" s="133"/>
      <c r="I9" s="125"/>
      <c r="J9" s="125"/>
      <c r="K9" s="125"/>
      <c r="L9" s="125"/>
      <c r="M9" s="125"/>
      <c r="N9" s="223"/>
      <c r="O9" s="125"/>
      <c r="P9" s="125"/>
      <c r="Q9" s="125"/>
      <c r="R9" s="125"/>
      <c r="S9" s="125"/>
      <c r="T9" s="125"/>
      <c r="U9" s="125"/>
      <c r="V9" s="125"/>
      <c r="W9" s="125"/>
      <c r="X9" s="125"/>
    </row>
    <row r="10" spans="2:29" ht="12.75" customHeight="1" x14ac:dyDescent="0.25">
      <c r="B10" s="130"/>
      <c r="C10" s="130"/>
      <c r="D10" s="137"/>
      <c r="E10" s="133"/>
      <c r="F10" s="136"/>
      <c r="G10" s="137"/>
      <c r="H10" s="133"/>
      <c r="I10" s="125"/>
      <c r="J10" s="125"/>
      <c r="K10" s="125"/>
      <c r="L10" s="125"/>
      <c r="M10" s="125"/>
      <c r="N10" s="223"/>
      <c r="O10" s="125"/>
      <c r="P10" s="125"/>
      <c r="Q10" s="125"/>
      <c r="R10" s="125"/>
      <c r="S10" s="125"/>
      <c r="T10" s="125"/>
      <c r="U10" s="125"/>
      <c r="V10" s="125"/>
      <c r="W10" s="125"/>
      <c r="X10" s="125"/>
    </row>
    <row r="11" spans="2:29" ht="12.75" customHeight="1" x14ac:dyDescent="0.25">
      <c r="B11" s="130"/>
      <c r="C11" s="130"/>
      <c r="D11" s="137"/>
      <c r="E11" s="133"/>
      <c r="F11" s="136"/>
      <c r="G11" s="128"/>
      <c r="H11" s="133"/>
      <c r="I11" s="125"/>
      <c r="J11" s="125"/>
      <c r="K11" s="125"/>
      <c r="L11" s="125"/>
      <c r="M11" s="125"/>
      <c r="N11" s="223"/>
      <c r="O11" s="125"/>
      <c r="P11" s="125"/>
      <c r="Q11" s="125"/>
      <c r="R11" s="125"/>
      <c r="S11" s="125"/>
      <c r="T11" s="125"/>
      <c r="U11" s="125"/>
      <c r="V11" s="125"/>
      <c r="W11" s="125"/>
      <c r="X11" s="125"/>
    </row>
    <row r="12" spans="2:29" ht="12.75" customHeight="1" x14ac:dyDescent="0.25">
      <c r="B12" s="130"/>
      <c r="C12" s="130"/>
      <c r="D12" s="137"/>
      <c r="E12" s="133"/>
      <c r="F12" s="136"/>
      <c r="G12" s="128"/>
      <c r="H12" s="133"/>
      <c r="I12" s="125"/>
      <c r="J12" s="125"/>
      <c r="K12" s="125"/>
      <c r="L12" s="125"/>
      <c r="M12" s="125"/>
      <c r="N12" s="223"/>
      <c r="O12" s="125"/>
      <c r="P12" s="125"/>
      <c r="Q12" s="125"/>
      <c r="R12" s="125"/>
      <c r="S12" s="125"/>
      <c r="T12" s="125"/>
      <c r="U12" s="125"/>
      <c r="V12" s="125"/>
      <c r="W12" s="125"/>
      <c r="X12" s="125"/>
    </row>
    <row r="13" spans="2:29" ht="9.75" customHeight="1" x14ac:dyDescent="0.25">
      <c r="B13" s="130"/>
      <c r="C13" s="130"/>
      <c r="D13" s="137"/>
      <c r="E13" s="133"/>
      <c r="F13" s="136"/>
      <c r="G13" s="128"/>
      <c r="H13" s="133"/>
      <c r="I13" s="125"/>
      <c r="J13" s="125"/>
      <c r="K13" s="125"/>
      <c r="L13" s="125"/>
      <c r="M13" s="125"/>
      <c r="N13" s="223"/>
      <c r="O13" s="125"/>
      <c r="P13" s="125"/>
      <c r="Q13" s="125"/>
      <c r="R13" s="125"/>
      <c r="S13" s="125"/>
      <c r="T13" s="125"/>
      <c r="U13" s="125"/>
      <c r="V13" s="125"/>
      <c r="W13" s="125"/>
      <c r="X13" s="125"/>
    </row>
    <row r="14" spans="2:29" ht="12.75" customHeight="1" x14ac:dyDescent="0.25">
      <c r="B14" s="130"/>
      <c r="C14" s="130"/>
      <c r="D14" s="137"/>
      <c r="E14" s="133"/>
      <c r="F14" s="136"/>
      <c r="G14" s="128"/>
      <c r="H14" s="133"/>
      <c r="I14" s="126"/>
      <c r="J14" s="126"/>
      <c r="K14" s="126"/>
      <c r="L14" s="126"/>
      <c r="M14" s="126"/>
      <c r="N14" s="224"/>
      <c r="O14" s="126"/>
      <c r="P14" s="126"/>
      <c r="Q14" s="126"/>
      <c r="R14" s="126"/>
      <c r="S14" s="126"/>
      <c r="T14" s="126"/>
      <c r="U14" s="126"/>
      <c r="V14" s="126"/>
      <c r="W14" s="126"/>
      <c r="X14" s="126"/>
    </row>
    <row r="15" spans="2:29" ht="12.75" customHeight="1" thickBot="1" x14ac:dyDescent="0.3">
      <c r="B15" s="131"/>
      <c r="C15" s="131"/>
      <c r="D15" s="96"/>
      <c r="E15" s="134"/>
      <c r="F15" s="138"/>
      <c r="G15" s="141"/>
      <c r="H15" s="134"/>
      <c r="I15" s="97" t="s">
        <v>24</v>
      </c>
      <c r="J15" s="97" t="s">
        <v>24</v>
      </c>
      <c r="K15" s="101" t="s">
        <v>24</v>
      </c>
      <c r="L15" s="101" t="s">
        <v>26</v>
      </c>
      <c r="M15" s="97" t="s">
        <v>28</v>
      </c>
      <c r="N15" s="102" t="s">
        <v>26</v>
      </c>
      <c r="O15" s="97" t="s">
        <v>26</v>
      </c>
      <c r="P15" s="101" t="s">
        <v>26</v>
      </c>
      <c r="Q15" s="101" t="s">
        <v>26</v>
      </c>
      <c r="R15" s="101" t="s">
        <v>26</v>
      </c>
      <c r="S15" s="101" t="s">
        <v>26</v>
      </c>
      <c r="T15" s="101"/>
      <c r="U15" s="101"/>
      <c r="V15" s="101"/>
      <c r="W15" s="101"/>
      <c r="X15" s="101"/>
    </row>
    <row r="16" spans="2:29" ht="12.75" customHeight="1" x14ac:dyDescent="0.25">
      <c r="B16" s="36"/>
      <c r="C16" s="103"/>
      <c r="D16" s="37"/>
      <c r="E16" s="36"/>
      <c r="F16" s="36"/>
      <c r="G16" s="36"/>
      <c r="H16" s="36"/>
      <c r="I16" s="36"/>
      <c r="J16" s="104"/>
      <c r="K16" s="104"/>
      <c r="L16" s="38"/>
      <c r="M16" s="104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AC16" s="104"/>
    </row>
    <row r="17" spans="2:29" ht="12.75" customHeight="1" x14ac:dyDescent="0.25">
      <c r="B17" s="105" t="s">
        <v>231</v>
      </c>
      <c r="C17" s="105" t="s">
        <v>77</v>
      </c>
      <c r="D17" s="105" t="s">
        <v>68</v>
      </c>
      <c r="E17" s="106"/>
      <c r="F17" s="106" t="s">
        <v>34</v>
      </c>
      <c r="G17" s="105" t="s">
        <v>78</v>
      </c>
      <c r="H17" s="107"/>
      <c r="I17" s="108"/>
      <c r="J17" s="108"/>
      <c r="K17" s="108"/>
      <c r="L17" s="109"/>
      <c r="M17" s="108"/>
      <c r="N17" s="109"/>
      <c r="O17" s="3">
        <v>1</v>
      </c>
      <c r="P17" s="109"/>
      <c r="Q17" s="109"/>
      <c r="R17" s="109">
        <v>1</v>
      </c>
      <c r="S17" s="109"/>
      <c r="T17" s="109"/>
      <c r="U17" s="109"/>
      <c r="V17" s="109"/>
      <c r="W17" s="109"/>
      <c r="X17" s="109"/>
      <c r="AC17" s="108"/>
    </row>
    <row r="18" spans="2:29" ht="12.75" customHeight="1" x14ac:dyDescent="0.25">
      <c r="B18" s="105"/>
      <c r="C18" s="105"/>
      <c r="D18" s="105"/>
      <c r="E18" s="106"/>
      <c r="F18" s="106"/>
      <c r="G18" s="105" t="s">
        <v>79</v>
      </c>
      <c r="H18" s="107"/>
      <c r="I18" s="108"/>
      <c r="J18" s="108"/>
      <c r="K18" s="108"/>
      <c r="L18" s="109"/>
      <c r="M18" s="108"/>
      <c r="N18" s="109"/>
      <c r="O18" s="3">
        <v>1</v>
      </c>
      <c r="P18" s="109"/>
      <c r="Q18" s="109"/>
      <c r="R18" s="109"/>
      <c r="S18" s="109"/>
      <c r="T18" s="109"/>
      <c r="U18" s="109"/>
      <c r="V18" s="109"/>
      <c r="W18" s="109"/>
      <c r="X18" s="109"/>
      <c r="AC18" s="108"/>
    </row>
    <row r="19" spans="2:29" ht="12.75" customHeight="1" x14ac:dyDescent="0.25">
      <c r="B19" s="105" t="str">
        <f>B17</f>
        <v>P.266</v>
      </c>
      <c r="C19" s="105" t="s">
        <v>80</v>
      </c>
      <c r="D19" s="105" t="s">
        <v>68</v>
      </c>
      <c r="E19" s="106"/>
      <c r="F19" s="106" t="s">
        <v>35</v>
      </c>
      <c r="G19" s="105" t="s">
        <v>78</v>
      </c>
      <c r="H19" s="107"/>
      <c r="I19" s="108"/>
      <c r="J19" s="108"/>
      <c r="K19" s="108"/>
      <c r="L19" s="109"/>
      <c r="M19" s="108"/>
      <c r="N19" s="109"/>
      <c r="O19" s="3">
        <v>1</v>
      </c>
      <c r="P19" s="109"/>
      <c r="Q19" s="109"/>
      <c r="R19" s="109">
        <v>1</v>
      </c>
      <c r="S19" s="109"/>
      <c r="T19" s="109"/>
      <c r="U19" s="109"/>
      <c r="V19" s="109"/>
      <c r="W19" s="109"/>
      <c r="X19" s="109"/>
      <c r="AC19" s="108"/>
    </row>
    <row r="20" spans="2:29" ht="12.75" customHeight="1" x14ac:dyDescent="0.25">
      <c r="B20" s="105"/>
      <c r="C20" s="105"/>
      <c r="D20" s="105"/>
      <c r="E20" s="106"/>
      <c r="F20" s="106"/>
      <c r="G20" s="105" t="s">
        <v>79</v>
      </c>
      <c r="H20" s="107"/>
      <c r="I20" s="108"/>
      <c r="J20" s="108"/>
      <c r="K20" s="108"/>
      <c r="L20" s="109"/>
      <c r="M20" s="108"/>
      <c r="N20" s="109"/>
      <c r="O20" s="3">
        <v>1</v>
      </c>
      <c r="P20" s="109"/>
      <c r="Q20" s="109"/>
      <c r="R20" s="109"/>
      <c r="S20" s="109"/>
      <c r="T20" s="109"/>
      <c r="U20" s="109"/>
      <c r="V20" s="109"/>
      <c r="W20" s="109"/>
      <c r="X20" s="109"/>
      <c r="AC20" s="108"/>
    </row>
    <row r="21" spans="2:29" ht="12.75" customHeight="1" x14ac:dyDescent="0.25">
      <c r="B21" s="105"/>
      <c r="C21" s="105"/>
      <c r="D21" s="105"/>
      <c r="E21" s="106"/>
      <c r="F21" s="106"/>
      <c r="G21" s="105"/>
      <c r="H21" s="107"/>
      <c r="I21" s="108"/>
      <c r="J21" s="108"/>
      <c r="K21" s="108"/>
      <c r="L21" s="109"/>
      <c r="M21" s="108"/>
      <c r="N21" s="109"/>
      <c r="O21" s="3"/>
      <c r="P21" s="109"/>
      <c r="Q21" s="109"/>
      <c r="R21" s="109"/>
      <c r="S21" s="109"/>
      <c r="T21" s="109"/>
      <c r="U21" s="109"/>
      <c r="V21" s="109"/>
      <c r="W21" s="109"/>
      <c r="X21" s="109"/>
      <c r="AC21" s="108"/>
    </row>
    <row r="22" spans="2:29" ht="12.75" customHeight="1" x14ac:dyDescent="0.25">
      <c r="B22" s="105" t="s">
        <v>231</v>
      </c>
      <c r="C22" s="105" t="s">
        <v>81</v>
      </c>
      <c r="D22" s="105" t="s">
        <v>68</v>
      </c>
      <c r="E22" s="106">
        <v>15475</v>
      </c>
      <c r="F22" s="106" t="s">
        <v>34</v>
      </c>
      <c r="G22" s="105" t="s">
        <v>47</v>
      </c>
      <c r="H22" s="107" t="s">
        <v>48</v>
      </c>
      <c r="I22" s="108">
        <v>13.5</v>
      </c>
      <c r="J22" s="108"/>
      <c r="K22" s="108"/>
      <c r="L22" s="109"/>
      <c r="M22" s="108">
        <v>6</v>
      </c>
      <c r="N22" s="109"/>
      <c r="O22" s="3"/>
      <c r="P22" s="109"/>
      <c r="Q22" s="109"/>
      <c r="R22" s="109"/>
      <c r="S22" s="109"/>
      <c r="T22" s="109"/>
      <c r="U22" s="109"/>
      <c r="V22" s="109"/>
      <c r="W22" s="109"/>
      <c r="X22" s="109"/>
      <c r="AC22" s="108"/>
    </row>
    <row r="23" spans="2:29" ht="12.75" customHeight="1" x14ac:dyDescent="0.25">
      <c r="B23" s="105" t="str">
        <f>B22</f>
        <v>P.266</v>
      </c>
      <c r="C23" s="105" t="s">
        <v>82</v>
      </c>
      <c r="D23" s="105" t="s">
        <v>68</v>
      </c>
      <c r="E23" s="106">
        <v>15475</v>
      </c>
      <c r="F23" s="106" t="s">
        <v>35</v>
      </c>
      <c r="G23" s="105" t="s">
        <v>47</v>
      </c>
      <c r="H23" s="107" t="s">
        <v>48</v>
      </c>
      <c r="I23" s="108">
        <v>13.5</v>
      </c>
      <c r="J23" s="108"/>
      <c r="K23" s="108"/>
      <c r="L23" s="109"/>
      <c r="M23" s="108">
        <v>6</v>
      </c>
      <c r="N23" s="109"/>
      <c r="O23" s="3"/>
      <c r="P23" s="109"/>
      <c r="Q23" s="109"/>
      <c r="R23" s="109"/>
      <c r="S23" s="109"/>
      <c r="T23" s="109"/>
      <c r="U23" s="109"/>
      <c r="V23" s="109"/>
      <c r="W23" s="109"/>
      <c r="X23" s="109"/>
      <c r="AC23" s="108"/>
    </row>
    <row r="24" spans="2:29" ht="12.75" customHeight="1" x14ac:dyDescent="0.25">
      <c r="B24" s="105"/>
      <c r="C24" s="105"/>
      <c r="D24" s="105"/>
      <c r="E24" s="106"/>
      <c r="F24" s="106"/>
      <c r="G24" s="105"/>
      <c r="H24" s="107"/>
      <c r="I24" s="108"/>
      <c r="J24" s="108"/>
      <c r="K24" s="108"/>
      <c r="L24" s="109"/>
      <c r="M24" s="108"/>
      <c r="N24" s="109"/>
      <c r="O24" s="3"/>
      <c r="P24" s="109"/>
      <c r="Q24" s="109"/>
      <c r="R24" s="109"/>
      <c r="S24" s="109"/>
      <c r="T24" s="109"/>
      <c r="U24" s="109"/>
      <c r="V24" s="109"/>
      <c r="W24" s="109"/>
      <c r="X24" s="109"/>
      <c r="AC24" s="108"/>
    </row>
    <row r="25" spans="2:29" ht="12.75" customHeight="1" x14ac:dyDescent="0.25">
      <c r="B25" s="105" t="s">
        <v>244</v>
      </c>
      <c r="C25" s="105" t="s">
        <v>84</v>
      </c>
      <c r="D25" s="105" t="s">
        <v>68</v>
      </c>
      <c r="E25" s="106"/>
      <c r="F25" s="106" t="s">
        <v>34</v>
      </c>
      <c r="G25" s="105" t="s">
        <v>85</v>
      </c>
      <c r="H25" s="107"/>
      <c r="I25" s="108"/>
      <c r="J25" s="108"/>
      <c r="K25" s="108"/>
      <c r="L25" s="109"/>
      <c r="M25" s="108"/>
      <c r="N25" s="109"/>
      <c r="O25" s="3">
        <v>1</v>
      </c>
      <c r="P25" s="109"/>
      <c r="Q25" s="109"/>
      <c r="R25" s="109">
        <v>1</v>
      </c>
      <c r="S25" s="109"/>
      <c r="T25" s="109"/>
      <c r="U25" s="109"/>
      <c r="V25" s="109"/>
      <c r="W25" s="109"/>
      <c r="X25" s="109"/>
      <c r="AC25" s="108"/>
    </row>
    <row r="26" spans="2:29" ht="12.75" customHeight="1" x14ac:dyDescent="0.25">
      <c r="B26" s="105"/>
      <c r="C26" s="105"/>
      <c r="D26" s="105"/>
      <c r="E26" s="106"/>
      <c r="F26" s="106"/>
      <c r="G26" s="105"/>
      <c r="H26" s="107"/>
      <c r="I26" s="108"/>
      <c r="J26" s="108"/>
      <c r="K26" s="108"/>
      <c r="L26" s="109"/>
      <c r="M26" s="108"/>
      <c r="N26" s="109"/>
      <c r="O26" s="3"/>
      <c r="P26" s="109"/>
      <c r="Q26" s="109"/>
      <c r="R26" s="109"/>
      <c r="S26" s="109"/>
      <c r="T26" s="109"/>
      <c r="U26" s="109"/>
      <c r="V26" s="109"/>
      <c r="W26" s="109"/>
      <c r="X26" s="109"/>
      <c r="AC26" s="108"/>
    </row>
    <row r="27" spans="2:29" ht="12.75" customHeight="1" x14ac:dyDescent="0.25">
      <c r="B27" s="105" t="str">
        <f>B25</f>
        <v>P.267</v>
      </c>
      <c r="C27" s="105" t="s">
        <v>83</v>
      </c>
      <c r="D27" s="105" t="s">
        <v>68</v>
      </c>
      <c r="E27" s="106">
        <v>15775</v>
      </c>
      <c r="F27" s="106" t="s">
        <v>34</v>
      </c>
      <c r="G27" s="105" t="s">
        <v>85</v>
      </c>
      <c r="H27" s="107" t="s">
        <v>43</v>
      </c>
      <c r="I27" s="108">
        <v>12</v>
      </c>
      <c r="J27" s="108"/>
      <c r="K27" s="108"/>
      <c r="L27" s="109"/>
      <c r="M27" s="108">
        <v>1.5</v>
      </c>
      <c r="N27" s="109"/>
      <c r="O27" s="3"/>
      <c r="P27" s="109"/>
      <c r="Q27" s="109"/>
      <c r="R27" s="109"/>
      <c r="S27" s="109"/>
      <c r="T27" s="109"/>
      <c r="U27" s="109"/>
      <c r="V27" s="109"/>
      <c r="W27" s="109"/>
      <c r="X27" s="109"/>
      <c r="AC27" s="108"/>
    </row>
    <row r="28" spans="2:29" ht="12.75" customHeight="1" x14ac:dyDescent="0.25">
      <c r="B28" s="105"/>
      <c r="C28" s="105"/>
      <c r="D28" s="105"/>
      <c r="E28" s="106"/>
      <c r="F28" s="106"/>
      <c r="G28" s="105"/>
      <c r="H28" s="107"/>
      <c r="I28" s="108"/>
      <c r="J28" s="108"/>
      <c r="K28" s="108"/>
      <c r="L28" s="109"/>
      <c r="M28" s="108"/>
      <c r="N28" s="109"/>
      <c r="O28" s="3"/>
      <c r="P28" s="109"/>
      <c r="Q28" s="109"/>
      <c r="R28" s="109"/>
      <c r="S28" s="109"/>
      <c r="T28" s="109"/>
      <c r="U28" s="109"/>
      <c r="V28" s="109"/>
      <c r="W28" s="109"/>
      <c r="X28" s="109"/>
      <c r="AC28" s="108"/>
    </row>
    <row r="29" spans="2:29" ht="12.75" customHeight="1" x14ac:dyDescent="0.25">
      <c r="B29" s="105" t="s">
        <v>245</v>
      </c>
      <c r="C29" s="105" t="s">
        <v>86</v>
      </c>
      <c r="D29" s="105" t="s">
        <v>68</v>
      </c>
      <c r="E29" s="106"/>
      <c r="F29" s="106" t="s">
        <v>34</v>
      </c>
      <c r="G29" s="105" t="s">
        <v>87</v>
      </c>
      <c r="H29" s="107"/>
      <c r="I29" s="108"/>
      <c r="J29" s="108"/>
      <c r="K29" s="108"/>
      <c r="L29" s="109"/>
      <c r="M29" s="108"/>
      <c r="N29" s="109"/>
      <c r="O29" s="3">
        <v>1</v>
      </c>
      <c r="P29" s="109"/>
      <c r="Q29" s="109"/>
      <c r="R29" s="109">
        <v>1</v>
      </c>
      <c r="S29" s="109"/>
      <c r="T29" s="109"/>
      <c r="U29" s="109"/>
      <c r="V29" s="109"/>
      <c r="W29" s="109"/>
      <c r="X29" s="109"/>
      <c r="AC29" s="108"/>
    </row>
    <row r="30" spans="2:29" ht="12.75" customHeight="1" x14ac:dyDescent="0.25">
      <c r="B30" s="105"/>
      <c r="C30" s="105"/>
      <c r="D30" s="105"/>
      <c r="E30" s="106"/>
      <c r="F30" s="106"/>
      <c r="G30" s="105" t="s">
        <v>88</v>
      </c>
      <c r="H30" s="107"/>
      <c r="I30" s="108"/>
      <c r="J30" s="108"/>
      <c r="K30" s="108"/>
      <c r="L30" s="109"/>
      <c r="M30" s="108"/>
      <c r="N30" s="109"/>
      <c r="O30" s="3">
        <v>1</v>
      </c>
      <c r="P30" s="109"/>
      <c r="Q30" s="109"/>
      <c r="R30" s="109"/>
      <c r="S30" s="109"/>
      <c r="T30" s="109"/>
      <c r="U30" s="109"/>
      <c r="V30" s="109"/>
      <c r="W30" s="109"/>
      <c r="X30" s="109"/>
      <c r="AC30" s="108"/>
    </row>
    <row r="31" spans="2:29" ht="12.75" customHeight="1" x14ac:dyDescent="0.25">
      <c r="B31" s="105"/>
      <c r="C31" s="105"/>
      <c r="D31" s="105"/>
      <c r="E31" s="106"/>
      <c r="F31" s="106"/>
      <c r="G31" s="105" t="s">
        <v>89</v>
      </c>
      <c r="H31" s="107"/>
      <c r="I31" s="108"/>
      <c r="J31" s="108"/>
      <c r="K31" s="39"/>
      <c r="L31" s="4"/>
      <c r="M31" s="108"/>
      <c r="N31" s="109"/>
      <c r="O31" s="3">
        <v>1</v>
      </c>
      <c r="P31" s="3"/>
      <c r="Q31" s="3"/>
      <c r="R31" s="3"/>
      <c r="S31" s="4"/>
      <c r="T31" s="4"/>
      <c r="U31" s="4"/>
      <c r="V31" s="4"/>
      <c r="W31" s="4"/>
      <c r="X31" s="4"/>
      <c r="AC31" s="108"/>
    </row>
    <row r="32" spans="2:29" ht="12.75" customHeight="1" x14ac:dyDescent="0.25">
      <c r="B32" s="105"/>
      <c r="C32" s="105"/>
      <c r="D32" s="105"/>
      <c r="E32" s="106"/>
      <c r="F32" s="106"/>
      <c r="G32" s="105" t="s">
        <v>90</v>
      </c>
      <c r="H32" s="107"/>
      <c r="I32" s="108"/>
      <c r="J32" s="108"/>
      <c r="K32" s="108"/>
      <c r="L32" s="109"/>
      <c r="M32" s="108"/>
      <c r="N32" s="109"/>
      <c r="O32" s="3">
        <v>1</v>
      </c>
      <c r="P32" s="109"/>
      <c r="Q32" s="109"/>
      <c r="R32" s="109"/>
      <c r="S32" s="109"/>
      <c r="T32" s="109"/>
      <c r="U32" s="109"/>
      <c r="V32" s="109"/>
      <c r="W32" s="109"/>
      <c r="X32" s="109"/>
      <c r="AC32" s="108"/>
    </row>
    <row r="33" spans="2:29" ht="12.75" customHeight="1" x14ac:dyDescent="0.25">
      <c r="B33" s="105" t="s">
        <v>245</v>
      </c>
      <c r="C33" s="105" t="s">
        <v>91</v>
      </c>
      <c r="D33" s="105" t="s">
        <v>68</v>
      </c>
      <c r="E33" s="106"/>
      <c r="F33" s="106" t="s">
        <v>34</v>
      </c>
      <c r="G33" s="105" t="s">
        <v>92</v>
      </c>
      <c r="H33" s="107"/>
      <c r="I33" s="108"/>
      <c r="J33" s="108"/>
      <c r="K33" s="108"/>
      <c r="L33" s="109"/>
      <c r="M33" s="108"/>
      <c r="N33" s="109"/>
      <c r="O33" s="3">
        <v>1</v>
      </c>
      <c r="P33" s="109"/>
      <c r="Q33" s="109"/>
      <c r="R33" s="109">
        <v>1</v>
      </c>
      <c r="S33" s="109"/>
      <c r="T33" s="109"/>
      <c r="U33" s="109"/>
      <c r="V33" s="109"/>
      <c r="W33" s="109"/>
      <c r="X33" s="109"/>
      <c r="AC33" s="108"/>
    </row>
    <row r="34" spans="2:29" ht="12.75" customHeight="1" x14ac:dyDescent="0.25">
      <c r="B34" s="105"/>
      <c r="C34" s="105"/>
      <c r="D34" s="105"/>
      <c r="E34" s="106"/>
      <c r="F34" s="106"/>
      <c r="G34" s="105" t="s">
        <v>93</v>
      </c>
      <c r="H34" s="107"/>
      <c r="I34" s="108"/>
      <c r="J34" s="108"/>
      <c r="K34" s="108"/>
      <c r="L34" s="109"/>
      <c r="M34" s="108"/>
      <c r="N34" s="109"/>
      <c r="O34" s="3">
        <v>1</v>
      </c>
      <c r="P34" s="109"/>
      <c r="Q34" s="109"/>
      <c r="R34" s="109"/>
      <c r="S34" s="109"/>
      <c r="T34" s="109"/>
      <c r="U34" s="109"/>
      <c r="V34" s="109"/>
      <c r="W34" s="109"/>
      <c r="X34" s="109"/>
      <c r="AC34" s="108"/>
    </row>
    <row r="35" spans="2:29" ht="12.75" customHeight="1" x14ac:dyDescent="0.25">
      <c r="B35" s="105" t="str">
        <f>B33</f>
        <v>P.268</v>
      </c>
      <c r="C35" s="105" t="s">
        <v>94</v>
      </c>
      <c r="D35" s="105" t="s">
        <v>68</v>
      </c>
      <c r="E35" s="106"/>
      <c r="F35" s="106" t="s">
        <v>35</v>
      </c>
      <c r="G35" s="105" t="s">
        <v>95</v>
      </c>
      <c r="H35" s="107"/>
      <c r="I35" s="108"/>
      <c r="J35" s="108"/>
      <c r="K35" s="108"/>
      <c r="L35" s="109"/>
      <c r="M35" s="108"/>
      <c r="N35" s="109"/>
      <c r="O35" s="109">
        <v>1</v>
      </c>
      <c r="P35" s="109"/>
      <c r="Q35" s="109"/>
      <c r="R35" s="109">
        <v>1</v>
      </c>
      <c r="S35" s="109"/>
      <c r="T35" s="109"/>
      <c r="U35" s="109"/>
      <c r="V35" s="109"/>
      <c r="W35" s="109"/>
      <c r="X35" s="109"/>
      <c r="AC35" s="108"/>
    </row>
    <row r="36" spans="2:29" ht="12.75" customHeight="1" x14ac:dyDescent="0.25">
      <c r="B36" s="105" t="str">
        <f>B33</f>
        <v>P.268</v>
      </c>
      <c r="C36" s="105" t="s">
        <v>96</v>
      </c>
      <c r="D36" s="105" t="s">
        <v>68</v>
      </c>
      <c r="E36" s="106"/>
      <c r="F36" s="106" t="s">
        <v>35</v>
      </c>
      <c r="G36" s="105" t="s">
        <v>85</v>
      </c>
      <c r="H36" s="107"/>
      <c r="I36" s="108"/>
      <c r="J36" s="108"/>
      <c r="K36" s="108"/>
      <c r="L36" s="109"/>
      <c r="M36" s="108"/>
      <c r="N36" s="109"/>
      <c r="O36" s="3">
        <v>1</v>
      </c>
      <c r="P36" s="109"/>
      <c r="Q36" s="109"/>
      <c r="R36" s="109">
        <v>1</v>
      </c>
      <c r="S36" s="109"/>
      <c r="T36" s="109"/>
      <c r="U36" s="109"/>
      <c r="V36" s="109"/>
      <c r="W36" s="109"/>
      <c r="X36" s="109"/>
      <c r="AC36" s="108"/>
    </row>
    <row r="37" spans="2:29" ht="12.75" customHeight="1" x14ac:dyDescent="0.25">
      <c r="B37" s="105"/>
      <c r="C37" s="105"/>
      <c r="D37" s="105"/>
      <c r="E37" s="106"/>
      <c r="F37" s="106"/>
      <c r="G37" s="105" t="s">
        <v>85</v>
      </c>
      <c r="H37" s="107"/>
      <c r="I37" s="108"/>
      <c r="J37" s="108"/>
      <c r="K37" s="108"/>
      <c r="L37" s="109"/>
      <c r="M37" s="108"/>
      <c r="N37" s="109"/>
      <c r="O37" s="3">
        <v>1</v>
      </c>
      <c r="P37" s="109"/>
      <c r="Q37" s="109"/>
      <c r="R37" s="109"/>
      <c r="S37" s="109"/>
      <c r="T37" s="109"/>
      <c r="U37" s="109"/>
      <c r="V37" s="109"/>
      <c r="W37" s="109"/>
      <c r="X37" s="109"/>
      <c r="AC37" s="108"/>
    </row>
    <row r="38" spans="2:29" ht="12.75" customHeight="1" x14ac:dyDescent="0.25">
      <c r="B38" s="105" t="str">
        <f>B33</f>
        <v>P.268</v>
      </c>
      <c r="C38" s="105" t="s">
        <v>97</v>
      </c>
      <c r="D38" s="106" t="s">
        <v>217</v>
      </c>
      <c r="E38" s="106"/>
      <c r="F38" s="106" t="s">
        <v>35</v>
      </c>
      <c r="G38" s="105" t="s">
        <v>98</v>
      </c>
      <c r="H38" s="107"/>
      <c r="I38" s="108"/>
      <c r="J38" s="108"/>
      <c r="K38" s="108"/>
      <c r="L38" s="109"/>
      <c r="M38" s="108"/>
      <c r="N38" s="109"/>
      <c r="O38" s="109">
        <v>1</v>
      </c>
      <c r="P38" s="109"/>
      <c r="Q38" s="109"/>
      <c r="R38" s="109">
        <v>1</v>
      </c>
      <c r="S38" s="109"/>
      <c r="T38" s="109"/>
      <c r="U38" s="109"/>
      <c r="V38" s="109"/>
      <c r="W38" s="109"/>
      <c r="X38" s="109"/>
      <c r="AC38" s="108"/>
    </row>
    <row r="39" spans="2:29" ht="12.75" customHeight="1" x14ac:dyDescent="0.25">
      <c r="B39" s="105"/>
      <c r="C39" s="110"/>
      <c r="D39" s="105"/>
      <c r="E39" s="106"/>
      <c r="F39" s="106"/>
      <c r="G39" s="105"/>
      <c r="H39" s="107"/>
      <c r="I39" s="108"/>
      <c r="J39" s="108"/>
      <c r="K39" s="108"/>
      <c r="L39" s="109"/>
      <c r="M39" s="108"/>
      <c r="N39" s="109"/>
      <c r="O39" s="3"/>
      <c r="P39" s="109"/>
      <c r="Q39" s="109"/>
      <c r="R39" s="109"/>
      <c r="S39" s="109"/>
      <c r="T39" s="109"/>
      <c r="U39" s="109"/>
      <c r="V39" s="109"/>
      <c r="W39" s="109"/>
      <c r="X39" s="109"/>
      <c r="AC39" s="108"/>
    </row>
    <row r="40" spans="2:29" ht="12.75" customHeight="1" x14ac:dyDescent="0.25">
      <c r="B40" s="105" t="str">
        <f>B33</f>
        <v>P.268</v>
      </c>
      <c r="C40" s="105" t="s">
        <v>99</v>
      </c>
      <c r="D40" s="106" t="s">
        <v>68</v>
      </c>
      <c r="E40" s="106">
        <v>16207</v>
      </c>
      <c r="F40" s="106" t="s">
        <v>34</v>
      </c>
      <c r="G40" s="105" t="s">
        <v>100</v>
      </c>
      <c r="H40" s="107" t="s">
        <v>101</v>
      </c>
      <c r="I40" s="108"/>
      <c r="J40" s="108" t="s">
        <v>225</v>
      </c>
      <c r="K40" s="108"/>
      <c r="L40" s="109"/>
      <c r="M40" s="108">
        <v>12.5</v>
      </c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AC40" s="108">
        <f>16.6+16.6</f>
        <v>33.200000000000003</v>
      </c>
    </row>
    <row r="41" spans="2:29" ht="12.75" customHeight="1" x14ac:dyDescent="0.25">
      <c r="B41" s="105"/>
      <c r="C41" s="105"/>
      <c r="D41" s="106"/>
      <c r="E41" s="106"/>
      <c r="F41" s="106"/>
      <c r="G41" s="105" t="s">
        <v>108</v>
      </c>
      <c r="H41" s="107" t="s">
        <v>107</v>
      </c>
      <c r="I41" s="108"/>
      <c r="J41" s="108"/>
      <c r="K41" s="108"/>
      <c r="L41" s="109"/>
      <c r="M41" s="108">
        <v>2</v>
      </c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AC41" s="108"/>
    </row>
    <row r="42" spans="2:29" ht="12.75" customHeight="1" x14ac:dyDescent="0.25">
      <c r="B42" s="105" t="str">
        <f>B33</f>
        <v>P.268</v>
      </c>
      <c r="C42" s="110" t="s">
        <v>102</v>
      </c>
      <c r="D42" s="105" t="s">
        <v>68</v>
      </c>
      <c r="E42" s="106">
        <v>16350</v>
      </c>
      <c r="F42" s="106" t="s">
        <v>34</v>
      </c>
      <c r="G42" s="105" t="s">
        <v>103</v>
      </c>
      <c r="H42" s="107" t="s">
        <v>104</v>
      </c>
      <c r="I42" s="108"/>
      <c r="J42" s="108">
        <v>13.5</v>
      </c>
      <c r="K42" s="108"/>
      <c r="L42" s="109"/>
      <c r="M42" s="108">
        <v>9</v>
      </c>
      <c r="N42" s="109"/>
      <c r="O42" s="3"/>
      <c r="P42" s="109"/>
      <c r="Q42" s="109"/>
      <c r="R42" s="109"/>
      <c r="S42" s="109"/>
      <c r="T42" s="109"/>
      <c r="U42" s="109"/>
      <c r="V42" s="109"/>
      <c r="W42" s="109"/>
      <c r="X42" s="109"/>
      <c r="AC42" s="108">
        <v>13.5</v>
      </c>
    </row>
    <row r="43" spans="2:29" ht="12.75" customHeight="1" x14ac:dyDescent="0.25">
      <c r="B43" s="105"/>
      <c r="C43" s="105"/>
      <c r="D43" s="105"/>
      <c r="E43" s="106"/>
      <c r="F43" s="106"/>
      <c r="G43" s="105" t="s">
        <v>105</v>
      </c>
      <c r="H43" s="107" t="s">
        <v>106</v>
      </c>
      <c r="I43" s="108"/>
      <c r="J43" s="108"/>
      <c r="K43" s="108"/>
      <c r="L43" s="109"/>
      <c r="M43" s="108">
        <v>2</v>
      </c>
      <c r="N43" s="109"/>
      <c r="O43" s="3"/>
      <c r="P43" s="109"/>
      <c r="Q43" s="109"/>
      <c r="R43" s="109"/>
      <c r="S43" s="109"/>
      <c r="T43" s="109"/>
      <c r="U43" s="109"/>
      <c r="V43" s="109"/>
      <c r="W43" s="109"/>
      <c r="X43" s="109"/>
      <c r="AC43" s="108"/>
    </row>
    <row r="44" spans="2:29" ht="12.75" customHeight="1" x14ac:dyDescent="0.25">
      <c r="B44" s="105" t="str">
        <f>B33</f>
        <v>P.268</v>
      </c>
      <c r="C44" s="105" t="s">
        <v>111</v>
      </c>
      <c r="D44" s="105" t="s">
        <v>68</v>
      </c>
      <c r="E44" s="106">
        <v>16406</v>
      </c>
      <c r="F44" s="106" t="s">
        <v>34</v>
      </c>
      <c r="G44" s="105" t="s">
        <v>112</v>
      </c>
      <c r="H44" s="107" t="s">
        <v>113</v>
      </c>
      <c r="I44" s="108"/>
      <c r="J44" s="108">
        <v>14.1</v>
      </c>
      <c r="K44" s="108"/>
      <c r="L44" s="109"/>
      <c r="M44" s="108">
        <v>1</v>
      </c>
      <c r="N44" s="109"/>
      <c r="O44" s="3"/>
      <c r="P44" s="109"/>
      <c r="Q44" s="109"/>
      <c r="R44" s="109"/>
      <c r="S44" s="109"/>
      <c r="T44" s="109"/>
      <c r="U44" s="109"/>
      <c r="V44" s="109"/>
      <c r="W44" s="109"/>
      <c r="X44" s="109"/>
      <c r="AC44" s="108">
        <v>14.1</v>
      </c>
    </row>
    <row r="45" spans="2:29" ht="12.75" customHeight="1" x14ac:dyDescent="0.25">
      <c r="B45" s="105"/>
      <c r="C45" s="105"/>
      <c r="D45" s="105"/>
      <c r="E45" s="106"/>
      <c r="F45" s="106"/>
      <c r="G45" s="105" t="s">
        <v>47</v>
      </c>
      <c r="H45" s="107" t="s">
        <v>48</v>
      </c>
      <c r="I45" s="108"/>
      <c r="K45" s="108"/>
      <c r="L45" s="109"/>
      <c r="M45" s="108">
        <v>6</v>
      </c>
      <c r="N45" s="109"/>
      <c r="O45" s="3"/>
      <c r="P45" s="109"/>
      <c r="Q45" s="109"/>
      <c r="R45" s="109"/>
      <c r="S45" s="109"/>
      <c r="T45" s="109"/>
      <c r="U45" s="109"/>
      <c r="V45" s="109"/>
      <c r="W45" s="109"/>
      <c r="X45" s="109"/>
      <c r="AC45" s="111"/>
    </row>
    <row r="46" spans="2:29" ht="12.75" customHeight="1" x14ac:dyDescent="0.25">
      <c r="B46" s="105" t="str">
        <f>B33</f>
        <v>P.268</v>
      </c>
      <c r="C46" s="105" t="s">
        <v>109</v>
      </c>
      <c r="D46" s="106" t="s">
        <v>114</v>
      </c>
      <c r="E46" s="106">
        <v>16175</v>
      </c>
      <c r="F46" s="106" t="s">
        <v>35</v>
      </c>
      <c r="G46" s="105" t="s">
        <v>226</v>
      </c>
      <c r="H46" s="107" t="s">
        <v>101</v>
      </c>
      <c r="I46" s="108"/>
      <c r="J46" s="108" t="s">
        <v>212</v>
      </c>
      <c r="K46" s="108"/>
      <c r="L46" s="109"/>
      <c r="M46" s="108">
        <v>12.5</v>
      </c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AC46" s="108">
        <f>15.5+15.5</f>
        <v>31</v>
      </c>
    </row>
    <row r="47" spans="2:29" ht="12.75" customHeight="1" x14ac:dyDescent="0.25">
      <c r="B47" s="105" t="str">
        <f>B33</f>
        <v>P.268</v>
      </c>
      <c r="C47" s="110" t="s">
        <v>115</v>
      </c>
      <c r="D47" s="105" t="s">
        <v>68</v>
      </c>
      <c r="E47" s="106">
        <v>16406</v>
      </c>
      <c r="F47" s="106" t="s">
        <v>35</v>
      </c>
      <c r="G47" s="105" t="s">
        <v>116</v>
      </c>
      <c r="H47" s="107" t="s">
        <v>113</v>
      </c>
      <c r="I47" s="108"/>
      <c r="J47" s="108">
        <v>14.1</v>
      </c>
      <c r="K47" s="108"/>
      <c r="L47" s="109"/>
      <c r="M47" s="108">
        <v>1</v>
      </c>
      <c r="N47" s="109"/>
      <c r="O47" s="3"/>
      <c r="P47" s="109"/>
      <c r="Q47" s="109"/>
      <c r="R47" s="109"/>
      <c r="S47" s="109"/>
      <c r="T47" s="109"/>
      <c r="U47" s="109"/>
      <c r="V47" s="109"/>
      <c r="W47" s="109"/>
      <c r="X47" s="109"/>
      <c r="AC47" s="108">
        <v>14.1</v>
      </c>
    </row>
    <row r="48" spans="2:29" ht="12.75" customHeight="1" x14ac:dyDescent="0.25">
      <c r="B48" s="105"/>
      <c r="C48" s="105"/>
      <c r="D48" s="106"/>
      <c r="E48" s="106"/>
      <c r="F48" s="106"/>
      <c r="G48" s="105" t="s">
        <v>47</v>
      </c>
      <c r="H48" s="107" t="s">
        <v>48</v>
      </c>
      <c r="I48" s="108"/>
      <c r="J48" s="108"/>
      <c r="K48" s="108"/>
      <c r="L48" s="109"/>
      <c r="M48" s="108">
        <v>6</v>
      </c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AC48" s="108"/>
    </row>
    <row r="49" spans="2:29" ht="12.75" customHeight="1" x14ac:dyDescent="0.25">
      <c r="B49" s="105" t="str">
        <f>B33</f>
        <v>P.268</v>
      </c>
      <c r="C49" s="105" t="s">
        <v>110</v>
      </c>
      <c r="D49" s="105" t="s">
        <v>68</v>
      </c>
      <c r="E49" s="106">
        <v>16420</v>
      </c>
      <c r="F49" s="106" t="s">
        <v>35</v>
      </c>
      <c r="G49" s="105" t="s">
        <v>85</v>
      </c>
      <c r="H49" s="107"/>
      <c r="I49" s="108"/>
      <c r="J49" s="108"/>
      <c r="K49" s="108">
        <v>12.1</v>
      </c>
      <c r="L49" s="109"/>
      <c r="M49" s="108"/>
      <c r="N49" s="109">
        <v>1</v>
      </c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AC49" s="108"/>
    </row>
    <row r="50" spans="2:29" ht="12.75" customHeight="1" x14ac:dyDescent="0.25">
      <c r="B50" s="105"/>
      <c r="C50" s="105"/>
      <c r="D50" s="105"/>
      <c r="E50" s="106"/>
      <c r="F50" s="106"/>
      <c r="G50" s="105" t="s">
        <v>85</v>
      </c>
      <c r="H50" s="107"/>
      <c r="I50" s="108"/>
      <c r="J50" s="108"/>
      <c r="K50" s="108"/>
      <c r="L50" s="109"/>
      <c r="M50" s="108"/>
      <c r="N50" s="109">
        <v>1</v>
      </c>
      <c r="O50" s="3"/>
      <c r="P50" s="109"/>
      <c r="Q50" s="109"/>
      <c r="R50" s="109"/>
      <c r="S50" s="109"/>
      <c r="T50" s="109"/>
      <c r="U50" s="109"/>
      <c r="V50" s="109"/>
      <c r="W50" s="109"/>
      <c r="X50" s="109"/>
      <c r="AC50" s="108"/>
    </row>
    <row r="51" spans="2:29" ht="12.75" customHeight="1" x14ac:dyDescent="0.25">
      <c r="B51" s="105"/>
      <c r="C51" s="105"/>
      <c r="D51" s="105"/>
      <c r="E51" s="106"/>
      <c r="F51" s="106"/>
      <c r="G51" s="105" t="s">
        <v>85</v>
      </c>
      <c r="H51" s="107"/>
      <c r="I51" s="108"/>
      <c r="J51" s="108"/>
      <c r="K51" s="108"/>
      <c r="L51" s="109"/>
      <c r="M51" s="108"/>
      <c r="N51" s="109">
        <v>1</v>
      </c>
      <c r="O51" s="3"/>
      <c r="P51" s="109"/>
      <c r="Q51" s="109"/>
      <c r="R51" s="109"/>
      <c r="S51" s="109"/>
      <c r="T51" s="109"/>
      <c r="U51" s="109"/>
      <c r="V51" s="109"/>
      <c r="W51" s="109"/>
      <c r="X51" s="109"/>
      <c r="AC51" s="108"/>
    </row>
    <row r="52" spans="2:29" ht="12.75" customHeight="1" x14ac:dyDescent="0.25">
      <c r="B52" s="105"/>
      <c r="C52" s="105"/>
      <c r="D52" s="105"/>
      <c r="E52" s="106"/>
      <c r="F52" s="106"/>
      <c r="G52" s="105" t="s">
        <v>85</v>
      </c>
      <c r="H52" s="107"/>
      <c r="I52" s="108"/>
      <c r="J52" s="108"/>
      <c r="K52" s="108"/>
      <c r="L52" s="109"/>
      <c r="M52" s="108"/>
      <c r="N52" s="109">
        <v>1</v>
      </c>
      <c r="O52" s="3"/>
      <c r="P52" s="109"/>
      <c r="Q52" s="109"/>
      <c r="R52" s="109"/>
      <c r="S52" s="109"/>
      <c r="T52" s="109"/>
      <c r="U52" s="109"/>
      <c r="V52" s="109"/>
      <c r="W52" s="109"/>
      <c r="X52" s="109"/>
      <c r="AC52" s="108"/>
    </row>
    <row r="53" spans="2:29" ht="12.75" customHeight="1" x14ac:dyDescent="0.25">
      <c r="B53" s="105" t="str">
        <f>B33</f>
        <v>P.268</v>
      </c>
      <c r="C53" s="105" t="s">
        <v>117</v>
      </c>
      <c r="D53" s="105" t="s">
        <v>217</v>
      </c>
      <c r="E53" s="106">
        <v>5964</v>
      </c>
      <c r="F53" s="106" t="s">
        <v>35</v>
      </c>
      <c r="G53" s="105" t="s">
        <v>44</v>
      </c>
      <c r="H53" s="107" t="s">
        <v>45</v>
      </c>
      <c r="I53" s="108">
        <v>13</v>
      </c>
      <c r="K53" s="108"/>
      <c r="L53" s="109">
        <v>1</v>
      </c>
      <c r="M53" s="108">
        <v>6.3</v>
      </c>
      <c r="N53" s="109"/>
      <c r="O53" s="3"/>
      <c r="P53" s="109"/>
      <c r="Q53" s="109"/>
      <c r="R53" s="109"/>
      <c r="S53" s="109"/>
      <c r="T53" s="109"/>
      <c r="U53" s="109"/>
      <c r="V53" s="109"/>
      <c r="W53" s="109"/>
      <c r="X53" s="109"/>
      <c r="AC53" s="111"/>
    </row>
    <row r="54" spans="2:29" ht="12.75" customHeight="1" x14ac:dyDescent="0.25">
      <c r="B54" s="105"/>
      <c r="C54" s="105"/>
      <c r="D54" s="105"/>
      <c r="E54" s="106"/>
      <c r="F54" s="4"/>
      <c r="G54" s="105"/>
      <c r="H54" s="107"/>
      <c r="I54" s="108"/>
      <c r="J54" s="108"/>
      <c r="K54" s="108"/>
      <c r="L54" s="109"/>
      <c r="M54" s="108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AC54" s="108"/>
    </row>
    <row r="55" spans="2:29" ht="12.75" customHeight="1" x14ac:dyDescent="0.25">
      <c r="B55" s="105" t="s">
        <v>246</v>
      </c>
      <c r="C55" s="105" t="s">
        <v>118</v>
      </c>
      <c r="D55" s="105" t="s">
        <v>68</v>
      </c>
      <c r="E55" s="106"/>
      <c r="F55" s="4" t="s">
        <v>34</v>
      </c>
      <c r="G55" s="105" t="s">
        <v>88</v>
      </c>
      <c r="H55" s="107"/>
      <c r="I55" s="108"/>
      <c r="J55" s="108"/>
      <c r="K55" s="108"/>
      <c r="L55" s="109"/>
      <c r="M55" s="108"/>
      <c r="N55" s="109"/>
      <c r="O55" s="109">
        <v>1</v>
      </c>
      <c r="P55" s="109"/>
      <c r="Q55" s="109"/>
      <c r="R55" s="109">
        <v>1</v>
      </c>
      <c r="S55" s="109"/>
      <c r="T55" s="109"/>
      <c r="U55" s="109"/>
      <c r="V55" s="109"/>
      <c r="W55" s="109"/>
      <c r="X55" s="109"/>
      <c r="AC55" s="108"/>
    </row>
    <row r="56" spans="2:29" ht="12.75" customHeight="1" x14ac:dyDescent="0.25">
      <c r="B56" s="105"/>
      <c r="C56" s="105"/>
      <c r="D56" s="105"/>
      <c r="E56" s="106"/>
      <c r="F56" s="4"/>
      <c r="G56" s="105"/>
      <c r="H56" s="107"/>
      <c r="I56" s="108"/>
      <c r="J56" s="108"/>
      <c r="K56" s="108"/>
      <c r="L56" s="109"/>
      <c r="M56" s="108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AC56" s="108"/>
    </row>
    <row r="57" spans="2:29" ht="12.75" customHeight="1" x14ac:dyDescent="0.25">
      <c r="B57" s="105" t="str">
        <f>B55</f>
        <v>P.269</v>
      </c>
      <c r="C57" s="105" t="s">
        <v>119</v>
      </c>
      <c r="D57" s="105" t="s">
        <v>68</v>
      </c>
      <c r="E57" s="106">
        <v>16592</v>
      </c>
      <c r="F57" s="106" t="s">
        <v>34</v>
      </c>
      <c r="G57" s="105" t="s">
        <v>120</v>
      </c>
      <c r="H57" s="107" t="s">
        <v>45</v>
      </c>
      <c r="I57" s="108">
        <v>13</v>
      </c>
      <c r="K57" s="39"/>
      <c r="L57" s="4"/>
      <c r="M57" s="108">
        <v>6.3</v>
      </c>
      <c r="N57" s="109"/>
      <c r="O57" s="3"/>
      <c r="P57" s="3"/>
      <c r="Q57" s="3"/>
      <c r="R57" s="3"/>
      <c r="S57" s="4"/>
      <c r="T57" s="4"/>
      <c r="U57" s="4"/>
      <c r="V57" s="4"/>
      <c r="W57" s="4"/>
      <c r="X57" s="4"/>
      <c r="AC57" s="111"/>
    </row>
    <row r="58" spans="2:29" ht="12.75" customHeight="1" x14ac:dyDescent="0.25">
      <c r="B58" s="105" t="str">
        <f>B55</f>
        <v>P.269</v>
      </c>
      <c r="C58" s="105" t="s">
        <v>121</v>
      </c>
      <c r="D58" s="105" t="s">
        <v>68</v>
      </c>
      <c r="E58" s="106">
        <v>16692</v>
      </c>
      <c r="F58" s="106" t="s">
        <v>34</v>
      </c>
      <c r="G58" s="105" t="s">
        <v>46</v>
      </c>
      <c r="H58" s="107" t="s">
        <v>41</v>
      </c>
      <c r="I58" s="108"/>
      <c r="J58" s="108">
        <v>13.5</v>
      </c>
      <c r="K58" s="108"/>
      <c r="L58" s="109"/>
      <c r="M58" s="108">
        <v>7.5</v>
      </c>
      <c r="N58" s="109"/>
      <c r="O58" s="3"/>
      <c r="P58" s="109"/>
      <c r="Q58" s="109"/>
      <c r="R58" s="109"/>
      <c r="S58" s="109"/>
      <c r="T58" s="109"/>
      <c r="U58" s="109"/>
      <c r="V58" s="109"/>
      <c r="W58" s="109"/>
      <c r="X58" s="109"/>
      <c r="AC58" s="108">
        <v>13.5</v>
      </c>
    </row>
    <row r="59" spans="2:29" ht="12.75" customHeight="1" x14ac:dyDescent="0.25">
      <c r="B59" s="105" t="str">
        <f>B55</f>
        <v>P.269</v>
      </c>
      <c r="C59" s="105" t="s">
        <v>122</v>
      </c>
      <c r="D59" s="105" t="s">
        <v>68</v>
      </c>
      <c r="E59" s="106">
        <v>16930</v>
      </c>
      <c r="F59" s="106" t="s">
        <v>34</v>
      </c>
      <c r="G59" s="105" t="s">
        <v>112</v>
      </c>
      <c r="H59" s="107" t="s">
        <v>113</v>
      </c>
      <c r="I59" s="108"/>
      <c r="J59" s="108">
        <v>14.1</v>
      </c>
      <c r="K59" s="108"/>
      <c r="L59" s="109"/>
      <c r="M59" s="108">
        <v>1</v>
      </c>
      <c r="N59" s="109"/>
      <c r="O59" s="3"/>
      <c r="P59" s="109"/>
      <c r="Q59" s="109"/>
      <c r="R59" s="109"/>
      <c r="S59" s="109"/>
      <c r="T59" s="109"/>
      <c r="U59" s="109"/>
      <c r="V59" s="109"/>
      <c r="W59" s="109"/>
      <c r="X59" s="109"/>
      <c r="AC59" s="108">
        <v>14.1</v>
      </c>
    </row>
    <row r="60" spans="2:29" ht="12.75" customHeight="1" x14ac:dyDescent="0.25">
      <c r="B60" s="105"/>
      <c r="C60" s="105"/>
      <c r="D60" s="105"/>
      <c r="E60" s="106"/>
      <c r="F60" s="106"/>
      <c r="G60" s="105" t="s">
        <v>47</v>
      </c>
      <c r="H60" s="107" t="s">
        <v>48</v>
      </c>
      <c r="I60" s="108"/>
      <c r="J60" s="108"/>
      <c r="K60" s="108"/>
      <c r="L60" s="109"/>
      <c r="M60" s="108">
        <v>6</v>
      </c>
      <c r="N60" s="109"/>
      <c r="O60" s="3"/>
      <c r="P60" s="109"/>
      <c r="Q60" s="109"/>
      <c r="R60" s="109"/>
      <c r="S60" s="109"/>
      <c r="T60" s="109"/>
      <c r="U60" s="109"/>
      <c r="V60" s="109"/>
      <c r="W60" s="109"/>
      <c r="X60" s="109"/>
      <c r="AC60" s="108"/>
    </row>
    <row r="61" spans="2:29" ht="12.75" customHeight="1" x14ac:dyDescent="0.25">
      <c r="B61" s="105" t="str">
        <f>B55</f>
        <v>P.269</v>
      </c>
      <c r="C61" s="105" t="s">
        <v>123</v>
      </c>
      <c r="D61" s="105" t="s">
        <v>68</v>
      </c>
      <c r="E61" s="106">
        <v>16592</v>
      </c>
      <c r="F61" s="106" t="s">
        <v>35</v>
      </c>
      <c r="G61" s="105" t="s">
        <v>112</v>
      </c>
      <c r="H61" s="107" t="s">
        <v>113</v>
      </c>
      <c r="I61" s="108"/>
      <c r="J61" s="108">
        <v>14.1</v>
      </c>
      <c r="K61" s="108"/>
      <c r="L61" s="109"/>
      <c r="M61" s="108">
        <v>1</v>
      </c>
      <c r="N61" s="109"/>
      <c r="O61" s="3"/>
      <c r="P61" s="109"/>
      <c r="Q61" s="109"/>
      <c r="R61" s="109"/>
      <c r="S61" s="109"/>
      <c r="T61" s="109"/>
      <c r="U61" s="109"/>
      <c r="V61" s="109"/>
      <c r="W61" s="109"/>
      <c r="X61" s="109"/>
      <c r="AC61" s="108">
        <v>14.1</v>
      </c>
    </row>
    <row r="62" spans="2:29" ht="12.75" customHeight="1" x14ac:dyDescent="0.25">
      <c r="B62" s="105"/>
      <c r="C62" s="105"/>
      <c r="D62" s="105"/>
      <c r="E62" s="106"/>
      <c r="F62" s="106"/>
      <c r="G62" s="105" t="s">
        <v>47</v>
      </c>
      <c r="H62" s="107" t="s">
        <v>48</v>
      </c>
      <c r="I62" s="108"/>
      <c r="J62" s="108"/>
      <c r="K62" s="108"/>
      <c r="L62" s="109"/>
      <c r="M62" s="108">
        <v>6</v>
      </c>
      <c r="N62" s="109"/>
      <c r="O62" s="3"/>
      <c r="P62" s="109"/>
      <c r="Q62" s="109"/>
      <c r="R62" s="109"/>
      <c r="S62" s="109"/>
      <c r="T62" s="109"/>
      <c r="U62" s="109"/>
      <c r="V62" s="109"/>
      <c r="W62" s="109"/>
      <c r="X62" s="109"/>
      <c r="AC62" s="108"/>
    </row>
    <row r="63" spans="2:29" ht="12.75" customHeight="1" x14ac:dyDescent="0.25">
      <c r="B63" s="105" t="str">
        <f>B55</f>
        <v>P.269</v>
      </c>
      <c r="C63" s="105" t="s">
        <v>124</v>
      </c>
      <c r="D63" s="105" t="s">
        <v>68</v>
      </c>
      <c r="E63" s="106">
        <v>16930</v>
      </c>
      <c r="F63" s="106" t="s">
        <v>35</v>
      </c>
      <c r="G63" s="105" t="s">
        <v>120</v>
      </c>
      <c r="H63" s="107" t="s">
        <v>45</v>
      </c>
      <c r="I63" s="108">
        <v>13</v>
      </c>
      <c r="K63" s="108"/>
      <c r="L63" s="109"/>
      <c r="M63" s="108">
        <v>6.3</v>
      </c>
      <c r="N63" s="109"/>
      <c r="O63" s="3"/>
      <c r="P63" s="109"/>
      <c r="Q63" s="109"/>
      <c r="R63" s="109"/>
      <c r="S63" s="109"/>
      <c r="T63" s="109"/>
      <c r="U63" s="109"/>
      <c r="V63" s="109"/>
      <c r="W63" s="109"/>
      <c r="X63" s="109"/>
      <c r="AC63" s="111"/>
    </row>
    <row r="64" spans="2:29" ht="12.75" customHeight="1" x14ac:dyDescent="0.25">
      <c r="B64" s="105"/>
      <c r="C64" s="105"/>
      <c r="D64" s="105"/>
      <c r="E64" s="106"/>
      <c r="F64" s="106"/>
      <c r="G64" s="105"/>
      <c r="H64" s="4"/>
      <c r="I64" s="108"/>
      <c r="J64" s="108"/>
      <c r="K64" s="39"/>
      <c r="L64" s="4"/>
      <c r="M64" s="108"/>
      <c r="N64" s="109"/>
      <c r="O64" s="3"/>
      <c r="P64" s="3"/>
      <c r="Q64" s="3"/>
      <c r="R64" s="3"/>
      <c r="S64" s="4"/>
      <c r="T64" s="4"/>
      <c r="U64" s="4"/>
      <c r="V64" s="4"/>
      <c r="W64" s="4"/>
      <c r="X64" s="4"/>
      <c r="AC64" s="108"/>
    </row>
    <row r="65" spans="2:29" ht="12.75" customHeight="1" x14ac:dyDescent="0.25">
      <c r="B65" s="105"/>
      <c r="C65" s="105"/>
      <c r="D65" s="105"/>
      <c r="E65" s="106"/>
      <c r="F65" s="106"/>
      <c r="G65" s="105"/>
      <c r="H65" s="4"/>
      <c r="I65" s="108"/>
      <c r="J65" s="108"/>
      <c r="K65" s="39"/>
      <c r="L65" s="4"/>
      <c r="M65" s="108"/>
      <c r="N65" s="109"/>
      <c r="O65" s="3"/>
      <c r="P65" s="3"/>
      <c r="Q65" s="3"/>
      <c r="R65" s="3"/>
      <c r="S65" s="4"/>
      <c r="T65" s="4"/>
      <c r="U65" s="4"/>
      <c r="V65" s="4"/>
      <c r="W65" s="4"/>
      <c r="X65" s="4"/>
      <c r="AC65" s="108"/>
    </row>
    <row r="66" spans="2:29" ht="12.75" customHeight="1" x14ac:dyDescent="0.25">
      <c r="B66" s="105"/>
      <c r="C66" s="105"/>
      <c r="D66" s="105"/>
      <c r="E66" s="106"/>
      <c r="F66" s="106"/>
      <c r="G66" s="105"/>
      <c r="H66" s="4"/>
      <c r="I66" s="108"/>
      <c r="J66" s="108"/>
      <c r="K66" s="39"/>
      <c r="L66" s="4"/>
      <c r="M66" s="108"/>
      <c r="N66" s="109"/>
      <c r="O66" s="3"/>
      <c r="P66" s="3"/>
      <c r="Q66" s="3"/>
      <c r="R66" s="3"/>
      <c r="S66" s="4"/>
      <c r="T66" s="4"/>
      <c r="U66" s="4"/>
      <c r="V66" s="4"/>
      <c r="W66" s="4"/>
      <c r="X66" s="4"/>
      <c r="AC66" s="108"/>
    </row>
    <row r="67" spans="2:29" ht="12.75" customHeight="1" x14ac:dyDescent="0.25">
      <c r="B67" s="105"/>
      <c r="C67" s="105"/>
      <c r="D67" s="105"/>
      <c r="E67" s="106"/>
      <c r="F67" s="106"/>
      <c r="G67" s="105"/>
      <c r="H67" s="107"/>
      <c r="I67" s="108"/>
      <c r="J67" s="108"/>
      <c r="K67" s="108"/>
      <c r="L67" s="109"/>
      <c r="M67" s="108"/>
      <c r="N67" s="109"/>
      <c r="O67" s="3"/>
      <c r="P67" s="109"/>
      <c r="Q67" s="109"/>
      <c r="R67" s="109"/>
      <c r="S67" s="109"/>
      <c r="T67" s="109"/>
      <c r="U67" s="109"/>
      <c r="V67" s="109"/>
      <c r="W67" s="109"/>
      <c r="X67" s="109"/>
      <c r="AC67" s="108"/>
    </row>
    <row r="68" spans="2:29" ht="12.75" customHeight="1" x14ac:dyDescent="0.25">
      <c r="B68" s="105"/>
      <c r="C68" s="105"/>
      <c r="D68" s="105"/>
      <c r="E68" s="106"/>
      <c r="F68" s="106"/>
      <c r="G68" s="105"/>
      <c r="H68" s="107"/>
      <c r="I68" s="108"/>
      <c r="J68" s="108"/>
      <c r="K68" s="108"/>
      <c r="L68" s="109"/>
      <c r="M68" s="108"/>
      <c r="N68" s="109"/>
      <c r="O68" s="3"/>
      <c r="P68" s="109"/>
      <c r="Q68" s="109"/>
      <c r="R68" s="109"/>
      <c r="S68" s="109"/>
      <c r="T68" s="109"/>
      <c r="U68" s="109"/>
      <c r="V68" s="109"/>
      <c r="W68" s="109"/>
      <c r="X68" s="109"/>
      <c r="AC68" s="108"/>
    </row>
    <row r="69" spans="2:29" ht="12.75" customHeight="1" x14ac:dyDescent="0.25">
      <c r="B69" s="105"/>
      <c r="C69" s="105"/>
      <c r="D69" s="105"/>
      <c r="E69" s="106"/>
      <c r="F69" s="106"/>
      <c r="G69" s="105"/>
      <c r="H69" s="107"/>
      <c r="I69" s="108"/>
      <c r="J69" s="108"/>
      <c r="K69" s="108"/>
      <c r="L69" s="109"/>
      <c r="M69" s="108"/>
      <c r="N69" s="109"/>
      <c r="O69" s="3"/>
      <c r="P69" s="109"/>
      <c r="Q69" s="109"/>
      <c r="R69" s="109"/>
      <c r="S69" s="109"/>
      <c r="T69" s="109"/>
      <c r="U69" s="109"/>
      <c r="V69" s="109"/>
      <c r="W69" s="109"/>
      <c r="X69" s="109"/>
      <c r="AC69" s="108"/>
    </row>
    <row r="70" spans="2:29" ht="12.75" customHeight="1" x14ac:dyDescent="0.25">
      <c r="B70" s="105"/>
      <c r="C70" s="105"/>
      <c r="D70" s="105"/>
      <c r="E70" s="106"/>
      <c r="F70" s="106"/>
      <c r="G70" s="105"/>
      <c r="H70" s="107"/>
      <c r="I70" s="108"/>
      <c r="J70" s="108"/>
      <c r="K70" s="108"/>
      <c r="L70" s="109"/>
      <c r="M70" s="108"/>
      <c r="N70" s="109"/>
      <c r="O70" s="3"/>
      <c r="P70" s="109"/>
      <c r="Q70" s="109"/>
      <c r="R70" s="109"/>
      <c r="S70" s="109"/>
      <c r="T70" s="109"/>
      <c r="U70" s="109"/>
      <c r="V70" s="109"/>
      <c r="W70" s="109"/>
      <c r="X70" s="109"/>
      <c r="AC70" s="108"/>
    </row>
    <row r="71" spans="2:29" ht="12.75" customHeight="1" x14ac:dyDescent="0.25">
      <c r="B71" s="105"/>
      <c r="C71" s="105"/>
      <c r="D71" s="105"/>
      <c r="E71" s="106"/>
      <c r="F71" s="106"/>
      <c r="G71" s="105"/>
      <c r="H71" s="107"/>
      <c r="I71" s="108"/>
      <c r="J71" s="108"/>
      <c r="K71" s="108"/>
      <c r="L71" s="109"/>
      <c r="M71" s="108"/>
      <c r="N71" s="109"/>
      <c r="O71" s="3"/>
      <c r="P71" s="109"/>
      <c r="Q71" s="109"/>
      <c r="R71" s="109"/>
      <c r="S71" s="109"/>
      <c r="T71" s="109"/>
      <c r="U71" s="109"/>
      <c r="V71" s="109"/>
      <c r="W71" s="109"/>
      <c r="X71" s="109"/>
      <c r="AC71" s="108"/>
    </row>
    <row r="72" spans="2:29" ht="12.75" customHeight="1" x14ac:dyDescent="0.25">
      <c r="B72" s="105"/>
      <c r="C72" s="105"/>
      <c r="D72" s="105"/>
      <c r="E72" s="106"/>
      <c r="F72" s="106"/>
      <c r="G72" s="105"/>
      <c r="H72" s="107"/>
      <c r="I72" s="108"/>
      <c r="J72" s="108"/>
      <c r="K72" s="108"/>
      <c r="L72" s="109"/>
      <c r="M72" s="108"/>
      <c r="N72" s="109"/>
      <c r="O72" s="3"/>
      <c r="P72" s="109"/>
      <c r="Q72" s="109"/>
      <c r="R72" s="109"/>
      <c r="S72" s="109"/>
      <c r="T72" s="109"/>
      <c r="U72" s="109"/>
      <c r="V72" s="109"/>
      <c r="W72" s="109"/>
      <c r="X72" s="109"/>
      <c r="AC72" s="108"/>
    </row>
    <row r="73" spans="2:29" ht="12.75" customHeight="1" x14ac:dyDescent="0.25">
      <c r="B73" s="105"/>
      <c r="C73" s="105"/>
      <c r="D73" s="105"/>
      <c r="E73" s="106"/>
      <c r="F73" s="106"/>
      <c r="G73" s="105"/>
      <c r="H73" s="107"/>
      <c r="I73" s="108"/>
      <c r="J73" s="108"/>
      <c r="K73" s="108"/>
      <c r="L73" s="109"/>
      <c r="M73" s="108"/>
      <c r="N73" s="109"/>
      <c r="O73" s="3"/>
      <c r="P73" s="109"/>
      <c r="Q73" s="109"/>
      <c r="R73" s="109"/>
      <c r="S73" s="109"/>
      <c r="T73" s="109"/>
      <c r="U73" s="109"/>
      <c r="V73" s="109"/>
      <c r="W73" s="109"/>
      <c r="X73" s="109"/>
      <c r="AC73" s="108"/>
    </row>
    <row r="74" spans="2:29" ht="12.75" customHeight="1" x14ac:dyDescent="0.25">
      <c r="B74" s="105"/>
      <c r="C74" s="105"/>
      <c r="D74" s="105"/>
      <c r="E74" s="106"/>
      <c r="F74" s="106"/>
      <c r="G74" s="105"/>
      <c r="H74" s="107"/>
      <c r="I74" s="108"/>
      <c r="J74" s="108"/>
      <c r="K74" s="108"/>
      <c r="L74" s="109"/>
      <c r="M74" s="108"/>
      <c r="N74" s="109"/>
      <c r="O74" s="3"/>
      <c r="P74" s="109"/>
      <c r="Q74" s="109"/>
      <c r="R74" s="109"/>
      <c r="S74" s="109"/>
      <c r="T74" s="109"/>
      <c r="U74" s="109"/>
      <c r="V74" s="109"/>
      <c r="W74" s="109"/>
      <c r="X74" s="109"/>
      <c r="AC74" s="108"/>
    </row>
    <row r="75" spans="2:29" ht="12.75" customHeight="1" x14ac:dyDescent="0.25">
      <c r="B75" s="105"/>
      <c r="C75" s="105"/>
      <c r="D75" s="105"/>
      <c r="E75" s="106"/>
      <c r="F75" s="106"/>
      <c r="G75" s="105"/>
      <c r="H75" s="107"/>
      <c r="I75" s="108"/>
      <c r="J75" s="108"/>
      <c r="K75" s="108"/>
      <c r="L75" s="109"/>
      <c r="M75" s="108"/>
      <c r="N75" s="109"/>
      <c r="O75" s="3"/>
      <c r="P75" s="109"/>
      <c r="Q75" s="109"/>
      <c r="R75" s="109"/>
      <c r="S75" s="109"/>
      <c r="T75" s="109"/>
      <c r="U75" s="109"/>
      <c r="V75" s="109"/>
      <c r="W75" s="109"/>
      <c r="X75" s="109"/>
      <c r="AC75" s="108"/>
    </row>
    <row r="76" spans="2:29" ht="12.75" customHeight="1" x14ac:dyDescent="0.25">
      <c r="B76" s="105"/>
      <c r="C76" s="105"/>
      <c r="D76" s="105"/>
      <c r="E76" s="106"/>
      <c r="F76" s="106"/>
      <c r="G76" s="105"/>
      <c r="H76" s="107"/>
      <c r="I76" s="108"/>
      <c r="J76" s="108"/>
      <c r="K76" s="108"/>
      <c r="L76" s="109"/>
      <c r="M76" s="108"/>
      <c r="N76" s="109"/>
      <c r="O76" s="3"/>
      <c r="P76" s="109"/>
      <c r="Q76" s="109"/>
      <c r="R76" s="109"/>
      <c r="S76" s="109"/>
      <c r="T76" s="109"/>
      <c r="U76" s="109"/>
      <c r="V76" s="109"/>
      <c r="W76" s="109"/>
      <c r="X76" s="109"/>
      <c r="AC76" s="108"/>
    </row>
    <row r="77" spans="2:29" ht="12.75" customHeight="1" x14ac:dyDescent="0.25">
      <c r="B77" s="105"/>
      <c r="C77" s="105"/>
      <c r="D77" s="105"/>
      <c r="E77" s="106"/>
      <c r="F77" s="106"/>
      <c r="G77" s="105"/>
      <c r="H77" s="107"/>
      <c r="I77" s="108"/>
      <c r="J77" s="108"/>
      <c r="K77" s="108"/>
      <c r="L77" s="109"/>
      <c r="M77" s="108"/>
      <c r="N77" s="109"/>
      <c r="O77" s="3"/>
      <c r="P77" s="109"/>
      <c r="Q77" s="109"/>
      <c r="R77" s="109"/>
      <c r="S77" s="109"/>
      <c r="T77" s="109"/>
      <c r="U77" s="109"/>
      <c r="V77" s="109"/>
      <c r="W77" s="109"/>
      <c r="X77" s="109"/>
      <c r="AC77" s="108"/>
    </row>
    <row r="78" spans="2:29" ht="12.75" customHeight="1" x14ac:dyDescent="0.25">
      <c r="B78" s="105"/>
      <c r="C78" s="105"/>
      <c r="D78" s="105"/>
      <c r="E78" s="106"/>
      <c r="F78" s="106"/>
      <c r="G78" s="105"/>
      <c r="H78" s="107"/>
      <c r="I78" s="108"/>
      <c r="J78" s="108"/>
      <c r="K78" s="108"/>
      <c r="L78" s="109"/>
      <c r="M78" s="108"/>
      <c r="N78" s="109"/>
      <c r="O78" s="3"/>
      <c r="P78" s="109"/>
      <c r="Q78" s="109"/>
      <c r="R78" s="109"/>
      <c r="S78" s="109"/>
      <c r="T78" s="109"/>
      <c r="U78" s="109"/>
      <c r="V78" s="109"/>
      <c r="W78" s="109"/>
      <c r="X78" s="109"/>
      <c r="AC78" s="108"/>
    </row>
    <row r="79" spans="2:29" ht="12.75" customHeight="1" x14ac:dyDescent="0.25">
      <c r="B79" s="105"/>
      <c r="C79" s="105"/>
      <c r="D79" s="105"/>
      <c r="E79" s="106"/>
      <c r="F79" s="106"/>
      <c r="G79" s="105"/>
      <c r="H79" s="107"/>
      <c r="I79" s="108"/>
      <c r="J79" s="108"/>
      <c r="K79" s="108"/>
      <c r="L79" s="109"/>
      <c r="M79" s="108"/>
      <c r="N79" s="109"/>
      <c r="O79" s="3"/>
      <c r="P79" s="109"/>
      <c r="Q79" s="109"/>
      <c r="R79" s="109"/>
      <c r="S79" s="109"/>
      <c r="T79" s="109"/>
      <c r="U79" s="109"/>
      <c r="V79" s="109"/>
      <c r="W79" s="109"/>
      <c r="X79" s="109"/>
      <c r="AC79" s="108"/>
    </row>
    <row r="80" spans="2:29" ht="12.75" customHeight="1" x14ac:dyDescent="0.25">
      <c r="B80" s="105"/>
      <c r="C80" s="105"/>
      <c r="D80" s="105"/>
      <c r="E80" s="106"/>
      <c r="F80" s="106"/>
      <c r="G80" s="105"/>
      <c r="H80" s="107"/>
      <c r="I80" s="108"/>
      <c r="J80" s="108"/>
      <c r="K80" s="108"/>
      <c r="L80" s="109"/>
      <c r="M80" s="108"/>
      <c r="N80" s="109"/>
      <c r="O80" s="3"/>
      <c r="P80" s="109"/>
      <c r="Q80" s="109"/>
      <c r="R80" s="109"/>
      <c r="S80" s="109"/>
      <c r="T80" s="109"/>
      <c r="U80" s="109"/>
      <c r="V80" s="109"/>
      <c r="W80" s="109"/>
      <c r="X80" s="109"/>
      <c r="AC80" s="108"/>
    </row>
    <row r="81" spans="2:29" ht="12.75" customHeight="1" x14ac:dyDescent="0.25">
      <c r="B81" s="105"/>
      <c r="C81" s="105"/>
      <c r="D81" s="106"/>
      <c r="E81" s="106"/>
      <c r="F81" s="106"/>
      <c r="G81" s="105"/>
      <c r="H81" s="107"/>
      <c r="I81" s="108"/>
      <c r="J81" s="108"/>
      <c r="K81" s="108"/>
      <c r="L81" s="109"/>
      <c r="M81" s="108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AC81" s="108"/>
    </row>
    <row r="82" spans="2:29" ht="12.75" customHeight="1" x14ac:dyDescent="0.25">
      <c r="B82" s="105"/>
      <c r="C82" s="105"/>
      <c r="D82" s="105"/>
      <c r="E82" s="106"/>
      <c r="F82" s="106"/>
      <c r="G82" s="105"/>
      <c r="H82" s="107"/>
      <c r="I82" s="108"/>
      <c r="J82" s="108"/>
      <c r="K82" s="39"/>
      <c r="L82" s="4"/>
      <c r="M82" s="108"/>
      <c r="N82" s="109"/>
      <c r="O82" s="3"/>
      <c r="P82" s="3"/>
      <c r="Q82" s="3"/>
      <c r="R82" s="3"/>
      <c r="S82" s="4"/>
      <c r="T82" s="4"/>
      <c r="U82" s="4"/>
      <c r="V82" s="4"/>
      <c r="W82" s="4"/>
      <c r="X82" s="4"/>
      <c r="AC82" s="108"/>
    </row>
    <row r="83" spans="2:29" ht="12.75" customHeight="1" thickBot="1" x14ac:dyDescent="0.3">
      <c r="B83" s="105"/>
      <c r="C83" s="105"/>
      <c r="D83" s="105"/>
      <c r="E83" s="106"/>
      <c r="F83" s="4"/>
      <c r="G83" s="105"/>
      <c r="H83" s="107"/>
      <c r="I83" s="112"/>
      <c r="J83" s="108"/>
      <c r="K83" s="109"/>
      <c r="L83" s="109"/>
      <c r="M83" s="108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AC83" s="108"/>
    </row>
    <row r="84" spans="2:29" ht="12.75" customHeight="1" x14ac:dyDescent="0.25">
      <c r="B84" s="151" t="s">
        <v>199</v>
      </c>
      <c r="C84" s="152"/>
      <c r="D84" s="152"/>
      <c r="E84" s="152"/>
      <c r="F84" s="152"/>
      <c r="G84" s="152"/>
      <c r="H84" s="153"/>
      <c r="I84" s="143">
        <f t="shared" ref="I84:N84" si="0">SUM(I16:I83)</f>
        <v>78</v>
      </c>
      <c r="J84" s="143">
        <f>AC84</f>
        <v>147.6</v>
      </c>
      <c r="K84" s="143">
        <f t="shared" si="0"/>
        <v>12.1</v>
      </c>
      <c r="L84" s="139">
        <f t="shared" si="0"/>
        <v>1</v>
      </c>
      <c r="M84" s="143">
        <f t="shared" si="0"/>
        <v>105.89999999999999</v>
      </c>
      <c r="N84" s="139">
        <f t="shared" si="0"/>
        <v>4</v>
      </c>
      <c r="O84" s="139">
        <f t="shared" ref="O84:R84" si="1">SUM(O16:O83)</f>
        <v>16</v>
      </c>
      <c r="P84" s="139">
        <f>SUM(P16:P83)</f>
        <v>0</v>
      </c>
      <c r="Q84" s="139">
        <f>SUM(Q16:Q83)</f>
        <v>0</v>
      </c>
      <c r="R84" s="139">
        <f t="shared" si="1"/>
        <v>9</v>
      </c>
      <c r="S84" s="139"/>
      <c r="T84" s="139"/>
      <c r="U84" s="139"/>
      <c r="V84" s="139"/>
      <c r="W84" s="139"/>
      <c r="X84" s="139"/>
      <c r="AC84" s="108">
        <f>SUM(AC1:AC83)</f>
        <v>147.6</v>
      </c>
    </row>
    <row r="85" spans="2:29" ht="12.75" customHeight="1" thickBot="1" x14ac:dyDescent="0.3">
      <c r="B85" s="154"/>
      <c r="C85" s="155"/>
      <c r="D85" s="155"/>
      <c r="E85" s="155"/>
      <c r="F85" s="155"/>
      <c r="G85" s="155"/>
      <c r="H85" s="156"/>
      <c r="I85" s="144"/>
      <c r="J85" s="144"/>
      <c r="K85" s="144"/>
      <c r="L85" s="140"/>
      <c r="M85" s="144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</row>
    <row r="89" spans="2:29" x14ac:dyDescent="0.25">
      <c r="C89" s="111"/>
      <c r="D89" s="111"/>
      <c r="E89" s="111"/>
      <c r="F89" s="111"/>
      <c r="G89" s="111"/>
      <c r="H89" s="111"/>
      <c r="I89" s="111"/>
      <c r="K89" s="111"/>
      <c r="L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</row>
  </sheetData>
  <mergeCells count="46">
    <mergeCell ref="K84:K85"/>
    <mergeCell ref="I5:I14"/>
    <mergeCell ref="J5:J14"/>
    <mergeCell ref="M5:M14"/>
    <mergeCell ref="L5:L14"/>
    <mergeCell ref="K5:K14"/>
    <mergeCell ref="B4:B15"/>
    <mergeCell ref="C4:C15"/>
    <mergeCell ref="D4:D8"/>
    <mergeCell ref="E4:E15"/>
    <mergeCell ref="F4:F8"/>
    <mergeCell ref="D9:D10"/>
    <mergeCell ref="F9:F10"/>
    <mergeCell ref="G9:G10"/>
    <mergeCell ref="D11:D14"/>
    <mergeCell ref="F11:F15"/>
    <mergeCell ref="G11:G15"/>
    <mergeCell ref="H4:H15"/>
    <mergeCell ref="G4:G8"/>
    <mergeCell ref="T84:T85"/>
    <mergeCell ref="N84:N85"/>
    <mergeCell ref="V5:V14"/>
    <mergeCell ref="O5:O14"/>
    <mergeCell ref="R5:R14"/>
    <mergeCell ref="P5:P14"/>
    <mergeCell ref="S5:S14"/>
    <mergeCell ref="Q5:Q14"/>
    <mergeCell ref="U5:U14"/>
    <mergeCell ref="T5:T14"/>
    <mergeCell ref="N5:N14"/>
    <mergeCell ref="W5:W14"/>
    <mergeCell ref="W84:W85"/>
    <mergeCell ref="X5:X14"/>
    <mergeCell ref="X84:X85"/>
    <mergeCell ref="B84:H85"/>
    <mergeCell ref="I84:I85"/>
    <mergeCell ref="S84:S85"/>
    <mergeCell ref="V84:V85"/>
    <mergeCell ref="O84:O85"/>
    <mergeCell ref="R84:R85"/>
    <mergeCell ref="P84:P85"/>
    <mergeCell ref="Q84:Q85"/>
    <mergeCell ref="L84:L85"/>
    <mergeCell ref="J84:J85"/>
    <mergeCell ref="M84:M85"/>
    <mergeCell ref="U84:U85"/>
  </mergeCells>
  <pageMargins left="0.75" right="0.75" top="1" bottom="1" header="0.5" footer="0.5"/>
  <pageSetup paperSize="17"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5DC4-FADF-43E7-B518-0BC06C74C576}">
  <dimension ref="B1:Z101"/>
  <sheetViews>
    <sheetView showZeros="0" topLeftCell="A28" zoomScale="80" zoomScaleNormal="80" workbookViewId="0">
      <selection activeCell="J73" sqref="J73"/>
    </sheetView>
  </sheetViews>
  <sheetFormatPr defaultRowHeight="12.75" x14ac:dyDescent="0.2"/>
  <cols>
    <col min="1" max="1" width="8.85546875" style="2"/>
    <col min="2" max="2" width="9" style="2" customWidth="1"/>
    <col min="3" max="3" width="10.7109375" style="2" customWidth="1"/>
    <col min="4" max="4" width="25.7109375" style="2" customWidth="1"/>
    <col min="5" max="5" width="19.7109375" style="2" customWidth="1"/>
    <col min="6" max="6" width="8" style="2" customWidth="1"/>
    <col min="7" max="8" width="14.7109375" style="2" customWidth="1"/>
    <col min="9" max="9" width="11.5703125" style="2" customWidth="1"/>
    <col min="10" max="10" width="11.5703125" style="111" customWidth="1"/>
    <col min="11" max="12" width="11.5703125" style="2" customWidth="1"/>
    <col min="13" max="13" width="11.5703125" style="111" customWidth="1"/>
    <col min="14" max="26" width="11.5703125" style="2" customWidth="1"/>
    <col min="27" max="255" width="8.85546875" style="2"/>
    <col min="256" max="256" width="9" style="2" customWidth="1"/>
    <col min="257" max="257" width="10.7109375" style="2" customWidth="1"/>
    <col min="258" max="258" width="25.7109375" style="2" customWidth="1"/>
    <col min="259" max="259" width="19.7109375" style="2" customWidth="1"/>
    <col min="260" max="260" width="8" style="2" customWidth="1"/>
    <col min="261" max="262" width="14.7109375" style="2" customWidth="1"/>
    <col min="263" max="279" width="11.5703125" style="2" customWidth="1"/>
    <col min="280" max="511" width="8.85546875" style="2"/>
    <col min="512" max="512" width="9" style="2" customWidth="1"/>
    <col min="513" max="513" width="10.7109375" style="2" customWidth="1"/>
    <col min="514" max="514" width="25.7109375" style="2" customWidth="1"/>
    <col min="515" max="515" width="19.7109375" style="2" customWidth="1"/>
    <col min="516" max="516" width="8" style="2" customWidth="1"/>
    <col min="517" max="518" width="14.7109375" style="2" customWidth="1"/>
    <col min="519" max="535" width="11.5703125" style="2" customWidth="1"/>
    <col min="536" max="767" width="8.85546875" style="2"/>
    <col min="768" max="768" width="9" style="2" customWidth="1"/>
    <col min="769" max="769" width="10.7109375" style="2" customWidth="1"/>
    <col min="770" max="770" width="25.7109375" style="2" customWidth="1"/>
    <col min="771" max="771" width="19.7109375" style="2" customWidth="1"/>
    <col min="772" max="772" width="8" style="2" customWidth="1"/>
    <col min="773" max="774" width="14.7109375" style="2" customWidth="1"/>
    <col min="775" max="791" width="11.5703125" style="2" customWidth="1"/>
    <col min="792" max="1023" width="8.85546875" style="2"/>
    <col min="1024" max="1024" width="9" style="2" customWidth="1"/>
    <col min="1025" max="1025" width="10.7109375" style="2" customWidth="1"/>
    <col min="1026" max="1026" width="25.7109375" style="2" customWidth="1"/>
    <col min="1027" max="1027" width="19.7109375" style="2" customWidth="1"/>
    <col min="1028" max="1028" width="8" style="2" customWidth="1"/>
    <col min="1029" max="1030" width="14.7109375" style="2" customWidth="1"/>
    <col min="1031" max="1047" width="11.5703125" style="2" customWidth="1"/>
    <col min="1048" max="1279" width="8.85546875" style="2"/>
    <col min="1280" max="1280" width="9" style="2" customWidth="1"/>
    <col min="1281" max="1281" width="10.7109375" style="2" customWidth="1"/>
    <col min="1282" max="1282" width="25.7109375" style="2" customWidth="1"/>
    <col min="1283" max="1283" width="19.7109375" style="2" customWidth="1"/>
    <col min="1284" max="1284" width="8" style="2" customWidth="1"/>
    <col min="1285" max="1286" width="14.7109375" style="2" customWidth="1"/>
    <col min="1287" max="1303" width="11.5703125" style="2" customWidth="1"/>
    <col min="1304" max="1535" width="8.85546875" style="2"/>
    <col min="1536" max="1536" width="9" style="2" customWidth="1"/>
    <col min="1537" max="1537" width="10.7109375" style="2" customWidth="1"/>
    <col min="1538" max="1538" width="25.7109375" style="2" customWidth="1"/>
    <col min="1539" max="1539" width="19.7109375" style="2" customWidth="1"/>
    <col min="1540" max="1540" width="8" style="2" customWidth="1"/>
    <col min="1541" max="1542" width="14.7109375" style="2" customWidth="1"/>
    <col min="1543" max="1559" width="11.5703125" style="2" customWidth="1"/>
    <col min="1560" max="1791" width="8.85546875" style="2"/>
    <col min="1792" max="1792" width="9" style="2" customWidth="1"/>
    <col min="1793" max="1793" width="10.7109375" style="2" customWidth="1"/>
    <col min="1794" max="1794" width="25.7109375" style="2" customWidth="1"/>
    <col min="1795" max="1795" width="19.7109375" style="2" customWidth="1"/>
    <col min="1796" max="1796" width="8" style="2" customWidth="1"/>
    <col min="1797" max="1798" width="14.7109375" style="2" customWidth="1"/>
    <col min="1799" max="1815" width="11.5703125" style="2" customWidth="1"/>
    <col min="1816" max="2047" width="8.85546875" style="2"/>
    <col min="2048" max="2048" width="9" style="2" customWidth="1"/>
    <col min="2049" max="2049" width="10.7109375" style="2" customWidth="1"/>
    <col min="2050" max="2050" width="25.7109375" style="2" customWidth="1"/>
    <col min="2051" max="2051" width="19.7109375" style="2" customWidth="1"/>
    <col min="2052" max="2052" width="8" style="2" customWidth="1"/>
    <col min="2053" max="2054" width="14.7109375" style="2" customWidth="1"/>
    <col min="2055" max="2071" width="11.5703125" style="2" customWidth="1"/>
    <col min="2072" max="2303" width="8.85546875" style="2"/>
    <col min="2304" max="2304" width="9" style="2" customWidth="1"/>
    <col min="2305" max="2305" width="10.7109375" style="2" customWidth="1"/>
    <col min="2306" max="2306" width="25.7109375" style="2" customWidth="1"/>
    <col min="2307" max="2307" width="19.7109375" style="2" customWidth="1"/>
    <col min="2308" max="2308" width="8" style="2" customWidth="1"/>
    <col min="2309" max="2310" width="14.7109375" style="2" customWidth="1"/>
    <col min="2311" max="2327" width="11.5703125" style="2" customWidth="1"/>
    <col min="2328" max="2559" width="8.85546875" style="2"/>
    <col min="2560" max="2560" width="9" style="2" customWidth="1"/>
    <col min="2561" max="2561" width="10.7109375" style="2" customWidth="1"/>
    <col min="2562" max="2562" width="25.7109375" style="2" customWidth="1"/>
    <col min="2563" max="2563" width="19.7109375" style="2" customWidth="1"/>
    <col min="2564" max="2564" width="8" style="2" customWidth="1"/>
    <col min="2565" max="2566" width="14.7109375" style="2" customWidth="1"/>
    <col min="2567" max="2583" width="11.5703125" style="2" customWidth="1"/>
    <col min="2584" max="2815" width="8.85546875" style="2"/>
    <col min="2816" max="2816" width="9" style="2" customWidth="1"/>
    <col min="2817" max="2817" width="10.7109375" style="2" customWidth="1"/>
    <col min="2818" max="2818" width="25.7109375" style="2" customWidth="1"/>
    <col min="2819" max="2819" width="19.7109375" style="2" customWidth="1"/>
    <col min="2820" max="2820" width="8" style="2" customWidth="1"/>
    <col min="2821" max="2822" width="14.7109375" style="2" customWidth="1"/>
    <col min="2823" max="2839" width="11.5703125" style="2" customWidth="1"/>
    <col min="2840" max="3071" width="8.85546875" style="2"/>
    <col min="3072" max="3072" width="9" style="2" customWidth="1"/>
    <col min="3073" max="3073" width="10.7109375" style="2" customWidth="1"/>
    <col min="3074" max="3074" width="25.7109375" style="2" customWidth="1"/>
    <col min="3075" max="3075" width="19.7109375" style="2" customWidth="1"/>
    <col min="3076" max="3076" width="8" style="2" customWidth="1"/>
    <col min="3077" max="3078" width="14.7109375" style="2" customWidth="1"/>
    <col min="3079" max="3095" width="11.5703125" style="2" customWidth="1"/>
    <col min="3096" max="3327" width="8.85546875" style="2"/>
    <col min="3328" max="3328" width="9" style="2" customWidth="1"/>
    <col min="3329" max="3329" width="10.7109375" style="2" customWidth="1"/>
    <col min="3330" max="3330" width="25.7109375" style="2" customWidth="1"/>
    <col min="3331" max="3331" width="19.7109375" style="2" customWidth="1"/>
    <col min="3332" max="3332" width="8" style="2" customWidth="1"/>
    <col min="3333" max="3334" width="14.7109375" style="2" customWidth="1"/>
    <col min="3335" max="3351" width="11.5703125" style="2" customWidth="1"/>
    <col min="3352" max="3583" width="8.85546875" style="2"/>
    <col min="3584" max="3584" width="9" style="2" customWidth="1"/>
    <col min="3585" max="3585" width="10.7109375" style="2" customWidth="1"/>
    <col min="3586" max="3586" width="25.7109375" style="2" customWidth="1"/>
    <col min="3587" max="3587" width="19.7109375" style="2" customWidth="1"/>
    <col min="3588" max="3588" width="8" style="2" customWidth="1"/>
    <col min="3589" max="3590" width="14.7109375" style="2" customWidth="1"/>
    <col min="3591" max="3607" width="11.5703125" style="2" customWidth="1"/>
    <col min="3608" max="3839" width="8.85546875" style="2"/>
    <col min="3840" max="3840" width="9" style="2" customWidth="1"/>
    <col min="3841" max="3841" width="10.7109375" style="2" customWidth="1"/>
    <col min="3842" max="3842" width="25.7109375" style="2" customWidth="1"/>
    <col min="3843" max="3843" width="19.7109375" style="2" customWidth="1"/>
    <col min="3844" max="3844" width="8" style="2" customWidth="1"/>
    <col min="3845" max="3846" width="14.7109375" style="2" customWidth="1"/>
    <col min="3847" max="3863" width="11.5703125" style="2" customWidth="1"/>
    <col min="3864" max="4095" width="8.85546875" style="2"/>
    <col min="4096" max="4096" width="9" style="2" customWidth="1"/>
    <col min="4097" max="4097" width="10.7109375" style="2" customWidth="1"/>
    <col min="4098" max="4098" width="25.7109375" style="2" customWidth="1"/>
    <col min="4099" max="4099" width="19.7109375" style="2" customWidth="1"/>
    <col min="4100" max="4100" width="8" style="2" customWidth="1"/>
    <col min="4101" max="4102" width="14.7109375" style="2" customWidth="1"/>
    <col min="4103" max="4119" width="11.5703125" style="2" customWidth="1"/>
    <col min="4120" max="4351" width="8.85546875" style="2"/>
    <col min="4352" max="4352" width="9" style="2" customWidth="1"/>
    <col min="4353" max="4353" width="10.7109375" style="2" customWidth="1"/>
    <col min="4354" max="4354" width="25.7109375" style="2" customWidth="1"/>
    <col min="4355" max="4355" width="19.7109375" style="2" customWidth="1"/>
    <col min="4356" max="4356" width="8" style="2" customWidth="1"/>
    <col min="4357" max="4358" width="14.7109375" style="2" customWidth="1"/>
    <col min="4359" max="4375" width="11.5703125" style="2" customWidth="1"/>
    <col min="4376" max="4607" width="8.85546875" style="2"/>
    <col min="4608" max="4608" width="9" style="2" customWidth="1"/>
    <col min="4609" max="4609" width="10.7109375" style="2" customWidth="1"/>
    <col min="4610" max="4610" width="25.7109375" style="2" customWidth="1"/>
    <col min="4611" max="4611" width="19.7109375" style="2" customWidth="1"/>
    <col min="4612" max="4612" width="8" style="2" customWidth="1"/>
    <col min="4613" max="4614" width="14.7109375" style="2" customWidth="1"/>
    <col min="4615" max="4631" width="11.5703125" style="2" customWidth="1"/>
    <col min="4632" max="4863" width="8.85546875" style="2"/>
    <col min="4864" max="4864" width="9" style="2" customWidth="1"/>
    <col min="4865" max="4865" width="10.7109375" style="2" customWidth="1"/>
    <col min="4866" max="4866" width="25.7109375" style="2" customWidth="1"/>
    <col min="4867" max="4867" width="19.7109375" style="2" customWidth="1"/>
    <col min="4868" max="4868" width="8" style="2" customWidth="1"/>
    <col min="4869" max="4870" width="14.7109375" style="2" customWidth="1"/>
    <col min="4871" max="4887" width="11.5703125" style="2" customWidth="1"/>
    <col min="4888" max="5119" width="8.85546875" style="2"/>
    <col min="5120" max="5120" width="9" style="2" customWidth="1"/>
    <col min="5121" max="5121" width="10.7109375" style="2" customWidth="1"/>
    <col min="5122" max="5122" width="25.7109375" style="2" customWidth="1"/>
    <col min="5123" max="5123" width="19.7109375" style="2" customWidth="1"/>
    <col min="5124" max="5124" width="8" style="2" customWidth="1"/>
    <col min="5125" max="5126" width="14.7109375" style="2" customWidth="1"/>
    <col min="5127" max="5143" width="11.5703125" style="2" customWidth="1"/>
    <col min="5144" max="5375" width="8.85546875" style="2"/>
    <col min="5376" max="5376" width="9" style="2" customWidth="1"/>
    <col min="5377" max="5377" width="10.7109375" style="2" customWidth="1"/>
    <col min="5378" max="5378" width="25.7109375" style="2" customWidth="1"/>
    <col min="5379" max="5379" width="19.7109375" style="2" customWidth="1"/>
    <col min="5380" max="5380" width="8" style="2" customWidth="1"/>
    <col min="5381" max="5382" width="14.7109375" style="2" customWidth="1"/>
    <col min="5383" max="5399" width="11.5703125" style="2" customWidth="1"/>
    <col min="5400" max="5631" width="8.85546875" style="2"/>
    <col min="5632" max="5632" width="9" style="2" customWidth="1"/>
    <col min="5633" max="5633" width="10.7109375" style="2" customWidth="1"/>
    <col min="5634" max="5634" width="25.7109375" style="2" customWidth="1"/>
    <col min="5635" max="5635" width="19.7109375" style="2" customWidth="1"/>
    <col min="5636" max="5636" width="8" style="2" customWidth="1"/>
    <col min="5637" max="5638" width="14.7109375" style="2" customWidth="1"/>
    <col min="5639" max="5655" width="11.5703125" style="2" customWidth="1"/>
    <col min="5656" max="5887" width="8.85546875" style="2"/>
    <col min="5888" max="5888" width="9" style="2" customWidth="1"/>
    <col min="5889" max="5889" width="10.7109375" style="2" customWidth="1"/>
    <col min="5890" max="5890" width="25.7109375" style="2" customWidth="1"/>
    <col min="5891" max="5891" width="19.7109375" style="2" customWidth="1"/>
    <col min="5892" max="5892" width="8" style="2" customWidth="1"/>
    <col min="5893" max="5894" width="14.7109375" style="2" customWidth="1"/>
    <col min="5895" max="5911" width="11.5703125" style="2" customWidth="1"/>
    <col min="5912" max="6143" width="8.85546875" style="2"/>
    <col min="6144" max="6144" width="9" style="2" customWidth="1"/>
    <col min="6145" max="6145" width="10.7109375" style="2" customWidth="1"/>
    <col min="6146" max="6146" width="25.7109375" style="2" customWidth="1"/>
    <col min="6147" max="6147" width="19.7109375" style="2" customWidth="1"/>
    <col min="6148" max="6148" width="8" style="2" customWidth="1"/>
    <col min="6149" max="6150" width="14.7109375" style="2" customWidth="1"/>
    <col min="6151" max="6167" width="11.5703125" style="2" customWidth="1"/>
    <col min="6168" max="6399" width="8.85546875" style="2"/>
    <col min="6400" max="6400" width="9" style="2" customWidth="1"/>
    <col min="6401" max="6401" width="10.7109375" style="2" customWidth="1"/>
    <col min="6402" max="6402" width="25.7109375" style="2" customWidth="1"/>
    <col min="6403" max="6403" width="19.7109375" style="2" customWidth="1"/>
    <col min="6404" max="6404" width="8" style="2" customWidth="1"/>
    <col min="6405" max="6406" width="14.7109375" style="2" customWidth="1"/>
    <col min="6407" max="6423" width="11.5703125" style="2" customWidth="1"/>
    <col min="6424" max="6655" width="8.85546875" style="2"/>
    <col min="6656" max="6656" width="9" style="2" customWidth="1"/>
    <col min="6657" max="6657" width="10.7109375" style="2" customWidth="1"/>
    <col min="6658" max="6658" width="25.7109375" style="2" customWidth="1"/>
    <col min="6659" max="6659" width="19.7109375" style="2" customWidth="1"/>
    <col min="6660" max="6660" width="8" style="2" customWidth="1"/>
    <col min="6661" max="6662" width="14.7109375" style="2" customWidth="1"/>
    <col min="6663" max="6679" width="11.5703125" style="2" customWidth="1"/>
    <col min="6680" max="6911" width="8.85546875" style="2"/>
    <col min="6912" max="6912" width="9" style="2" customWidth="1"/>
    <col min="6913" max="6913" width="10.7109375" style="2" customWidth="1"/>
    <col min="6914" max="6914" width="25.7109375" style="2" customWidth="1"/>
    <col min="6915" max="6915" width="19.7109375" style="2" customWidth="1"/>
    <col min="6916" max="6916" width="8" style="2" customWidth="1"/>
    <col min="6917" max="6918" width="14.7109375" style="2" customWidth="1"/>
    <col min="6919" max="6935" width="11.5703125" style="2" customWidth="1"/>
    <col min="6936" max="7167" width="8.85546875" style="2"/>
    <col min="7168" max="7168" width="9" style="2" customWidth="1"/>
    <col min="7169" max="7169" width="10.7109375" style="2" customWidth="1"/>
    <col min="7170" max="7170" width="25.7109375" style="2" customWidth="1"/>
    <col min="7171" max="7171" width="19.7109375" style="2" customWidth="1"/>
    <col min="7172" max="7172" width="8" style="2" customWidth="1"/>
    <col min="7173" max="7174" width="14.7109375" style="2" customWidth="1"/>
    <col min="7175" max="7191" width="11.5703125" style="2" customWidth="1"/>
    <col min="7192" max="7423" width="8.85546875" style="2"/>
    <col min="7424" max="7424" width="9" style="2" customWidth="1"/>
    <col min="7425" max="7425" width="10.7109375" style="2" customWidth="1"/>
    <col min="7426" max="7426" width="25.7109375" style="2" customWidth="1"/>
    <col min="7427" max="7427" width="19.7109375" style="2" customWidth="1"/>
    <col min="7428" max="7428" width="8" style="2" customWidth="1"/>
    <col min="7429" max="7430" width="14.7109375" style="2" customWidth="1"/>
    <col min="7431" max="7447" width="11.5703125" style="2" customWidth="1"/>
    <col min="7448" max="7679" width="8.85546875" style="2"/>
    <col min="7680" max="7680" width="9" style="2" customWidth="1"/>
    <col min="7681" max="7681" width="10.7109375" style="2" customWidth="1"/>
    <col min="7682" max="7682" width="25.7109375" style="2" customWidth="1"/>
    <col min="7683" max="7683" width="19.7109375" style="2" customWidth="1"/>
    <col min="7684" max="7684" width="8" style="2" customWidth="1"/>
    <col min="7685" max="7686" width="14.7109375" style="2" customWidth="1"/>
    <col min="7687" max="7703" width="11.5703125" style="2" customWidth="1"/>
    <col min="7704" max="7935" width="8.85546875" style="2"/>
    <col min="7936" max="7936" width="9" style="2" customWidth="1"/>
    <col min="7937" max="7937" width="10.7109375" style="2" customWidth="1"/>
    <col min="7938" max="7938" width="25.7109375" style="2" customWidth="1"/>
    <col min="7939" max="7939" width="19.7109375" style="2" customWidth="1"/>
    <col min="7940" max="7940" width="8" style="2" customWidth="1"/>
    <col min="7941" max="7942" width="14.7109375" style="2" customWidth="1"/>
    <col min="7943" max="7959" width="11.5703125" style="2" customWidth="1"/>
    <col min="7960" max="8191" width="8.85546875" style="2"/>
    <col min="8192" max="8192" width="9" style="2" customWidth="1"/>
    <col min="8193" max="8193" width="10.7109375" style="2" customWidth="1"/>
    <col min="8194" max="8194" width="25.7109375" style="2" customWidth="1"/>
    <col min="8195" max="8195" width="19.7109375" style="2" customWidth="1"/>
    <col min="8196" max="8196" width="8" style="2" customWidth="1"/>
    <col min="8197" max="8198" width="14.7109375" style="2" customWidth="1"/>
    <col min="8199" max="8215" width="11.5703125" style="2" customWidth="1"/>
    <col min="8216" max="8447" width="8.85546875" style="2"/>
    <col min="8448" max="8448" width="9" style="2" customWidth="1"/>
    <col min="8449" max="8449" width="10.7109375" style="2" customWidth="1"/>
    <col min="8450" max="8450" width="25.7109375" style="2" customWidth="1"/>
    <col min="8451" max="8451" width="19.7109375" style="2" customWidth="1"/>
    <col min="8452" max="8452" width="8" style="2" customWidth="1"/>
    <col min="8453" max="8454" width="14.7109375" style="2" customWidth="1"/>
    <col min="8455" max="8471" width="11.5703125" style="2" customWidth="1"/>
    <col min="8472" max="8703" width="8.85546875" style="2"/>
    <col min="8704" max="8704" width="9" style="2" customWidth="1"/>
    <col min="8705" max="8705" width="10.7109375" style="2" customWidth="1"/>
    <col min="8706" max="8706" width="25.7109375" style="2" customWidth="1"/>
    <col min="8707" max="8707" width="19.7109375" style="2" customWidth="1"/>
    <col min="8708" max="8708" width="8" style="2" customWidth="1"/>
    <col min="8709" max="8710" width="14.7109375" style="2" customWidth="1"/>
    <col min="8711" max="8727" width="11.5703125" style="2" customWidth="1"/>
    <col min="8728" max="8959" width="8.85546875" style="2"/>
    <col min="8960" max="8960" width="9" style="2" customWidth="1"/>
    <col min="8961" max="8961" width="10.7109375" style="2" customWidth="1"/>
    <col min="8962" max="8962" width="25.7109375" style="2" customWidth="1"/>
    <col min="8963" max="8963" width="19.7109375" style="2" customWidth="1"/>
    <col min="8964" max="8964" width="8" style="2" customWidth="1"/>
    <col min="8965" max="8966" width="14.7109375" style="2" customWidth="1"/>
    <col min="8967" max="8983" width="11.5703125" style="2" customWidth="1"/>
    <col min="8984" max="9215" width="8.85546875" style="2"/>
    <col min="9216" max="9216" width="9" style="2" customWidth="1"/>
    <col min="9217" max="9217" width="10.7109375" style="2" customWidth="1"/>
    <col min="9218" max="9218" width="25.7109375" style="2" customWidth="1"/>
    <col min="9219" max="9219" width="19.7109375" style="2" customWidth="1"/>
    <col min="9220" max="9220" width="8" style="2" customWidth="1"/>
    <col min="9221" max="9222" width="14.7109375" style="2" customWidth="1"/>
    <col min="9223" max="9239" width="11.5703125" style="2" customWidth="1"/>
    <col min="9240" max="9471" width="8.85546875" style="2"/>
    <col min="9472" max="9472" width="9" style="2" customWidth="1"/>
    <col min="9473" max="9473" width="10.7109375" style="2" customWidth="1"/>
    <col min="9474" max="9474" width="25.7109375" style="2" customWidth="1"/>
    <col min="9475" max="9475" width="19.7109375" style="2" customWidth="1"/>
    <col min="9476" max="9476" width="8" style="2" customWidth="1"/>
    <col min="9477" max="9478" width="14.7109375" style="2" customWidth="1"/>
    <col min="9479" max="9495" width="11.5703125" style="2" customWidth="1"/>
    <col min="9496" max="9727" width="8.85546875" style="2"/>
    <col min="9728" max="9728" width="9" style="2" customWidth="1"/>
    <col min="9729" max="9729" width="10.7109375" style="2" customWidth="1"/>
    <col min="9730" max="9730" width="25.7109375" style="2" customWidth="1"/>
    <col min="9731" max="9731" width="19.7109375" style="2" customWidth="1"/>
    <col min="9732" max="9732" width="8" style="2" customWidth="1"/>
    <col min="9733" max="9734" width="14.7109375" style="2" customWidth="1"/>
    <col min="9735" max="9751" width="11.5703125" style="2" customWidth="1"/>
    <col min="9752" max="9983" width="8.85546875" style="2"/>
    <col min="9984" max="9984" width="9" style="2" customWidth="1"/>
    <col min="9985" max="9985" width="10.7109375" style="2" customWidth="1"/>
    <col min="9986" max="9986" width="25.7109375" style="2" customWidth="1"/>
    <col min="9987" max="9987" width="19.7109375" style="2" customWidth="1"/>
    <col min="9988" max="9988" width="8" style="2" customWidth="1"/>
    <col min="9989" max="9990" width="14.7109375" style="2" customWidth="1"/>
    <col min="9991" max="10007" width="11.5703125" style="2" customWidth="1"/>
    <col min="10008" max="10239" width="8.85546875" style="2"/>
    <col min="10240" max="10240" width="9" style="2" customWidth="1"/>
    <col min="10241" max="10241" width="10.7109375" style="2" customWidth="1"/>
    <col min="10242" max="10242" width="25.7109375" style="2" customWidth="1"/>
    <col min="10243" max="10243" width="19.7109375" style="2" customWidth="1"/>
    <col min="10244" max="10244" width="8" style="2" customWidth="1"/>
    <col min="10245" max="10246" width="14.7109375" style="2" customWidth="1"/>
    <col min="10247" max="10263" width="11.5703125" style="2" customWidth="1"/>
    <col min="10264" max="10495" width="8.85546875" style="2"/>
    <col min="10496" max="10496" width="9" style="2" customWidth="1"/>
    <col min="10497" max="10497" width="10.7109375" style="2" customWidth="1"/>
    <col min="10498" max="10498" width="25.7109375" style="2" customWidth="1"/>
    <col min="10499" max="10499" width="19.7109375" style="2" customWidth="1"/>
    <col min="10500" max="10500" width="8" style="2" customWidth="1"/>
    <col min="10501" max="10502" width="14.7109375" style="2" customWidth="1"/>
    <col min="10503" max="10519" width="11.5703125" style="2" customWidth="1"/>
    <col min="10520" max="10751" width="8.85546875" style="2"/>
    <col min="10752" max="10752" width="9" style="2" customWidth="1"/>
    <col min="10753" max="10753" width="10.7109375" style="2" customWidth="1"/>
    <col min="10754" max="10754" width="25.7109375" style="2" customWidth="1"/>
    <col min="10755" max="10755" width="19.7109375" style="2" customWidth="1"/>
    <col min="10756" max="10756" width="8" style="2" customWidth="1"/>
    <col min="10757" max="10758" width="14.7109375" style="2" customWidth="1"/>
    <col min="10759" max="10775" width="11.5703125" style="2" customWidth="1"/>
    <col min="10776" max="11007" width="8.85546875" style="2"/>
    <col min="11008" max="11008" width="9" style="2" customWidth="1"/>
    <col min="11009" max="11009" width="10.7109375" style="2" customWidth="1"/>
    <col min="11010" max="11010" width="25.7109375" style="2" customWidth="1"/>
    <col min="11011" max="11011" width="19.7109375" style="2" customWidth="1"/>
    <col min="11012" max="11012" width="8" style="2" customWidth="1"/>
    <col min="11013" max="11014" width="14.7109375" style="2" customWidth="1"/>
    <col min="11015" max="11031" width="11.5703125" style="2" customWidth="1"/>
    <col min="11032" max="11263" width="8.85546875" style="2"/>
    <col min="11264" max="11264" width="9" style="2" customWidth="1"/>
    <col min="11265" max="11265" width="10.7109375" style="2" customWidth="1"/>
    <col min="11266" max="11266" width="25.7109375" style="2" customWidth="1"/>
    <col min="11267" max="11267" width="19.7109375" style="2" customWidth="1"/>
    <col min="11268" max="11268" width="8" style="2" customWidth="1"/>
    <col min="11269" max="11270" width="14.7109375" style="2" customWidth="1"/>
    <col min="11271" max="11287" width="11.5703125" style="2" customWidth="1"/>
    <col min="11288" max="11519" width="8.85546875" style="2"/>
    <col min="11520" max="11520" width="9" style="2" customWidth="1"/>
    <col min="11521" max="11521" width="10.7109375" style="2" customWidth="1"/>
    <col min="11522" max="11522" width="25.7109375" style="2" customWidth="1"/>
    <col min="11523" max="11523" width="19.7109375" style="2" customWidth="1"/>
    <col min="11524" max="11524" width="8" style="2" customWidth="1"/>
    <col min="11525" max="11526" width="14.7109375" style="2" customWidth="1"/>
    <col min="11527" max="11543" width="11.5703125" style="2" customWidth="1"/>
    <col min="11544" max="11775" width="8.85546875" style="2"/>
    <col min="11776" max="11776" width="9" style="2" customWidth="1"/>
    <col min="11777" max="11777" width="10.7109375" style="2" customWidth="1"/>
    <col min="11778" max="11778" width="25.7109375" style="2" customWidth="1"/>
    <col min="11779" max="11779" width="19.7109375" style="2" customWidth="1"/>
    <col min="11780" max="11780" width="8" style="2" customWidth="1"/>
    <col min="11781" max="11782" width="14.7109375" style="2" customWidth="1"/>
    <col min="11783" max="11799" width="11.5703125" style="2" customWidth="1"/>
    <col min="11800" max="12031" width="8.85546875" style="2"/>
    <col min="12032" max="12032" width="9" style="2" customWidth="1"/>
    <col min="12033" max="12033" width="10.7109375" style="2" customWidth="1"/>
    <col min="12034" max="12034" width="25.7109375" style="2" customWidth="1"/>
    <col min="12035" max="12035" width="19.7109375" style="2" customWidth="1"/>
    <col min="12036" max="12036" width="8" style="2" customWidth="1"/>
    <col min="12037" max="12038" width="14.7109375" style="2" customWidth="1"/>
    <col min="12039" max="12055" width="11.5703125" style="2" customWidth="1"/>
    <col min="12056" max="12287" width="8.85546875" style="2"/>
    <col min="12288" max="12288" width="9" style="2" customWidth="1"/>
    <col min="12289" max="12289" width="10.7109375" style="2" customWidth="1"/>
    <col min="12290" max="12290" width="25.7109375" style="2" customWidth="1"/>
    <col min="12291" max="12291" width="19.7109375" style="2" customWidth="1"/>
    <col min="12292" max="12292" width="8" style="2" customWidth="1"/>
    <col min="12293" max="12294" width="14.7109375" style="2" customWidth="1"/>
    <col min="12295" max="12311" width="11.5703125" style="2" customWidth="1"/>
    <col min="12312" max="12543" width="8.85546875" style="2"/>
    <col min="12544" max="12544" width="9" style="2" customWidth="1"/>
    <col min="12545" max="12545" width="10.7109375" style="2" customWidth="1"/>
    <col min="12546" max="12546" width="25.7109375" style="2" customWidth="1"/>
    <col min="12547" max="12547" width="19.7109375" style="2" customWidth="1"/>
    <col min="12548" max="12548" width="8" style="2" customWidth="1"/>
    <col min="12549" max="12550" width="14.7109375" style="2" customWidth="1"/>
    <col min="12551" max="12567" width="11.5703125" style="2" customWidth="1"/>
    <col min="12568" max="12799" width="8.85546875" style="2"/>
    <col min="12800" max="12800" width="9" style="2" customWidth="1"/>
    <col min="12801" max="12801" width="10.7109375" style="2" customWidth="1"/>
    <col min="12802" max="12802" width="25.7109375" style="2" customWidth="1"/>
    <col min="12803" max="12803" width="19.7109375" style="2" customWidth="1"/>
    <col min="12804" max="12804" width="8" style="2" customWidth="1"/>
    <col min="12805" max="12806" width="14.7109375" style="2" customWidth="1"/>
    <col min="12807" max="12823" width="11.5703125" style="2" customWidth="1"/>
    <col min="12824" max="13055" width="8.85546875" style="2"/>
    <col min="13056" max="13056" width="9" style="2" customWidth="1"/>
    <col min="13057" max="13057" width="10.7109375" style="2" customWidth="1"/>
    <col min="13058" max="13058" width="25.7109375" style="2" customWidth="1"/>
    <col min="13059" max="13059" width="19.7109375" style="2" customWidth="1"/>
    <col min="13060" max="13060" width="8" style="2" customWidth="1"/>
    <col min="13061" max="13062" width="14.7109375" style="2" customWidth="1"/>
    <col min="13063" max="13079" width="11.5703125" style="2" customWidth="1"/>
    <col min="13080" max="13311" width="8.85546875" style="2"/>
    <col min="13312" max="13312" width="9" style="2" customWidth="1"/>
    <col min="13313" max="13313" width="10.7109375" style="2" customWidth="1"/>
    <col min="13314" max="13314" width="25.7109375" style="2" customWidth="1"/>
    <col min="13315" max="13315" width="19.7109375" style="2" customWidth="1"/>
    <col min="13316" max="13316" width="8" style="2" customWidth="1"/>
    <col min="13317" max="13318" width="14.7109375" style="2" customWidth="1"/>
    <col min="13319" max="13335" width="11.5703125" style="2" customWidth="1"/>
    <col min="13336" max="13567" width="8.85546875" style="2"/>
    <col min="13568" max="13568" width="9" style="2" customWidth="1"/>
    <col min="13569" max="13569" width="10.7109375" style="2" customWidth="1"/>
    <col min="13570" max="13570" width="25.7109375" style="2" customWidth="1"/>
    <col min="13571" max="13571" width="19.7109375" style="2" customWidth="1"/>
    <col min="13572" max="13572" width="8" style="2" customWidth="1"/>
    <col min="13573" max="13574" width="14.7109375" style="2" customWidth="1"/>
    <col min="13575" max="13591" width="11.5703125" style="2" customWidth="1"/>
    <col min="13592" max="13823" width="8.85546875" style="2"/>
    <col min="13824" max="13824" width="9" style="2" customWidth="1"/>
    <col min="13825" max="13825" width="10.7109375" style="2" customWidth="1"/>
    <col min="13826" max="13826" width="25.7109375" style="2" customWidth="1"/>
    <col min="13827" max="13827" width="19.7109375" style="2" customWidth="1"/>
    <col min="13828" max="13828" width="8" style="2" customWidth="1"/>
    <col min="13829" max="13830" width="14.7109375" style="2" customWidth="1"/>
    <col min="13831" max="13847" width="11.5703125" style="2" customWidth="1"/>
    <col min="13848" max="14079" width="8.85546875" style="2"/>
    <col min="14080" max="14080" width="9" style="2" customWidth="1"/>
    <col min="14081" max="14081" width="10.7109375" style="2" customWidth="1"/>
    <col min="14082" max="14082" width="25.7109375" style="2" customWidth="1"/>
    <col min="14083" max="14083" width="19.7109375" style="2" customWidth="1"/>
    <col min="14084" max="14084" width="8" style="2" customWidth="1"/>
    <col min="14085" max="14086" width="14.7109375" style="2" customWidth="1"/>
    <col min="14087" max="14103" width="11.5703125" style="2" customWidth="1"/>
    <col min="14104" max="14335" width="8.85546875" style="2"/>
    <col min="14336" max="14336" width="9" style="2" customWidth="1"/>
    <col min="14337" max="14337" width="10.7109375" style="2" customWidth="1"/>
    <col min="14338" max="14338" width="25.7109375" style="2" customWidth="1"/>
    <col min="14339" max="14339" width="19.7109375" style="2" customWidth="1"/>
    <col min="14340" max="14340" width="8" style="2" customWidth="1"/>
    <col min="14341" max="14342" width="14.7109375" style="2" customWidth="1"/>
    <col min="14343" max="14359" width="11.5703125" style="2" customWidth="1"/>
    <col min="14360" max="14591" width="8.85546875" style="2"/>
    <col min="14592" max="14592" width="9" style="2" customWidth="1"/>
    <col min="14593" max="14593" width="10.7109375" style="2" customWidth="1"/>
    <col min="14594" max="14594" width="25.7109375" style="2" customWidth="1"/>
    <col min="14595" max="14595" width="19.7109375" style="2" customWidth="1"/>
    <col min="14596" max="14596" width="8" style="2" customWidth="1"/>
    <col min="14597" max="14598" width="14.7109375" style="2" customWidth="1"/>
    <col min="14599" max="14615" width="11.5703125" style="2" customWidth="1"/>
    <col min="14616" max="14847" width="8.85546875" style="2"/>
    <col min="14848" max="14848" width="9" style="2" customWidth="1"/>
    <col min="14849" max="14849" width="10.7109375" style="2" customWidth="1"/>
    <col min="14850" max="14850" width="25.7109375" style="2" customWidth="1"/>
    <col min="14851" max="14851" width="19.7109375" style="2" customWidth="1"/>
    <col min="14852" max="14852" width="8" style="2" customWidth="1"/>
    <col min="14853" max="14854" width="14.7109375" style="2" customWidth="1"/>
    <col min="14855" max="14871" width="11.5703125" style="2" customWidth="1"/>
    <col min="14872" max="15103" width="8.85546875" style="2"/>
    <col min="15104" max="15104" width="9" style="2" customWidth="1"/>
    <col min="15105" max="15105" width="10.7109375" style="2" customWidth="1"/>
    <col min="15106" max="15106" width="25.7109375" style="2" customWidth="1"/>
    <col min="15107" max="15107" width="19.7109375" style="2" customWidth="1"/>
    <col min="15108" max="15108" width="8" style="2" customWidth="1"/>
    <col min="15109" max="15110" width="14.7109375" style="2" customWidth="1"/>
    <col min="15111" max="15127" width="11.5703125" style="2" customWidth="1"/>
    <col min="15128" max="15359" width="8.85546875" style="2"/>
    <col min="15360" max="15360" width="9" style="2" customWidth="1"/>
    <col min="15361" max="15361" width="10.7109375" style="2" customWidth="1"/>
    <col min="15362" max="15362" width="25.7109375" style="2" customWidth="1"/>
    <col min="15363" max="15363" width="19.7109375" style="2" customWidth="1"/>
    <col min="15364" max="15364" width="8" style="2" customWidth="1"/>
    <col min="15365" max="15366" width="14.7109375" style="2" customWidth="1"/>
    <col min="15367" max="15383" width="11.5703125" style="2" customWidth="1"/>
    <col min="15384" max="15615" width="8.85546875" style="2"/>
    <col min="15616" max="15616" width="9" style="2" customWidth="1"/>
    <col min="15617" max="15617" width="10.7109375" style="2" customWidth="1"/>
    <col min="15618" max="15618" width="25.7109375" style="2" customWidth="1"/>
    <col min="15619" max="15619" width="19.7109375" style="2" customWidth="1"/>
    <col min="15620" max="15620" width="8" style="2" customWidth="1"/>
    <col min="15621" max="15622" width="14.7109375" style="2" customWidth="1"/>
    <col min="15623" max="15639" width="11.5703125" style="2" customWidth="1"/>
    <col min="15640" max="15871" width="8.85546875" style="2"/>
    <col min="15872" max="15872" width="9" style="2" customWidth="1"/>
    <col min="15873" max="15873" width="10.7109375" style="2" customWidth="1"/>
    <col min="15874" max="15874" width="25.7109375" style="2" customWidth="1"/>
    <col min="15875" max="15875" width="19.7109375" style="2" customWidth="1"/>
    <col min="15876" max="15876" width="8" style="2" customWidth="1"/>
    <col min="15877" max="15878" width="14.7109375" style="2" customWidth="1"/>
    <col min="15879" max="15895" width="11.5703125" style="2" customWidth="1"/>
    <col min="15896" max="16127" width="8.85546875" style="2"/>
    <col min="16128" max="16128" width="9" style="2" customWidth="1"/>
    <col min="16129" max="16129" width="10.7109375" style="2" customWidth="1"/>
    <col min="16130" max="16130" width="25.7109375" style="2" customWidth="1"/>
    <col min="16131" max="16131" width="19.7109375" style="2" customWidth="1"/>
    <col min="16132" max="16132" width="8" style="2" customWidth="1"/>
    <col min="16133" max="16134" width="14.7109375" style="2" customWidth="1"/>
    <col min="16135" max="16151" width="11.5703125" style="2" customWidth="1"/>
    <col min="16152" max="16383" width="8.85546875" style="2"/>
    <col min="16384" max="16384" width="8.85546875" style="2" customWidth="1"/>
  </cols>
  <sheetData>
    <row r="1" spans="2:26" x14ac:dyDescent="0.2">
      <c r="H1" s="98" t="s">
        <v>18</v>
      </c>
      <c r="I1" s="99">
        <f>'SIGN 1'!I1</f>
        <v>2100</v>
      </c>
      <c r="J1" s="99">
        <f>'SIGN 1'!J1</f>
        <v>3100</v>
      </c>
      <c r="K1" s="99">
        <f>'SIGN 1'!K1</f>
        <v>8520</v>
      </c>
      <c r="L1" s="99">
        <f>'SIGN 1'!L1</f>
        <v>8600</v>
      </c>
      <c r="M1" s="99">
        <f>'SIGN 1'!M1</f>
        <v>80100</v>
      </c>
      <c r="N1" s="99">
        <f>'SIGN 1'!N1</f>
        <v>80511</v>
      </c>
      <c r="O1" s="100">
        <v>84900</v>
      </c>
      <c r="P1" s="100">
        <v>84900</v>
      </c>
      <c r="Q1" s="100">
        <v>84900</v>
      </c>
      <c r="R1" s="99">
        <v>86002</v>
      </c>
      <c r="S1" s="99">
        <v>86002</v>
      </c>
      <c r="T1" s="99">
        <f>'SIGN 1'!T1</f>
        <v>0</v>
      </c>
      <c r="U1" s="99">
        <f>'SIGN 1'!U1</f>
        <v>0</v>
      </c>
      <c r="V1" s="99">
        <f>'SIGN 1'!V1</f>
        <v>0</v>
      </c>
      <c r="W1" s="99">
        <f>'SIGN 1'!W1</f>
        <v>0</v>
      </c>
      <c r="X1" s="99">
        <f>'SIGN 1'!X1</f>
        <v>0</v>
      </c>
      <c r="Y1" s="113"/>
      <c r="Z1" s="113"/>
    </row>
    <row r="2" spans="2:26" x14ac:dyDescent="0.2">
      <c r="J2" s="2"/>
      <c r="M2" s="2"/>
    </row>
    <row r="3" spans="2:26" x14ac:dyDescent="0.2">
      <c r="J3" s="2"/>
      <c r="M3" s="2"/>
    </row>
    <row r="4" spans="2:26" ht="12.75" customHeight="1" x14ac:dyDescent="0.2">
      <c r="B4" s="129" t="s">
        <v>19</v>
      </c>
      <c r="C4" s="129" t="s">
        <v>20</v>
      </c>
      <c r="D4" s="132"/>
      <c r="E4" s="132" t="s">
        <v>1</v>
      </c>
      <c r="F4" s="135"/>
      <c r="G4" s="127"/>
      <c r="H4" s="142" t="s">
        <v>21</v>
      </c>
      <c r="I4" s="4">
        <f>'SIGN 1'!I4</f>
        <v>630</v>
      </c>
      <c r="J4" s="4">
        <f>'SIGN 1'!J4</f>
        <v>630</v>
      </c>
      <c r="K4" s="4">
        <f>'SIGN 1'!K4</f>
        <v>630</v>
      </c>
      <c r="L4" s="4">
        <f>'SIGN 1'!L4</f>
        <v>630</v>
      </c>
      <c r="M4" s="4">
        <f>'SIGN 1'!M4</f>
        <v>630</v>
      </c>
      <c r="N4" s="4">
        <f>'SIGN 1'!N4</f>
        <v>630</v>
      </c>
      <c r="O4" s="4">
        <v>630</v>
      </c>
      <c r="P4" s="4">
        <v>630</v>
      </c>
      <c r="Q4" s="4">
        <v>630</v>
      </c>
      <c r="R4" s="4">
        <v>630</v>
      </c>
      <c r="S4" s="4">
        <v>630</v>
      </c>
      <c r="T4" s="4">
        <f>'SIGN 1'!T4</f>
        <v>0</v>
      </c>
      <c r="U4" s="4">
        <f>'SIGN 1'!U4</f>
        <v>0</v>
      </c>
      <c r="V4" s="4">
        <f>'SIGN 1'!V4</f>
        <v>0</v>
      </c>
      <c r="W4" s="4">
        <f>'SIGN 1'!W4</f>
        <v>0</v>
      </c>
      <c r="X4" s="4"/>
      <c r="Y4" s="110"/>
      <c r="Z4" s="110"/>
    </row>
    <row r="5" spans="2:26" ht="12.75" customHeight="1" x14ac:dyDescent="0.2">
      <c r="B5" s="130"/>
      <c r="C5" s="130"/>
      <c r="D5" s="133"/>
      <c r="E5" s="133"/>
      <c r="F5" s="136"/>
      <c r="G5" s="128"/>
      <c r="H5" s="133"/>
      <c r="I5" s="124" t="str">
        <f>'SIGN 1'!I5</f>
        <v>GROUND MOUNTED SUPPORT, NO. 2 POST</v>
      </c>
      <c r="J5" s="124" t="str">
        <f>'SIGN 1'!J5</f>
        <v>GROUND MOUNTED SUPPORT, NO. 3 POST</v>
      </c>
      <c r="K5" s="124" t="str">
        <f>'SIGN 1'!K5</f>
        <v>STREET NAME SIGN SUPPORT, NO. 3 POST</v>
      </c>
      <c r="L5" s="124" t="str">
        <f>'SIGN 1'!L5</f>
        <v>SIGN POST REFLECTOR</v>
      </c>
      <c r="M5" s="124" t="str">
        <f>'SIGN 1'!M5</f>
        <v>SIGN, FLAT SHEET</v>
      </c>
      <c r="N5" s="124" t="str">
        <f>'SIGN 1'!N5</f>
        <v>SIGN, STREET NAME, AS PER PLAN</v>
      </c>
      <c r="O5" s="124" t="s">
        <v>251</v>
      </c>
      <c r="P5" s="124" t="s">
        <v>250</v>
      </c>
      <c r="Q5" s="124" t="s">
        <v>252</v>
      </c>
      <c r="R5" s="124" t="s">
        <v>253</v>
      </c>
      <c r="S5" s="124" t="s">
        <v>254</v>
      </c>
      <c r="T5" s="124">
        <f>'SIGN 1'!T5</f>
        <v>0</v>
      </c>
      <c r="U5" s="124">
        <f>'SIGN 1'!U5</f>
        <v>0</v>
      </c>
      <c r="V5" s="124">
        <f>'SIGN 1'!V5</f>
        <v>0</v>
      </c>
      <c r="W5" s="124">
        <f>'SIGN 1'!W5</f>
        <v>0</v>
      </c>
      <c r="X5" s="124">
        <f>'SIGN 1'!X5</f>
        <v>0</v>
      </c>
      <c r="Y5" s="114"/>
      <c r="Z5" s="114"/>
    </row>
    <row r="6" spans="2:26" ht="12.75" customHeight="1" x14ac:dyDescent="0.2">
      <c r="B6" s="130"/>
      <c r="C6" s="130"/>
      <c r="D6" s="133"/>
      <c r="E6" s="133"/>
      <c r="F6" s="136"/>
      <c r="G6" s="128"/>
      <c r="H6" s="133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14"/>
      <c r="Z6" s="114"/>
    </row>
    <row r="7" spans="2:26" ht="12.75" customHeight="1" x14ac:dyDescent="0.2">
      <c r="B7" s="130"/>
      <c r="C7" s="130"/>
      <c r="D7" s="133"/>
      <c r="E7" s="133"/>
      <c r="F7" s="136"/>
      <c r="G7" s="128"/>
      <c r="H7" s="133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14"/>
      <c r="Z7" s="114"/>
    </row>
    <row r="8" spans="2:26" ht="12.75" customHeight="1" x14ac:dyDescent="0.2">
      <c r="B8" s="130"/>
      <c r="C8" s="130"/>
      <c r="D8" s="133"/>
      <c r="E8" s="133"/>
      <c r="F8" s="136"/>
      <c r="G8" s="128"/>
      <c r="H8" s="133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14"/>
      <c r="Z8" s="114"/>
    </row>
    <row r="9" spans="2:26" ht="10.5" customHeight="1" x14ac:dyDescent="0.2">
      <c r="B9" s="130"/>
      <c r="C9" s="130"/>
      <c r="D9" s="137" t="s">
        <v>4</v>
      </c>
      <c r="E9" s="133"/>
      <c r="F9" s="136" t="s">
        <v>5</v>
      </c>
      <c r="G9" s="137" t="s">
        <v>22</v>
      </c>
      <c r="H9" s="133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14"/>
      <c r="Z9" s="114"/>
    </row>
    <row r="10" spans="2:26" ht="12.75" customHeight="1" x14ac:dyDescent="0.2">
      <c r="B10" s="130"/>
      <c r="C10" s="130"/>
      <c r="D10" s="137"/>
      <c r="E10" s="133"/>
      <c r="F10" s="136"/>
      <c r="G10" s="137"/>
      <c r="H10" s="133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14"/>
      <c r="Z10" s="114"/>
    </row>
    <row r="11" spans="2:26" ht="12.75" customHeight="1" x14ac:dyDescent="0.2">
      <c r="B11" s="130"/>
      <c r="C11" s="130"/>
      <c r="D11" s="137"/>
      <c r="E11" s="133"/>
      <c r="F11" s="136"/>
      <c r="G11" s="128"/>
      <c r="H11" s="133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14"/>
      <c r="Z11" s="114"/>
    </row>
    <row r="12" spans="2:26" ht="12.75" customHeight="1" x14ac:dyDescent="0.2">
      <c r="B12" s="130"/>
      <c r="C12" s="130"/>
      <c r="D12" s="137"/>
      <c r="E12" s="133"/>
      <c r="F12" s="136"/>
      <c r="G12" s="128"/>
      <c r="H12" s="133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14"/>
      <c r="Z12" s="114"/>
    </row>
    <row r="13" spans="2:26" ht="9.75" customHeight="1" x14ac:dyDescent="0.2">
      <c r="B13" s="130"/>
      <c r="C13" s="130"/>
      <c r="D13" s="137"/>
      <c r="E13" s="133"/>
      <c r="F13" s="136"/>
      <c r="G13" s="128"/>
      <c r="H13" s="133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14"/>
      <c r="Z13" s="114"/>
    </row>
    <row r="14" spans="2:26" ht="12.75" customHeight="1" x14ac:dyDescent="0.2">
      <c r="B14" s="130"/>
      <c r="C14" s="130"/>
      <c r="D14" s="137"/>
      <c r="E14" s="133"/>
      <c r="F14" s="136"/>
      <c r="G14" s="128"/>
      <c r="H14" s="133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14"/>
      <c r="Z14" s="114"/>
    </row>
    <row r="15" spans="2:26" ht="12.75" customHeight="1" thickBot="1" x14ac:dyDescent="0.25">
      <c r="B15" s="131"/>
      <c r="C15" s="131"/>
      <c r="D15" s="96"/>
      <c r="E15" s="134"/>
      <c r="F15" s="138"/>
      <c r="G15" s="141"/>
      <c r="H15" s="134"/>
      <c r="I15" s="97" t="str">
        <f>'SIGN 1'!I15</f>
        <v>FT</v>
      </c>
      <c r="J15" s="97" t="str">
        <f>'SIGN 1'!J15</f>
        <v>FT</v>
      </c>
      <c r="K15" s="97" t="str">
        <f>'SIGN 1'!K15</f>
        <v>FT</v>
      </c>
      <c r="L15" s="97" t="str">
        <f>'SIGN 1'!L15</f>
        <v>EACH</v>
      </c>
      <c r="M15" s="97" t="str">
        <f>'SIGN 1'!M15</f>
        <v>SF</v>
      </c>
      <c r="N15" s="97" t="str">
        <f>'SIGN 1'!N15</f>
        <v>EACH</v>
      </c>
      <c r="O15" s="97" t="str">
        <f>'SIGN 1'!O15</f>
        <v>EACH</v>
      </c>
      <c r="P15" s="97" t="str">
        <f>'SIGN 1'!P15</f>
        <v>EACH</v>
      </c>
      <c r="Q15" s="97" t="str">
        <f>'SIGN 1'!Q15</f>
        <v>EACH</v>
      </c>
      <c r="R15" s="97" t="str">
        <f>'SIGN 1'!R15</f>
        <v>EACH</v>
      </c>
      <c r="S15" s="97" t="s">
        <v>26</v>
      </c>
      <c r="T15" s="97">
        <f>'SIGN 1'!T15</f>
        <v>0</v>
      </c>
      <c r="U15" s="97">
        <f>'SIGN 1'!U15</f>
        <v>0</v>
      </c>
      <c r="V15" s="97">
        <f>'SIGN 1'!V15</f>
        <v>0</v>
      </c>
      <c r="W15" s="97">
        <f>'SIGN 1'!W15</f>
        <v>0</v>
      </c>
      <c r="X15" s="97">
        <f>'SIGN 1'!X15</f>
        <v>0</v>
      </c>
      <c r="Y15" s="115"/>
      <c r="Z15" s="115"/>
    </row>
    <row r="16" spans="2:26" ht="12.75" customHeight="1" x14ac:dyDescent="0.2">
      <c r="B16" s="36"/>
      <c r="C16" s="103"/>
      <c r="D16" s="37"/>
      <c r="E16" s="36"/>
      <c r="F16" s="36"/>
      <c r="G16" s="36"/>
      <c r="H16" s="36"/>
      <c r="I16" s="36"/>
      <c r="J16" s="104"/>
      <c r="K16" s="104"/>
      <c r="L16" s="38"/>
      <c r="M16" s="104"/>
      <c r="N16" s="38"/>
      <c r="O16" s="36"/>
      <c r="P16" s="38"/>
      <c r="Q16" s="38"/>
      <c r="R16" s="38"/>
      <c r="S16" s="38"/>
      <c r="T16" s="38"/>
      <c r="U16" s="38"/>
      <c r="V16" s="38"/>
      <c r="W16" s="38"/>
      <c r="X16" s="38"/>
      <c r="Y16" s="115"/>
      <c r="Z16" s="115"/>
    </row>
    <row r="17" spans="2:26" ht="12.75" customHeight="1" x14ac:dyDescent="0.2">
      <c r="B17" s="105" t="s">
        <v>232</v>
      </c>
      <c r="C17" s="105" t="s">
        <v>125</v>
      </c>
      <c r="D17" s="105" t="s">
        <v>126</v>
      </c>
      <c r="E17" s="106"/>
      <c r="F17" s="106" t="s">
        <v>34</v>
      </c>
      <c r="G17" s="105" t="s">
        <v>98</v>
      </c>
      <c r="H17" s="107"/>
      <c r="I17" s="108"/>
      <c r="J17" s="108"/>
      <c r="K17" s="108"/>
      <c r="L17" s="109"/>
      <c r="M17" s="108"/>
      <c r="N17" s="108"/>
      <c r="O17" s="3">
        <v>1</v>
      </c>
      <c r="P17" s="109"/>
      <c r="Q17" s="109"/>
      <c r="R17" s="109">
        <v>1</v>
      </c>
      <c r="S17" s="109"/>
      <c r="T17" s="109"/>
      <c r="U17" s="109"/>
      <c r="V17" s="109"/>
      <c r="W17" s="109"/>
      <c r="X17" s="109"/>
      <c r="Y17" s="116"/>
      <c r="Z17" s="116"/>
    </row>
    <row r="18" spans="2:26" ht="12.75" customHeight="1" x14ac:dyDescent="0.2">
      <c r="B18" s="105" t="str">
        <f>B17</f>
        <v>P.270</v>
      </c>
      <c r="C18" s="105" t="s">
        <v>127</v>
      </c>
      <c r="D18" s="105" t="s">
        <v>126</v>
      </c>
      <c r="E18" s="106"/>
      <c r="F18" s="106" t="s">
        <v>34</v>
      </c>
      <c r="G18" s="105" t="s">
        <v>128</v>
      </c>
      <c r="H18" s="107"/>
      <c r="I18" s="108"/>
      <c r="J18" s="108"/>
      <c r="K18" s="108"/>
      <c r="L18" s="109"/>
      <c r="M18" s="108"/>
      <c r="N18" s="108"/>
      <c r="O18" s="3">
        <v>1</v>
      </c>
      <c r="P18" s="109"/>
      <c r="Q18" s="109"/>
      <c r="R18" s="109">
        <v>1</v>
      </c>
      <c r="S18" s="109"/>
      <c r="T18" s="109"/>
      <c r="U18" s="109"/>
      <c r="V18" s="109"/>
      <c r="W18" s="109"/>
      <c r="X18" s="109"/>
      <c r="Y18" s="116"/>
      <c r="Z18" s="116"/>
    </row>
    <row r="19" spans="2:26" ht="12.75" customHeight="1" x14ac:dyDescent="0.2">
      <c r="B19" s="105"/>
      <c r="C19" s="105"/>
      <c r="D19" s="105"/>
      <c r="E19" s="106"/>
      <c r="F19" s="106"/>
      <c r="G19" s="105" t="s">
        <v>128</v>
      </c>
      <c r="H19" s="107"/>
      <c r="I19" s="108"/>
      <c r="J19" s="108"/>
      <c r="K19" s="108"/>
      <c r="L19" s="109"/>
      <c r="M19" s="108"/>
      <c r="N19" s="108"/>
      <c r="O19" s="3">
        <v>1</v>
      </c>
      <c r="P19" s="109"/>
      <c r="Q19" s="109"/>
      <c r="R19" s="109"/>
      <c r="S19" s="109"/>
      <c r="T19" s="109"/>
      <c r="U19" s="109"/>
      <c r="V19" s="109"/>
      <c r="W19" s="109"/>
      <c r="X19" s="109"/>
      <c r="Y19" s="116"/>
      <c r="Z19" s="116"/>
    </row>
    <row r="20" spans="2:26" ht="12.75" customHeight="1" x14ac:dyDescent="0.2">
      <c r="B20" s="105" t="str">
        <f>B17</f>
        <v>P.270</v>
      </c>
      <c r="C20" s="105" t="s">
        <v>129</v>
      </c>
      <c r="D20" s="105" t="s">
        <v>68</v>
      </c>
      <c r="E20" s="106"/>
      <c r="F20" s="106" t="s">
        <v>35</v>
      </c>
      <c r="G20" s="105" t="s">
        <v>88</v>
      </c>
      <c r="H20" s="107"/>
      <c r="I20" s="108"/>
      <c r="J20" s="108"/>
      <c r="K20" s="108"/>
      <c r="L20" s="109"/>
      <c r="M20" s="108"/>
      <c r="N20" s="108"/>
      <c r="O20" s="3">
        <v>1</v>
      </c>
      <c r="P20" s="109"/>
      <c r="Q20" s="109"/>
      <c r="R20" s="109">
        <v>1</v>
      </c>
      <c r="S20" s="109"/>
      <c r="T20" s="109"/>
      <c r="U20" s="109"/>
      <c r="V20" s="109"/>
      <c r="W20" s="109"/>
      <c r="X20" s="109"/>
      <c r="Y20" s="116"/>
      <c r="Z20" s="116"/>
    </row>
    <row r="21" spans="2:26" ht="12.75" customHeight="1" x14ac:dyDescent="0.2">
      <c r="B21" s="105" t="str">
        <f>B17</f>
        <v>P.270</v>
      </c>
      <c r="C21" s="105" t="s">
        <v>130</v>
      </c>
      <c r="D21" s="105" t="s">
        <v>67</v>
      </c>
      <c r="E21" s="106"/>
      <c r="F21" s="106" t="s">
        <v>34</v>
      </c>
      <c r="G21" s="105" t="s">
        <v>40</v>
      </c>
      <c r="H21" s="107"/>
      <c r="I21" s="108"/>
      <c r="J21" s="108"/>
      <c r="K21" s="108"/>
      <c r="L21" s="109"/>
      <c r="M21" s="108"/>
      <c r="N21" s="108"/>
      <c r="O21" s="3">
        <v>1</v>
      </c>
      <c r="P21" s="109"/>
      <c r="Q21" s="109"/>
      <c r="R21" s="109">
        <v>1</v>
      </c>
      <c r="S21" s="109"/>
      <c r="T21" s="109"/>
      <c r="U21" s="109"/>
      <c r="V21" s="109"/>
      <c r="W21" s="109"/>
      <c r="X21" s="109"/>
      <c r="Y21" s="116"/>
      <c r="Z21" s="116"/>
    </row>
    <row r="22" spans="2:26" ht="12.75" customHeight="1" x14ac:dyDescent="0.2">
      <c r="B22" s="105"/>
      <c r="C22" s="105"/>
      <c r="D22" s="105"/>
      <c r="E22" s="106"/>
      <c r="F22" s="106"/>
      <c r="G22" s="105" t="s">
        <v>128</v>
      </c>
      <c r="H22" s="107"/>
      <c r="I22" s="108"/>
      <c r="J22" s="108"/>
      <c r="K22" s="108"/>
      <c r="L22" s="109"/>
      <c r="M22" s="108"/>
      <c r="N22" s="108"/>
      <c r="O22" s="3">
        <v>1</v>
      </c>
      <c r="P22" s="109"/>
      <c r="Q22" s="109"/>
      <c r="R22" s="109"/>
      <c r="S22" s="109"/>
      <c r="T22" s="109"/>
      <c r="U22" s="109"/>
      <c r="V22" s="109"/>
      <c r="W22" s="109"/>
      <c r="X22" s="109"/>
      <c r="Y22" s="116"/>
      <c r="Z22" s="116"/>
    </row>
    <row r="23" spans="2:26" ht="12.75" customHeight="1" x14ac:dyDescent="0.2">
      <c r="B23" s="105" t="str">
        <f>B17</f>
        <v>P.270</v>
      </c>
      <c r="C23" s="105" t="s">
        <v>131</v>
      </c>
      <c r="D23" s="105" t="s">
        <v>67</v>
      </c>
      <c r="E23" s="106"/>
      <c r="F23" s="106" t="s">
        <v>35</v>
      </c>
      <c r="G23" s="105" t="s">
        <v>98</v>
      </c>
      <c r="H23" s="107"/>
      <c r="I23" s="108"/>
      <c r="J23" s="108"/>
      <c r="K23" s="108"/>
      <c r="L23" s="109"/>
      <c r="M23" s="108"/>
      <c r="N23" s="108"/>
      <c r="O23" s="3">
        <v>1</v>
      </c>
      <c r="P23" s="109"/>
      <c r="Q23" s="109"/>
      <c r="R23" s="109">
        <v>1</v>
      </c>
      <c r="S23" s="109"/>
      <c r="T23" s="109"/>
      <c r="U23" s="109"/>
      <c r="V23" s="109"/>
      <c r="W23" s="109"/>
      <c r="X23" s="109"/>
      <c r="Y23" s="116"/>
      <c r="Z23" s="116"/>
    </row>
    <row r="24" spans="2:26" ht="12.75" customHeight="1" x14ac:dyDescent="0.2">
      <c r="B24" s="105" t="str">
        <f>B17</f>
        <v>P.270</v>
      </c>
      <c r="C24" s="105" t="s">
        <v>132</v>
      </c>
      <c r="D24" s="105" t="s">
        <v>67</v>
      </c>
      <c r="E24" s="106"/>
      <c r="F24" s="106" t="s">
        <v>35</v>
      </c>
      <c r="G24" s="105" t="s">
        <v>128</v>
      </c>
      <c r="H24" s="107"/>
      <c r="I24" s="108"/>
      <c r="J24" s="108"/>
      <c r="K24" s="108"/>
      <c r="L24" s="109"/>
      <c r="M24" s="108"/>
      <c r="N24" s="108"/>
      <c r="O24" s="3">
        <v>1</v>
      </c>
      <c r="P24" s="109"/>
      <c r="Q24" s="109"/>
      <c r="R24" s="109">
        <v>1</v>
      </c>
      <c r="S24" s="109"/>
      <c r="T24" s="109"/>
      <c r="U24" s="109"/>
      <c r="V24" s="109"/>
      <c r="W24" s="109"/>
      <c r="X24" s="109"/>
      <c r="Y24" s="116"/>
      <c r="Z24" s="116"/>
    </row>
    <row r="25" spans="2:26" ht="12.75" customHeight="1" x14ac:dyDescent="0.2">
      <c r="B25" s="105"/>
      <c r="C25" s="105"/>
      <c r="D25" s="105"/>
      <c r="E25" s="106"/>
      <c r="F25" s="106"/>
      <c r="G25" s="105" t="s">
        <v>128</v>
      </c>
      <c r="H25" s="107"/>
      <c r="I25" s="108"/>
      <c r="J25" s="108"/>
      <c r="K25" s="108"/>
      <c r="L25" s="109"/>
      <c r="M25" s="108"/>
      <c r="N25" s="108"/>
      <c r="O25" s="3">
        <v>1</v>
      </c>
      <c r="P25" s="109"/>
      <c r="Q25" s="109"/>
      <c r="R25" s="109"/>
      <c r="S25" s="109"/>
      <c r="T25" s="109"/>
      <c r="U25" s="109"/>
      <c r="V25" s="109"/>
      <c r="W25" s="109"/>
      <c r="X25" s="109"/>
      <c r="Y25" s="116"/>
      <c r="Z25" s="116"/>
    </row>
    <row r="26" spans="2:26" ht="12.75" customHeight="1" x14ac:dyDescent="0.2">
      <c r="B26" s="105"/>
      <c r="C26" s="105"/>
      <c r="D26" s="105"/>
      <c r="E26" s="106"/>
      <c r="F26" s="106"/>
      <c r="G26" s="105"/>
      <c r="H26" s="107"/>
      <c r="I26" s="108"/>
      <c r="J26" s="108"/>
      <c r="K26" s="108"/>
      <c r="L26" s="109"/>
      <c r="M26" s="108"/>
      <c r="N26" s="109"/>
      <c r="O26" s="3"/>
      <c r="P26" s="109"/>
      <c r="Q26" s="109"/>
      <c r="R26" s="109"/>
      <c r="S26" s="109"/>
      <c r="T26" s="109"/>
      <c r="U26" s="109"/>
      <c r="V26" s="109"/>
      <c r="W26" s="109"/>
      <c r="X26" s="109"/>
      <c r="Y26" s="116"/>
      <c r="Z26" s="116"/>
    </row>
    <row r="27" spans="2:26" ht="12.75" customHeight="1" x14ac:dyDescent="0.2">
      <c r="B27" s="105" t="str">
        <f>B17</f>
        <v>P.270</v>
      </c>
      <c r="C27" s="105" t="s">
        <v>133</v>
      </c>
      <c r="D27" s="105" t="s">
        <v>126</v>
      </c>
      <c r="E27" s="105" t="s">
        <v>134</v>
      </c>
      <c r="F27" s="105" t="s">
        <v>34</v>
      </c>
      <c r="G27" s="105" t="s">
        <v>44</v>
      </c>
      <c r="H27" s="107" t="s">
        <v>45</v>
      </c>
      <c r="I27" s="108">
        <v>13</v>
      </c>
      <c r="J27" s="108"/>
      <c r="K27" s="108"/>
      <c r="L27" s="109">
        <v>1</v>
      </c>
      <c r="M27" s="108">
        <v>6.3</v>
      </c>
      <c r="N27" s="109"/>
      <c r="O27" s="3"/>
      <c r="P27" s="109"/>
      <c r="Q27" s="109"/>
      <c r="R27" s="109"/>
      <c r="S27" s="109"/>
      <c r="T27" s="109"/>
      <c r="U27" s="109"/>
      <c r="V27" s="109"/>
      <c r="W27" s="109"/>
      <c r="X27" s="109"/>
      <c r="Y27" s="116"/>
      <c r="Z27" s="116"/>
    </row>
    <row r="28" spans="2:26" ht="12.75" customHeight="1" x14ac:dyDescent="0.2">
      <c r="B28" s="105" t="str">
        <f>B17</f>
        <v>P.270</v>
      </c>
      <c r="C28" s="105" t="s">
        <v>135</v>
      </c>
      <c r="D28" s="105" t="s">
        <v>126</v>
      </c>
      <c r="E28" s="106">
        <v>7030</v>
      </c>
      <c r="F28" s="106" t="s">
        <v>34</v>
      </c>
      <c r="G28" s="105" t="s">
        <v>85</v>
      </c>
      <c r="H28" s="107"/>
      <c r="I28" s="108"/>
      <c r="J28" s="108"/>
      <c r="K28" s="108">
        <v>12.1</v>
      </c>
      <c r="L28" s="109"/>
      <c r="M28" s="108"/>
      <c r="N28" s="109">
        <v>1</v>
      </c>
      <c r="O28" s="3"/>
      <c r="P28" s="109"/>
      <c r="Q28" s="109"/>
      <c r="R28" s="109"/>
      <c r="S28" s="109"/>
      <c r="T28" s="109"/>
      <c r="U28" s="109"/>
      <c r="V28" s="109"/>
      <c r="W28" s="109"/>
      <c r="X28" s="109"/>
      <c r="Y28" s="116"/>
      <c r="Z28" s="116"/>
    </row>
    <row r="29" spans="2:26" ht="12.75" customHeight="1" x14ac:dyDescent="0.2">
      <c r="B29" s="105"/>
      <c r="C29" s="105"/>
      <c r="D29" s="105"/>
      <c r="E29" s="106"/>
      <c r="F29" s="106"/>
      <c r="G29" s="105" t="s">
        <v>85</v>
      </c>
      <c r="H29" s="107"/>
      <c r="I29" s="108"/>
      <c r="J29" s="108"/>
      <c r="K29" s="108"/>
      <c r="L29" s="109"/>
      <c r="M29" s="108"/>
      <c r="N29" s="109">
        <v>1</v>
      </c>
      <c r="O29" s="3"/>
      <c r="P29" s="109"/>
      <c r="Q29" s="109"/>
      <c r="R29" s="109"/>
      <c r="S29" s="109"/>
      <c r="T29" s="109"/>
      <c r="U29" s="109"/>
      <c r="V29" s="109"/>
      <c r="W29" s="109"/>
      <c r="X29" s="109"/>
      <c r="Y29" s="116"/>
      <c r="Z29" s="116"/>
    </row>
    <row r="30" spans="2:26" ht="12.75" customHeight="1" x14ac:dyDescent="0.2">
      <c r="B30" s="105"/>
      <c r="C30" s="105"/>
      <c r="D30" s="105"/>
      <c r="E30" s="106"/>
      <c r="F30" s="106"/>
      <c r="G30" s="105" t="s">
        <v>85</v>
      </c>
      <c r="H30" s="107"/>
      <c r="I30" s="108"/>
      <c r="J30" s="108"/>
      <c r="K30" s="108"/>
      <c r="L30" s="109"/>
      <c r="M30" s="108"/>
      <c r="N30" s="109">
        <v>1</v>
      </c>
      <c r="O30" s="3"/>
      <c r="P30" s="109"/>
      <c r="Q30" s="109"/>
      <c r="R30" s="109"/>
      <c r="S30" s="109"/>
      <c r="T30" s="109"/>
      <c r="U30" s="109"/>
      <c r="V30" s="109"/>
      <c r="W30" s="109"/>
      <c r="X30" s="109"/>
      <c r="Y30" s="116"/>
      <c r="Z30" s="116"/>
    </row>
    <row r="31" spans="2:26" ht="12.75" customHeight="1" x14ac:dyDescent="0.2">
      <c r="B31" s="105"/>
      <c r="C31" s="105"/>
      <c r="D31" s="105"/>
      <c r="E31" s="106"/>
      <c r="F31" s="106"/>
      <c r="G31" s="105" t="s">
        <v>85</v>
      </c>
      <c r="H31" s="107"/>
      <c r="I31" s="108"/>
      <c r="J31" s="108"/>
      <c r="K31" s="39"/>
      <c r="L31" s="4"/>
      <c r="M31" s="108"/>
      <c r="N31" s="109">
        <v>1</v>
      </c>
      <c r="O31" s="3"/>
      <c r="P31" s="4"/>
      <c r="Q31" s="4"/>
      <c r="R31" s="4"/>
      <c r="S31" s="4"/>
      <c r="T31" s="4"/>
      <c r="U31" s="4"/>
      <c r="V31" s="4"/>
      <c r="W31" s="4"/>
      <c r="X31" s="4"/>
      <c r="Y31" s="110"/>
      <c r="Z31" s="110"/>
    </row>
    <row r="32" spans="2:26" ht="12.75" customHeight="1" x14ac:dyDescent="0.2">
      <c r="B32" s="105" t="str">
        <f>B17</f>
        <v>P.270</v>
      </c>
      <c r="C32" s="105" t="s">
        <v>136</v>
      </c>
      <c r="D32" s="105" t="s">
        <v>68</v>
      </c>
      <c r="E32" s="106">
        <v>17162</v>
      </c>
      <c r="F32" s="106" t="s">
        <v>34</v>
      </c>
      <c r="G32" s="105" t="s">
        <v>116</v>
      </c>
      <c r="H32" s="107" t="s">
        <v>113</v>
      </c>
      <c r="I32" s="108"/>
      <c r="J32" s="108">
        <v>14.1</v>
      </c>
      <c r="K32" s="108"/>
      <c r="L32" s="109"/>
      <c r="M32" s="108">
        <v>1</v>
      </c>
      <c r="N32" s="109"/>
      <c r="O32" s="3"/>
      <c r="P32" s="109"/>
      <c r="Q32" s="109"/>
      <c r="R32" s="109"/>
      <c r="S32" s="109"/>
      <c r="T32" s="109"/>
      <c r="U32" s="109"/>
      <c r="V32" s="109"/>
      <c r="W32" s="109"/>
      <c r="X32" s="109"/>
      <c r="Y32" s="116"/>
      <c r="Z32" s="116"/>
    </row>
    <row r="33" spans="2:26" ht="12.75" customHeight="1" x14ac:dyDescent="0.2">
      <c r="B33" s="105"/>
      <c r="C33" s="105"/>
      <c r="D33" s="105"/>
      <c r="E33" s="106"/>
      <c r="F33" s="106"/>
      <c r="G33" s="105" t="s">
        <v>47</v>
      </c>
      <c r="H33" s="107" t="s">
        <v>48</v>
      </c>
      <c r="I33" s="108"/>
      <c r="J33" s="108"/>
      <c r="K33" s="108"/>
      <c r="L33" s="109"/>
      <c r="M33" s="108">
        <v>6</v>
      </c>
      <c r="N33" s="109"/>
      <c r="O33" s="3"/>
      <c r="P33" s="109"/>
      <c r="Q33" s="109"/>
      <c r="R33" s="109"/>
      <c r="S33" s="109"/>
      <c r="T33" s="109"/>
      <c r="U33" s="109"/>
      <c r="V33" s="109"/>
      <c r="W33" s="109"/>
      <c r="X33" s="109"/>
      <c r="Y33" s="116"/>
      <c r="Z33" s="116"/>
    </row>
    <row r="34" spans="2:26" ht="12.75" customHeight="1" x14ac:dyDescent="0.2">
      <c r="B34" s="105" t="str">
        <f>B17</f>
        <v>P.270</v>
      </c>
      <c r="C34" s="105" t="s">
        <v>137</v>
      </c>
      <c r="D34" s="105" t="s">
        <v>68</v>
      </c>
      <c r="E34" s="106">
        <v>17362</v>
      </c>
      <c r="F34" s="106" t="s">
        <v>34</v>
      </c>
      <c r="G34" s="105" t="s">
        <v>112</v>
      </c>
      <c r="H34" s="107" t="s">
        <v>113</v>
      </c>
      <c r="I34" s="108"/>
      <c r="J34" s="108">
        <v>14.1</v>
      </c>
      <c r="K34" s="108"/>
      <c r="L34" s="109"/>
      <c r="M34" s="108">
        <v>1</v>
      </c>
      <c r="N34" s="109"/>
      <c r="O34" s="3"/>
      <c r="P34" s="109"/>
      <c r="Q34" s="109"/>
      <c r="R34" s="109"/>
      <c r="S34" s="109"/>
      <c r="T34" s="109"/>
      <c r="U34" s="109"/>
      <c r="V34" s="109"/>
      <c r="W34" s="109"/>
      <c r="X34" s="109"/>
      <c r="Y34" s="116"/>
      <c r="Z34" s="116"/>
    </row>
    <row r="35" spans="2:26" ht="12.75" customHeight="1" x14ac:dyDescent="0.2">
      <c r="B35" s="105"/>
      <c r="C35" s="105"/>
      <c r="D35" s="105"/>
      <c r="E35" s="106"/>
      <c r="F35" s="106"/>
      <c r="G35" s="105" t="s">
        <v>47</v>
      </c>
      <c r="H35" s="107" t="s">
        <v>48</v>
      </c>
      <c r="I35" s="108"/>
      <c r="J35" s="108"/>
      <c r="K35" s="108"/>
      <c r="L35" s="109"/>
      <c r="M35" s="108">
        <v>6</v>
      </c>
      <c r="N35" s="108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16"/>
      <c r="Z35" s="116"/>
    </row>
    <row r="36" spans="2:26" ht="12.75" customHeight="1" x14ac:dyDescent="0.2">
      <c r="B36" s="105" t="str">
        <f>B17</f>
        <v>P.270</v>
      </c>
      <c r="C36" s="105" t="s">
        <v>138</v>
      </c>
      <c r="D36" s="105" t="s">
        <v>68</v>
      </c>
      <c r="E36" s="106">
        <v>17010</v>
      </c>
      <c r="F36" s="106" t="s">
        <v>35</v>
      </c>
      <c r="G36" s="105" t="s">
        <v>46</v>
      </c>
      <c r="H36" s="107" t="s">
        <v>41</v>
      </c>
      <c r="I36" s="108"/>
      <c r="J36" s="108">
        <v>13.5</v>
      </c>
      <c r="K36" s="108"/>
      <c r="L36" s="109"/>
      <c r="M36" s="108">
        <v>7.5</v>
      </c>
      <c r="N36" s="108"/>
      <c r="O36" s="3"/>
      <c r="P36" s="109"/>
      <c r="Q36" s="109"/>
      <c r="R36" s="109"/>
      <c r="S36" s="109"/>
      <c r="T36" s="109"/>
      <c r="U36" s="109"/>
      <c r="V36" s="109"/>
      <c r="W36" s="109"/>
      <c r="X36" s="109"/>
      <c r="Y36" s="116"/>
      <c r="Z36" s="116"/>
    </row>
    <row r="37" spans="2:26" ht="12.75" customHeight="1" x14ac:dyDescent="0.2">
      <c r="B37" s="105" t="str">
        <f>B17</f>
        <v>P.270</v>
      </c>
      <c r="C37" s="105" t="s">
        <v>139</v>
      </c>
      <c r="D37" s="105" t="s">
        <v>68</v>
      </c>
      <c r="E37" s="106">
        <v>17143</v>
      </c>
      <c r="F37" s="106" t="s">
        <v>35</v>
      </c>
      <c r="G37" s="105" t="s">
        <v>112</v>
      </c>
      <c r="H37" s="107" t="s">
        <v>113</v>
      </c>
      <c r="I37" s="108"/>
      <c r="J37" s="108">
        <v>14.1</v>
      </c>
      <c r="K37" s="108"/>
      <c r="L37" s="109"/>
      <c r="M37" s="108">
        <v>1</v>
      </c>
      <c r="N37" s="108"/>
      <c r="O37" s="3"/>
      <c r="P37" s="109"/>
      <c r="Q37" s="109"/>
      <c r="R37" s="109"/>
      <c r="S37" s="109"/>
      <c r="T37" s="109"/>
      <c r="U37" s="109"/>
      <c r="V37" s="109"/>
      <c r="W37" s="109"/>
      <c r="X37" s="109"/>
      <c r="Y37" s="116"/>
      <c r="Z37" s="116"/>
    </row>
    <row r="38" spans="2:26" ht="12.75" customHeight="1" x14ac:dyDescent="0.2">
      <c r="B38" s="105"/>
      <c r="C38" s="105"/>
      <c r="D38" s="105"/>
      <c r="E38" s="106"/>
      <c r="F38" s="106"/>
      <c r="G38" s="105" t="s">
        <v>47</v>
      </c>
      <c r="H38" s="107" t="s">
        <v>48</v>
      </c>
      <c r="I38" s="108"/>
      <c r="J38" s="108"/>
      <c r="K38" s="108"/>
      <c r="L38" s="109"/>
      <c r="M38" s="108">
        <v>6</v>
      </c>
      <c r="N38" s="108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16"/>
      <c r="Z38" s="116"/>
    </row>
    <row r="39" spans="2:26" ht="12.75" customHeight="1" x14ac:dyDescent="0.2">
      <c r="B39" s="105" t="str">
        <f>B17</f>
        <v>P.270</v>
      </c>
      <c r="C39" s="105" t="s">
        <v>140</v>
      </c>
      <c r="D39" s="105" t="s">
        <v>68</v>
      </c>
      <c r="E39" s="106">
        <v>17340</v>
      </c>
      <c r="F39" s="106" t="s">
        <v>35</v>
      </c>
      <c r="G39" s="105" t="s">
        <v>116</v>
      </c>
      <c r="H39" s="107" t="s">
        <v>113</v>
      </c>
      <c r="I39" s="108"/>
      <c r="J39" s="108">
        <v>14.1</v>
      </c>
      <c r="K39" s="108"/>
      <c r="L39" s="109"/>
      <c r="M39" s="108">
        <v>1</v>
      </c>
      <c r="N39" s="108"/>
      <c r="O39" s="3"/>
      <c r="P39" s="109"/>
      <c r="Q39" s="109"/>
      <c r="R39" s="109"/>
      <c r="S39" s="109"/>
      <c r="T39" s="109"/>
      <c r="U39" s="109"/>
      <c r="V39" s="109"/>
      <c r="W39" s="109"/>
      <c r="X39" s="109"/>
      <c r="Y39" s="116"/>
      <c r="Z39" s="116"/>
    </row>
    <row r="40" spans="2:26" ht="12.75" customHeight="1" x14ac:dyDescent="0.2">
      <c r="B40" s="105"/>
      <c r="C40" s="105"/>
      <c r="D40" s="105"/>
      <c r="E40" s="106"/>
      <c r="F40" s="106"/>
      <c r="G40" s="105" t="s">
        <v>47</v>
      </c>
      <c r="H40" s="107" t="s">
        <v>48</v>
      </c>
      <c r="I40" s="108"/>
      <c r="J40" s="108"/>
      <c r="K40" s="108"/>
      <c r="L40" s="109"/>
      <c r="M40" s="108">
        <v>6</v>
      </c>
      <c r="N40" s="108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16"/>
      <c r="Z40" s="116"/>
    </row>
    <row r="41" spans="2:26" ht="12.75" customHeight="1" x14ac:dyDescent="0.2">
      <c r="B41" s="105" t="str">
        <f>B17</f>
        <v>P.270</v>
      </c>
      <c r="C41" s="105" t="s">
        <v>141</v>
      </c>
      <c r="D41" s="106" t="s">
        <v>67</v>
      </c>
      <c r="E41" s="106">
        <v>7914</v>
      </c>
      <c r="F41" s="106" t="s">
        <v>34</v>
      </c>
      <c r="G41" s="105" t="s">
        <v>42</v>
      </c>
      <c r="H41" s="107" t="s">
        <v>43</v>
      </c>
      <c r="I41" s="108">
        <v>12</v>
      </c>
      <c r="J41" s="108"/>
      <c r="K41" s="108"/>
      <c r="L41" s="109"/>
      <c r="M41" s="108">
        <v>1.5</v>
      </c>
      <c r="N41" s="108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16"/>
      <c r="Z41" s="116"/>
    </row>
    <row r="42" spans="2:26" ht="12.75" customHeight="1" x14ac:dyDescent="0.2">
      <c r="B42" s="105" t="str">
        <f>B17</f>
        <v>P.270</v>
      </c>
      <c r="C42" s="110" t="s">
        <v>142</v>
      </c>
      <c r="D42" s="105" t="s">
        <v>67</v>
      </c>
      <c r="E42" s="106">
        <v>7964</v>
      </c>
      <c r="F42" s="106" t="s">
        <v>35</v>
      </c>
      <c r="G42" s="105" t="s">
        <v>44</v>
      </c>
      <c r="H42" s="107" t="s">
        <v>45</v>
      </c>
      <c r="I42" s="108">
        <v>13</v>
      </c>
      <c r="J42" s="108"/>
      <c r="K42" s="108"/>
      <c r="L42" s="109">
        <v>1</v>
      </c>
      <c r="M42" s="108">
        <v>6.3</v>
      </c>
      <c r="N42" s="108"/>
      <c r="O42" s="3"/>
      <c r="P42" s="109"/>
      <c r="Q42" s="109"/>
      <c r="R42" s="109"/>
      <c r="S42" s="109"/>
      <c r="T42" s="109"/>
      <c r="U42" s="109"/>
      <c r="V42" s="109"/>
      <c r="W42" s="109"/>
      <c r="X42" s="109"/>
      <c r="Y42" s="116"/>
      <c r="Z42" s="116"/>
    </row>
    <row r="43" spans="2:26" ht="12.75" customHeight="1" x14ac:dyDescent="0.2">
      <c r="B43" s="105" t="str">
        <f>B17</f>
        <v>P.270</v>
      </c>
      <c r="C43" s="105" t="s">
        <v>143</v>
      </c>
      <c r="D43" s="105" t="s">
        <v>67</v>
      </c>
      <c r="E43" s="106">
        <v>7971</v>
      </c>
      <c r="F43" s="106" t="s">
        <v>35</v>
      </c>
      <c r="G43" s="105" t="s">
        <v>85</v>
      </c>
      <c r="H43" s="107"/>
      <c r="I43" s="108"/>
      <c r="J43" s="108"/>
      <c r="K43" s="108">
        <v>12.1</v>
      </c>
      <c r="L43" s="109"/>
      <c r="M43" s="108"/>
      <c r="N43" s="109">
        <v>1</v>
      </c>
      <c r="O43" s="3"/>
      <c r="P43" s="109"/>
      <c r="Q43" s="109"/>
      <c r="R43" s="109"/>
      <c r="S43" s="109"/>
      <c r="T43" s="109"/>
      <c r="U43" s="109"/>
      <c r="V43" s="109"/>
      <c r="W43" s="109"/>
      <c r="X43" s="109"/>
      <c r="Y43" s="116"/>
      <c r="Z43" s="116"/>
    </row>
    <row r="44" spans="2:26" ht="12.75" customHeight="1" x14ac:dyDescent="0.2">
      <c r="B44" s="105"/>
      <c r="C44" s="105"/>
      <c r="D44" s="105"/>
      <c r="E44" s="106"/>
      <c r="F44" s="106"/>
      <c r="G44" s="105" t="s">
        <v>85</v>
      </c>
      <c r="H44" s="107"/>
      <c r="I44" s="108"/>
      <c r="J44" s="108"/>
      <c r="K44" s="108"/>
      <c r="L44" s="109"/>
      <c r="M44" s="108"/>
      <c r="N44" s="109">
        <v>1</v>
      </c>
      <c r="O44" s="3"/>
      <c r="P44" s="109"/>
      <c r="Q44" s="109"/>
      <c r="R44" s="109"/>
      <c r="S44" s="109"/>
      <c r="T44" s="109"/>
      <c r="U44" s="109"/>
      <c r="V44" s="109"/>
      <c r="W44" s="109"/>
      <c r="X44" s="109"/>
      <c r="Y44" s="116"/>
      <c r="Z44" s="116"/>
    </row>
    <row r="45" spans="2:26" ht="12.75" customHeight="1" x14ac:dyDescent="0.2">
      <c r="B45" s="105"/>
      <c r="C45" s="105"/>
      <c r="D45" s="105"/>
      <c r="E45" s="106"/>
      <c r="F45" s="106"/>
      <c r="G45" s="105" t="s">
        <v>85</v>
      </c>
      <c r="H45" s="107"/>
      <c r="I45" s="108"/>
      <c r="K45" s="108"/>
      <c r="L45" s="109"/>
      <c r="M45" s="108"/>
      <c r="N45" s="109">
        <v>1</v>
      </c>
      <c r="O45" s="3"/>
      <c r="P45" s="109"/>
      <c r="Q45" s="109"/>
      <c r="R45" s="109"/>
      <c r="S45" s="109"/>
      <c r="T45" s="109"/>
      <c r="U45" s="109"/>
      <c r="V45" s="109"/>
      <c r="W45" s="109"/>
      <c r="X45" s="109"/>
      <c r="Y45" s="116"/>
      <c r="Z45" s="116"/>
    </row>
    <row r="46" spans="2:26" ht="12.75" customHeight="1" x14ac:dyDescent="0.2">
      <c r="B46" s="105"/>
      <c r="C46" s="105"/>
      <c r="D46" s="106"/>
      <c r="E46" s="106"/>
      <c r="F46" s="106"/>
      <c r="G46" s="105" t="s">
        <v>85</v>
      </c>
      <c r="H46" s="107"/>
      <c r="I46" s="108"/>
      <c r="J46" s="108"/>
      <c r="K46" s="108"/>
      <c r="L46" s="109"/>
      <c r="M46" s="108"/>
      <c r="N46" s="109">
        <v>1</v>
      </c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16"/>
      <c r="Z46" s="116"/>
    </row>
    <row r="47" spans="2:26" ht="12.75" customHeight="1" x14ac:dyDescent="0.2">
      <c r="B47" s="105"/>
      <c r="C47" s="110"/>
      <c r="D47" s="105"/>
      <c r="E47" s="106"/>
      <c r="F47" s="106"/>
      <c r="G47" s="105"/>
      <c r="H47" s="107"/>
      <c r="I47" s="108"/>
      <c r="J47" s="108"/>
      <c r="K47" s="108"/>
      <c r="L47" s="109"/>
      <c r="M47" s="108"/>
      <c r="N47" s="108"/>
      <c r="O47" s="3"/>
      <c r="P47" s="109"/>
      <c r="Q47" s="109"/>
      <c r="R47" s="109"/>
      <c r="S47" s="109"/>
      <c r="T47" s="109"/>
      <c r="U47" s="109"/>
      <c r="V47" s="109"/>
      <c r="W47" s="109"/>
      <c r="X47" s="109"/>
      <c r="Y47" s="116"/>
      <c r="Z47" s="116"/>
    </row>
    <row r="48" spans="2:26" ht="12.75" customHeight="1" x14ac:dyDescent="0.2">
      <c r="B48" s="105" t="s">
        <v>233</v>
      </c>
      <c r="C48" s="105" t="s">
        <v>144</v>
      </c>
      <c r="D48" s="106" t="s">
        <v>68</v>
      </c>
      <c r="E48" s="106">
        <v>17540</v>
      </c>
      <c r="F48" s="106" t="s">
        <v>34</v>
      </c>
      <c r="G48" s="105" t="s">
        <v>120</v>
      </c>
      <c r="H48" s="107" t="s">
        <v>45</v>
      </c>
      <c r="I48" s="108">
        <v>13</v>
      </c>
      <c r="J48" s="108"/>
      <c r="K48" s="108"/>
      <c r="L48" s="109"/>
      <c r="M48" s="108">
        <v>6.3</v>
      </c>
      <c r="N48" s="108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16"/>
      <c r="Z48" s="116"/>
    </row>
    <row r="49" spans="2:26" ht="12.75" customHeight="1" x14ac:dyDescent="0.2">
      <c r="B49" s="105" t="str">
        <f>B48</f>
        <v>P.271</v>
      </c>
      <c r="C49" s="105" t="s">
        <v>145</v>
      </c>
      <c r="D49" s="105" t="s">
        <v>68</v>
      </c>
      <c r="E49" s="106">
        <v>17515</v>
      </c>
      <c r="F49" s="106" t="s">
        <v>35</v>
      </c>
      <c r="G49" s="105" t="s">
        <v>112</v>
      </c>
      <c r="H49" s="107" t="s">
        <v>113</v>
      </c>
      <c r="I49" s="108"/>
      <c r="J49" s="108">
        <v>14.1</v>
      </c>
      <c r="K49" s="108"/>
      <c r="L49" s="109"/>
      <c r="M49" s="108">
        <v>1</v>
      </c>
      <c r="N49" s="108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16"/>
      <c r="Z49" s="116"/>
    </row>
    <row r="50" spans="2:26" ht="12.75" customHeight="1" x14ac:dyDescent="0.2">
      <c r="B50" s="105"/>
      <c r="C50" s="105"/>
      <c r="D50" s="105"/>
      <c r="E50" s="106"/>
      <c r="F50" s="106"/>
      <c r="G50" s="105" t="s">
        <v>47</v>
      </c>
      <c r="H50" s="107" t="s">
        <v>48</v>
      </c>
      <c r="I50" s="108"/>
      <c r="J50" s="108"/>
      <c r="K50" s="108"/>
      <c r="L50" s="109"/>
      <c r="M50" s="108">
        <v>6</v>
      </c>
      <c r="N50" s="108"/>
      <c r="O50" s="3"/>
      <c r="P50" s="109"/>
      <c r="Q50" s="109"/>
      <c r="R50" s="109"/>
      <c r="S50" s="109"/>
      <c r="T50" s="109"/>
      <c r="U50" s="109"/>
      <c r="V50" s="109"/>
      <c r="W50" s="109"/>
      <c r="X50" s="109"/>
      <c r="Y50" s="116"/>
      <c r="Z50" s="116"/>
    </row>
    <row r="51" spans="2:26" ht="12.75" customHeight="1" x14ac:dyDescent="0.2">
      <c r="B51" s="105"/>
      <c r="C51" s="105"/>
      <c r="D51" s="105"/>
      <c r="E51" s="106"/>
      <c r="F51" s="106"/>
      <c r="G51" s="105"/>
      <c r="H51" s="107"/>
      <c r="I51" s="108"/>
      <c r="J51" s="108"/>
      <c r="K51" s="108"/>
      <c r="L51" s="109"/>
      <c r="M51" s="108"/>
      <c r="N51" s="108"/>
      <c r="O51" s="3"/>
      <c r="P51" s="109"/>
      <c r="Q51" s="109"/>
      <c r="R51" s="109"/>
      <c r="S51" s="109"/>
      <c r="T51" s="109"/>
      <c r="U51" s="109"/>
      <c r="V51" s="109"/>
      <c r="W51" s="109"/>
      <c r="X51" s="109"/>
      <c r="Y51" s="116"/>
      <c r="Z51" s="116"/>
    </row>
    <row r="52" spans="2:26" ht="12.75" customHeight="1" x14ac:dyDescent="0.2">
      <c r="B52" s="105" t="s">
        <v>234</v>
      </c>
      <c r="C52" s="105" t="s">
        <v>146</v>
      </c>
      <c r="D52" s="105" t="s">
        <v>68</v>
      </c>
      <c r="E52" s="106">
        <v>18315</v>
      </c>
      <c r="F52" s="106" t="s">
        <v>34</v>
      </c>
      <c r="G52" s="105" t="s">
        <v>112</v>
      </c>
      <c r="H52" s="107" t="s">
        <v>113</v>
      </c>
      <c r="I52" s="108"/>
      <c r="J52" s="108">
        <v>14.1</v>
      </c>
      <c r="K52" s="108"/>
      <c r="L52" s="109"/>
      <c r="M52" s="108">
        <v>1</v>
      </c>
      <c r="N52" s="108"/>
      <c r="O52" s="3"/>
      <c r="P52" s="109"/>
      <c r="Q52" s="109"/>
      <c r="R52" s="109"/>
      <c r="S52" s="109"/>
      <c r="T52" s="109"/>
      <c r="U52" s="109"/>
      <c r="V52" s="109"/>
      <c r="W52" s="109"/>
      <c r="X52" s="109"/>
      <c r="Y52" s="116"/>
      <c r="Z52" s="116"/>
    </row>
    <row r="53" spans="2:26" ht="12.75" customHeight="1" x14ac:dyDescent="0.2">
      <c r="B53" s="105"/>
      <c r="C53" s="105"/>
      <c r="D53" s="105"/>
      <c r="E53" s="106"/>
      <c r="F53" s="106"/>
      <c r="G53" s="105" t="s">
        <v>47</v>
      </c>
      <c r="H53" s="107" t="s">
        <v>48</v>
      </c>
      <c r="I53" s="108"/>
      <c r="J53" s="108"/>
      <c r="K53" s="108"/>
      <c r="L53" s="109"/>
      <c r="M53" s="108">
        <v>6</v>
      </c>
      <c r="N53" s="108"/>
      <c r="O53" s="3"/>
      <c r="P53" s="109"/>
      <c r="Q53" s="109"/>
      <c r="R53" s="109"/>
      <c r="S53" s="109"/>
      <c r="T53" s="109"/>
      <c r="U53" s="109"/>
      <c r="V53" s="109"/>
      <c r="W53" s="109"/>
      <c r="X53" s="109"/>
      <c r="Y53" s="116"/>
      <c r="Z53" s="116"/>
    </row>
    <row r="54" spans="2:26" ht="12.75" customHeight="1" x14ac:dyDescent="0.2">
      <c r="B54" s="105" t="str">
        <f>B52</f>
        <v>P.272</v>
      </c>
      <c r="C54" s="105" t="s">
        <v>147</v>
      </c>
      <c r="D54" s="105" t="s">
        <v>68</v>
      </c>
      <c r="E54" s="106">
        <v>18305</v>
      </c>
      <c r="F54" s="4" t="s">
        <v>35</v>
      </c>
      <c r="G54" s="105" t="s">
        <v>120</v>
      </c>
      <c r="H54" s="107" t="s">
        <v>45</v>
      </c>
      <c r="I54" s="108">
        <v>13</v>
      </c>
      <c r="J54" s="108"/>
      <c r="K54" s="108"/>
      <c r="L54" s="109"/>
      <c r="M54" s="108">
        <v>6.3</v>
      </c>
      <c r="N54" s="108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16"/>
      <c r="Z54" s="116"/>
    </row>
    <row r="55" spans="2:26" ht="12.75" customHeight="1" x14ac:dyDescent="0.2">
      <c r="B55" s="105"/>
      <c r="C55" s="105"/>
      <c r="D55" s="105"/>
      <c r="E55" s="106"/>
      <c r="F55" s="4"/>
      <c r="G55" s="105"/>
      <c r="H55" s="107"/>
      <c r="I55" s="108"/>
      <c r="J55" s="108"/>
      <c r="K55" s="108"/>
      <c r="L55" s="109"/>
      <c r="M55" s="108"/>
      <c r="N55" s="108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16"/>
      <c r="Z55" s="116"/>
    </row>
    <row r="56" spans="2:26" ht="12.75" customHeight="1" x14ac:dyDescent="0.2">
      <c r="B56" s="105"/>
      <c r="C56" s="105"/>
      <c r="D56" s="105"/>
      <c r="E56" s="106"/>
      <c r="F56" s="4"/>
      <c r="G56" s="105"/>
      <c r="H56" s="107"/>
      <c r="I56" s="108"/>
      <c r="J56" s="108"/>
      <c r="K56" s="108"/>
      <c r="L56" s="109"/>
      <c r="M56" s="108"/>
      <c r="N56" s="108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16"/>
      <c r="Z56" s="116"/>
    </row>
    <row r="57" spans="2:26" ht="12.75" customHeight="1" x14ac:dyDescent="0.2">
      <c r="B57" s="105"/>
      <c r="C57" s="105"/>
      <c r="D57" s="105"/>
      <c r="E57" s="106"/>
      <c r="F57" s="106"/>
      <c r="G57" s="105"/>
      <c r="H57" s="107"/>
      <c r="I57" s="108"/>
      <c r="J57" s="108"/>
      <c r="K57" s="39"/>
      <c r="L57" s="4"/>
      <c r="M57" s="108"/>
      <c r="N57" s="108"/>
      <c r="O57" s="3"/>
      <c r="P57" s="4"/>
      <c r="Q57" s="4"/>
      <c r="R57" s="4"/>
      <c r="S57" s="4"/>
      <c r="T57" s="4"/>
      <c r="U57" s="4"/>
      <c r="V57" s="4"/>
      <c r="W57" s="4"/>
      <c r="X57" s="4"/>
      <c r="Y57" s="110"/>
    </row>
    <row r="58" spans="2:26" ht="12.75" customHeight="1" x14ac:dyDescent="0.2">
      <c r="B58" s="105"/>
      <c r="C58" s="105"/>
      <c r="D58" s="105"/>
      <c r="E58" s="106"/>
      <c r="F58" s="106"/>
      <c r="G58" s="105"/>
      <c r="H58" s="107"/>
      <c r="I58" s="108"/>
      <c r="J58" s="108"/>
      <c r="K58" s="108"/>
      <c r="L58" s="109"/>
      <c r="M58" s="108"/>
      <c r="N58" s="108"/>
      <c r="O58" s="3"/>
      <c r="P58" s="109"/>
      <c r="Q58" s="109"/>
      <c r="R58" s="109"/>
      <c r="S58" s="109"/>
      <c r="T58" s="109"/>
      <c r="U58" s="109"/>
      <c r="V58" s="109"/>
      <c r="W58" s="109"/>
      <c r="X58" s="109"/>
      <c r="Y58" s="116"/>
    </row>
    <row r="59" spans="2:26" ht="12.75" customHeight="1" x14ac:dyDescent="0.2">
      <c r="B59" s="105"/>
      <c r="C59" s="105"/>
      <c r="D59" s="105"/>
      <c r="E59" s="106"/>
      <c r="F59" s="106"/>
      <c r="G59" s="105"/>
      <c r="H59" s="107"/>
      <c r="I59" s="108"/>
      <c r="J59" s="108"/>
      <c r="K59" s="108"/>
      <c r="L59" s="109"/>
      <c r="M59" s="108"/>
      <c r="N59" s="108"/>
      <c r="O59" s="3"/>
      <c r="P59" s="109"/>
      <c r="Q59" s="109"/>
      <c r="R59" s="109"/>
      <c r="S59" s="109"/>
      <c r="T59" s="109"/>
      <c r="U59" s="109"/>
      <c r="V59" s="109"/>
      <c r="W59" s="109"/>
      <c r="X59" s="109"/>
      <c r="Y59" s="116"/>
    </row>
    <row r="60" spans="2:26" ht="12.75" customHeight="1" x14ac:dyDescent="0.2">
      <c r="B60" s="105"/>
      <c r="C60" s="105"/>
      <c r="D60" s="105"/>
      <c r="E60" s="106"/>
      <c r="F60" s="106"/>
      <c r="G60" s="105"/>
      <c r="H60" s="107"/>
      <c r="I60" s="108"/>
      <c r="J60" s="108"/>
      <c r="K60" s="108"/>
      <c r="L60" s="109"/>
      <c r="M60" s="108"/>
      <c r="N60" s="108"/>
      <c r="O60" s="3"/>
      <c r="P60" s="109"/>
      <c r="Q60" s="109"/>
      <c r="R60" s="109"/>
      <c r="S60" s="109"/>
      <c r="T60" s="109"/>
      <c r="U60" s="109"/>
      <c r="V60" s="109"/>
      <c r="W60" s="109"/>
      <c r="X60" s="109"/>
      <c r="Y60" s="116"/>
    </row>
    <row r="61" spans="2:26" ht="12.75" customHeight="1" x14ac:dyDescent="0.2">
      <c r="B61" s="105"/>
      <c r="C61" s="105"/>
      <c r="D61" s="105"/>
      <c r="E61" s="106"/>
      <c r="F61" s="106"/>
      <c r="G61" s="105"/>
      <c r="H61" s="107"/>
      <c r="I61" s="108"/>
      <c r="J61" s="108"/>
      <c r="K61" s="108"/>
      <c r="L61" s="109"/>
      <c r="M61" s="108"/>
      <c r="N61" s="108"/>
      <c r="O61" s="3"/>
      <c r="P61" s="109"/>
      <c r="Q61" s="109"/>
      <c r="R61" s="109"/>
      <c r="S61" s="109"/>
      <c r="T61" s="109"/>
      <c r="U61" s="109"/>
      <c r="V61" s="109"/>
      <c r="W61" s="109"/>
      <c r="X61" s="109"/>
      <c r="Y61" s="116"/>
    </row>
    <row r="62" spans="2:26" ht="12.75" customHeight="1" x14ac:dyDescent="0.2">
      <c r="B62" s="105"/>
      <c r="C62" s="105"/>
      <c r="D62" s="105"/>
      <c r="E62" s="106"/>
      <c r="F62" s="106"/>
      <c r="G62" s="105"/>
      <c r="H62" s="107"/>
      <c r="I62" s="108"/>
      <c r="J62" s="108"/>
      <c r="K62" s="108"/>
      <c r="L62" s="109"/>
      <c r="M62" s="108"/>
      <c r="N62" s="108"/>
      <c r="O62" s="3"/>
      <c r="P62" s="109"/>
      <c r="Q62" s="109"/>
      <c r="R62" s="109"/>
      <c r="S62" s="109"/>
      <c r="T62" s="109"/>
      <c r="U62" s="109"/>
      <c r="V62" s="109"/>
      <c r="W62" s="109"/>
      <c r="X62" s="109"/>
      <c r="Y62" s="116"/>
    </row>
    <row r="63" spans="2:26" ht="12.75" customHeight="1" x14ac:dyDescent="0.2">
      <c r="B63" s="105"/>
      <c r="C63" s="105"/>
      <c r="D63" s="105"/>
      <c r="E63" s="106"/>
      <c r="F63" s="106"/>
      <c r="G63" s="105"/>
      <c r="H63" s="107"/>
      <c r="I63" s="108"/>
      <c r="J63" s="108"/>
      <c r="K63" s="108"/>
      <c r="L63" s="109"/>
      <c r="M63" s="108"/>
      <c r="N63" s="108"/>
      <c r="O63" s="3"/>
      <c r="P63" s="109"/>
      <c r="Q63" s="109"/>
      <c r="R63" s="109"/>
      <c r="S63" s="109"/>
      <c r="T63" s="109"/>
      <c r="U63" s="109"/>
      <c r="V63" s="109"/>
      <c r="W63" s="109"/>
      <c r="X63" s="109"/>
      <c r="Y63" s="116"/>
    </row>
    <row r="64" spans="2:26" ht="12.75" customHeight="1" x14ac:dyDescent="0.2">
      <c r="B64" s="105"/>
      <c r="C64" s="105"/>
      <c r="D64" s="105"/>
      <c r="E64" s="106"/>
      <c r="F64" s="106"/>
      <c r="G64" s="105"/>
      <c r="H64" s="4"/>
      <c r="I64" s="108"/>
      <c r="J64" s="108"/>
      <c r="K64" s="39"/>
      <c r="L64" s="4"/>
      <c r="M64" s="108"/>
      <c r="N64" s="108"/>
      <c r="O64" s="3"/>
      <c r="P64" s="4"/>
      <c r="Q64" s="4"/>
      <c r="R64" s="4"/>
      <c r="S64" s="4"/>
      <c r="T64" s="4"/>
      <c r="U64" s="4"/>
      <c r="V64" s="4"/>
      <c r="W64" s="4"/>
      <c r="X64" s="4"/>
      <c r="Y64" s="110"/>
    </row>
    <row r="65" spans="2:26" ht="12.75" customHeight="1" x14ac:dyDescent="0.2">
      <c r="B65" s="105"/>
      <c r="C65" s="105"/>
      <c r="D65" s="105"/>
      <c r="E65" s="106"/>
      <c r="F65" s="106"/>
      <c r="G65" s="105"/>
      <c r="H65" s="4"/>
      <c r="I65" s="108"/>
      <c r="J65" s="108"/>
      <c r="K65" s="39"/>
      <c r="L65" s="4"/>
      <c r="M65" s="108"/>
      <c r="N65" s="108"/>
      <c r="O65" s="3"/>
      <c r="P65" s="4"/>
      <c r="Q65" s="4"/>
      <c r="R65" s="4"/>
      <c r="S65" s="4"/>
      <c r="T65" s="4"/>
      <c r="U65" s="4"/>
      <c r="V65" s="4"/>
      <c r="W65" s="4"/>
      <c r="X65" s="4"/>
      <c r="Y65" s="110"/>
    </row>
    <row r="66" spans="2:26" ht="12.75" customHeight="1" x14ac:dyDescent="0.2">
      <c r="B66" s="105"/>
      <c r="C66" s="105"/>
      <c r="D66" s="105"/>
      <c r="E66" s="106"/>
      <c r="F66" s="106"/>
      <c r="G66" s="105"/>
      <c r="H66" s="4"/>
      <c r="I66" s="108"/>
      <c r="J66" s="108"/>
      <c r="K66" s="39"/>
      <c r="L66" s="4"/>
      <c r="M66" s="108"/>
      <c r="N66" s="108"/>
      <c r="O66" s="3"/>
      <c r="P66" s="4"/>
      <c r="Q66" s="4"/>
      <c r="R66" s="4"/>
      <c r="S66" s="4"/>
      <c r="T66" s="4"/>
      <c r="U66" s="4"/>
      <c r="V66" s="4"/>
      <c r="W66" s="4"/>
      <c r="X66" s="4"/>
      <c r="Y66" s="110"/>
    </row>
    <row r="67" spans="2:26" ht="12.75" customHeight="1" x14ac:dyDescent="0.2">
      <c r="B67" s="105"/>
      <c r="C67" s="105"/>
      <c r="D67" s="105"/>
      <c r="E67" s="106"/>
      <c r="F67" s="106"/>
      <c r="G67" s="105"/>
      <c r="H67" s="4"/>
      <c r="I67" s="108"/>
      <c r="J67" s="108"/>
      <c r="K67" s="39"/>
      <c r="L67" s="4"/>
      <c r="M67" s="108"/>
      <c r="N67" s="108"/>
      <c r="O67" s="3"/>
      <c r="P67" s="109"/>
      <c r="Q67" s="4"/>
      <c r="R67" s="4"/>
      <c r="S67" s="109"/>
      <c r="T67" s="109"/>
      <c r="U67" s="109"/>
      <c r="V67" s="109"/>
      <c r="W67" s="109"/>
      <c r="X67" s="109"/>
      <c r="Y67" s="116"/>
    </row>
    <row r="68" spans="2:26" ht="12.75" customHeight="1" x14ac:dyDescent="0.2">
      <c r="B68" s="105"/>
      <c r="C68" s="105"/>
      <c r="D68" s="105"/>
      <c r="E68" s="106"/>
      <c r="F68" s="106"/>
      <c r="G68" s="105"/>
      <c r="H68" s="4"/>
      <c r="I68" s="108"/>
      <c r="J68" s="108"/>
      <c r="K68" s="39"/>
      <c r="L68" s="4"/>
      <c r="M68" s="108"/>
      <c r="N68" s="108"/>
      <c r="O68" s="3"/>
      <c r="P68" s="109"/>
      <c r="Q68" s="4"/>
      <c r="R68" s="4"/>
      <c r="S68" s="109"/>
      <c r="T68" s="109"/>
      <c r="U68" s="109"/>
      <c r="V68" s="109"/>
      <c r="W68" s="109"/>
      <c r="X68" s="109"/>
      <c r="Y68" s="116"/>
    </row>
    <row r="69" spans="2:26" ht="12.75" customHeight="1" x14ac:dyDescent="0.2">
      <c r="B69" s="105"/>
      <c r="C69" s="105"/>
      <c r="D69" s="105"/>
      <c r="E69" s="106"/>
      <c r="F69" s="106"/>
      <c r="G69" s="105"/>
      <c r="H69" s="4"/>
      <c r="I69" s="108"/>
      <c r="J69" s="108"/>
      <c r="K69" s="39"/>
      <c r="L69" s="4"/>
      <c r="M69" s="108"/>
      <c r="N69" s="108"/>
      <c r="O69" s="3"/>
      <c r="P69" s="109"/>
      <c r="Q69" s="4"/>
      <c r="R69" s="4"/>
      <c r="S69" s="109"/>
      <c r="T69" s="109"/>
      <c r="U69" s="109"/>
      <c r="V69" s="109"/>
      <c r="W69" s="109"/>
      <c r="X69" s="109"/>
      <c r="Y69" s="116"/>
    </row>
    <row r="70" spans="2:26" ht="12.75" customHeight="1" x14ac:dyDescent="0.2">
      <c r="B70" s="105"/>
      <c r="C70" s="105"/>
      <c r="D70" s="105"/>
      <c r="E70" s="106"/>
      <c r="F70" s="106"/>
      <c r="G70" s="105"/>
      <c r="H70" s="4"/>
      <c r="I70" s="108"/>
      <c r="J70" s="108"/>
      <c r="K70" s="39"/>
      <c r="L70" s="4"/>
      <c r="M70" s="108"/>
      <c r="N70" s="108"/>
      <c r="O70" s="3"/>
      <c r="P70" s="109"/>
      <c r="Q70" s="4"/>
      <c r="R70" s="4"/>
      <c r="S70" s="109"/>
      <c r="T70" s="109"/>
      <c r="U70" s="109"/>
      <c r="V70" s="109"/>
      <c r="W70" s="109"/>
      <c r="X70" s="109"/>
      <c r="Y70" s="116"/>
    </row>
    <row r="71" spans="2:26" ht="12.75" customHeight="1" x14ac:dyDescent="0.2">
      <c r="B71" s="105"/>
      <c r="C71" s="105"/>
      <c r="D71" s="105"/>
      <c r="E71" s="106"/>
      <c r="F71" s="106"/>
      <c r="G71" s="105"/>
      <c r="H71" s="4"/>
      <c r="I71" s="108"/>
      <c r="J71" s="108"/>
      <c r="K71" s="39"/>
      <c r="L71" s="4"/>
      <c r="M71" s="108"/>
      <c r="N71" s="108"/>
      <c r="O71" s="3"/>
      <c r="P71" s="109"/>
      <c r="Q71" s="4"/>
      <c r="R71" s="4"/>
      <c r="S71" s="109"/>
      <c r="T71" s="109"/>
      <c r="U71" s="109"/>
      <c r="V71" s="109"/>
      <c r="W71" s="109"/>
      <c r="X71" s="109"/>
      <c r="Y71" s="116"/>
    </row>
    <row r="72" spans="2:26" ht="12.75" customHeight="1" x14ac:dyDescent="0.2">
      <c r="B72" s="105"/>
      <c r="C72" s="105"/>
      <c r="D72" s="105"/>
      <c r="E72" s="106"/>
      <c r="F72" s="106"/>
      <c r="G72" s="105"/>
      <c r="H72" s="4"/>
      <c r="I72" s="108"/>
      <c r="J72" s="108"/>
      <c r="K72" s="39"/>
      <c r="L72" s="4"/>
      <c r="M72" s="108"/>
      <c r="N72" s="108"/>
      <c r="O72" s="3"/>
      <c r="P72" s="109"/>
      <c r="Q72" s="4"/>
      <c r="R72" s="4"/>
      <c r="S72" s="109"/>
      <c r="T72" s="109"/>
      <c r="U72" s="109"/>
      <c r="V72" s="109"/>
      <c r="W72" s="109"/>
      <c r="X72" s="109"/>
      <c r="Y72" s="116"/>
    </row>
    <row r="73" spans="2:26" ht="12.75" customHeight="1" x14ac:dyDescent="0.2">
      <c r="B73" s="105"/>
      <c r="C73" s="105"/>
      <c r="D73" s="105"/>
      <c r="E73" s="106"/>
      <c r="F73" s="106"/>
      <c r="G73" s="105"/>
      <c r="H73" s="4"/>
      <c r="I73" s="108"/>
      <c r="J73" s="108"/>
      <c r="K73" s="39"/>
      <c r="L73" s="4"/>
      <c r="M73" s="108"/>
      <c r="N73" s="108"/>
      <c r="O73" s="3"/>
      <c r="P73" s="109"/>
      <c r="Q73" s="4"/>
      <c r="R73" s="4"/>
      <c r="S73" s="109"/>
      <c r="T73" s="109"/>
      <c r="U73" s="109"/>
      <c r="V73" s="109"/>
      <c r="W73" s="109"/>
      <c r="X73" s="109"/>
      <c r="Y73" s="116"/>
    </row>
    <row r="74" spans="2:26" ht="12.75" customHeight="1" x14ac:dyDescent="0.2">
      <c r="B74" s="105"/>
      <c r="C74" s="105"/>
      <c r="D74" s="105"/>
      <c r="E74" s="106"/>
      <c r="F74" s="106"/>
      <c r="G74" s="105"/>
      <c r="H74" s="4"/>
      <c r="I74" s="108"/>
      <c r="J74" s="108"/>
      <c r="K74" s="39"/>
      <c r="L74" s="4"/>
      <c r="M74" s="108"/>
      <c r="N74" s="108"/>
      <c r="O74" s="3"/>
      <c r="P74" s="109"/>
      <c r="Q74" s="4"/>
      <c r="R74" s="4"/>
      <c r="S74" s="109"/>
      <c r="T74" s="109"/>
      <c r="U74" s="109"/>
      <c r="V74" s="109"/>
      <c r="W74" s="109"/>
      <c r="X74" s="109"/>
      <c r="Y74" s="116"/>
      <c r="Z74" s="116"/>
    </row>
    <row r="75" spans="2:26" ht="12.75" customHeight="1" x14ac:dyDescent="0.2">
      <c r="B75" s="105"/>
      <c r="C75" s="105"/>
      <c r="D75" s="105"/>
      <c r="E75" s="106"/>
      <c r="F75" s="106"/>
      <c r="G75" s="105"/>
      <c r="H75" s="4"/>
      <c r="I75" s="108"/>
      <c r="J75" s="108"/>
      <c r="K75" s="39"/>
      <c r="L75" s="4"/>
      <c r="M75" s="108"/>
      <c r="N75" s="108"/>
      <c r="O75" s="3"/>
      <c r="P75" s="109"/>
      <c r="Q75" s="4"/>
      <c r="R75" s="4"/>
      <c r="S75" s="109"/>
      <c r="T75" s="109"/>
      <c r="U75" s="109"/>
      <c r="V75" s="109"/>
      <c r="W75" s="109"/>
      <c r="X75" s="109"/>
      <c r="Y75" s="116"/>
      <c r="Z75" s="116"/>
    </row>
    <row r="76" spans="2:26" ht="12.75" customHeight="1" x14ac:dyDescent="0.2">
      <c r="B76" s="105"/>
      <c r="C76" s="105"/>
      <c r="D76" s="105"/>
      <c r="E76" s="106"/>
      <c r="F76" s="106"/>
      <c r="G76" s="105"/>
      <c r="H76" s="4"/>
      <c r="I76" s="108"/>
      <c r="J76" s="108"/>
      <c r="K76" s="39"/>
      <c r="L76" s="4"/>
      <c r="M76" s="108"/>
      <c r="N76" s="108"/>
      <c r="O76" s="3"/>
      <c r="P76" s="109"/>
      <c r="Q76" s="4"/>
      <c r="R76" s="4"/>
      <c r="S76" s="109"/>
      <c r="T76" s="109"/>
      <c r="U76" s="109"/>
      <c r="V76" s="109"/>
      <c r="W76" s="109"/>
      <c r="X76" s="109"/>
      <c r="Y76" s="116"/>
      <c r="Z76" s="116"/>
    </row>
    <row r="77" spans="2:26" ht="12.75" customHeight="1" x14ac:dyDescent="0.2">
      <c r="B77" s="105"/>
      <c r="C77" s="105"/>
      <c r="D77" s="105"/>
      <c r="E77" s="106"/>
      <c r="F77" s="106"/>
      <c r="G77" s="105"/>
      <c r="H77" s="4"/>
      <c r="I77" s="108"/>
      <c r="J77" s="108"/>
      <c r="K77" s="39"/>
      <c r="L77" s="4"/>
      <c r="M77" s="108"/>
      <c r="N77" s="108"/>
      <c r="O77" s="3"/>
      <c r="P77" s="109"/>
      <c r="Q77" s="4"/>
      <c r="R77" s="4"/>
      <c r="S77" s="109"/>
      <c r="T77" s="109"/>
      <c r="U77" s="109"/>
      <c r="V77" s="109"/>
      <c r="W77" s="109"/>
      <c r="X77" s="109"/>
      <c r="Y77" s="116"/>
      <c r="Z77" s="116"/>
    </row>
    <row r="78" spans="2:26" ht="12.75" customHeight="1" x14ac:dyDescent="0.2">
      <c r="B78" s="105"/>
      <c r="C78" s="105"/>
      <c r="D78" s="105"/>
      <c r="E78" s="106"/>
      <c r="F78" s="106"/>
      <c r="G78" s="105"/>
      <c r="H78" s="4"/>
      <c r="I78" s="108"/>
      <c r="J78" s="108"/>
      <c r="K78" s="39"/>
      <c r="L78" s="4"/>
      <c r="M78" s="108"/>
      <c r="N78" s="108"/>
      <c r="O78" s="3"/>
      <c r="P78" s="109"/>
      <c r="Q78" s="4"/>
      <c r="R78" s="4"/>
      <c r="S78" s="109"/>
      <c r="T78" s="109"/>
      <c r="U78" s="109"/>
      <c r="V78" s="109"/>
      <c r="W78" s="109"/>
      <c r="X78" s="109"/>
      <c r="Y78" s="116"/>
      <c r="Z78" s="116"/>
    </row>
    <row r="79" spans="2:26" ht="12.75" customHeight="1" x14ac:dyDescent="0.2">
      <c r="B79" s="105"/>
      <c r="C79" s="105"/>
      <c r="D79" s="105"/>
      <c r="E79" s="106"/>
      <c r="F79" s="106"/>
      <c r="G79" s="105"/>
      <c r="H79" s="4"/>
      <c r="I79" s="108"/>
      <c r="J79" s="108"/>
      <c r="K79" s="39"/>
      <c r="L79" s="4"/>
      <c r="M79" s="108"/>
      <c r="N79" s="108"/>
      <c r="O79" s="3"/>
      <c r="P79" s="109"/>
      <c r="Q79" s="4"/>
      <c r="R79" s="4"/>
      <c r="S79" s="109"/>
      <c r="T79" s="109"/>
      <c r="U79" s="109"/>
      <c r="V79" s="109"/>
      <c r="W79" s="109"/>
      <c r="X79" s="109"/>
      <c r="Y79" s="116"/>
      <c r="Z79" s="116"/>
    </row>
    <row r="80" spans="2:26" ht="12.75" customHeight="1" x14ac:dyDescent="0.2">
      <c r="B80" s="105"/>
      <c r="C80" s="105"/>
      <c r="D80" s="105"/>
      <c r="E80" s="106"/>
      <c r="F80" s="106"/>
      <c r="G80" s="105"/>
      <c r="H80" s="4"/>
      <c r="I80" s="108"/>
      <c r="J80" s="108"/>
      <c r="K80" s="39"/>
      <c r="L80" s="4"/>
      <c r="M80" s="108"/>
      <c r="N80" s="108"/>
      <c r="O80" s="3"/>
      <c r="P80" s="109"/>
      <c r="Q80" s="4"/>
      <c r="R80" s="4"/>
      <c r="S80" s="109"/>
      <c r="T80" s="109"/>
      <c r="U80" s="109"/>
      <c r="V80" s="109"/>
      <c r="W80" s="109"/>
      <c r="X80" s="109"/>
      <c r="Y80" s="116"/>
      <c r="Z80" s="116"/>
    </row>
    <row r="81" spans="2:26" ht="12.75" customHeight="1" x14ac:dyDescent="0.2">
      <c r="B81" s="105"/>
      <c r="C81" s="105"/>
      <c r="D81" s="106"/>
      <c r="E81" s="106"/>
      <c r="F81" s="106"/>
      <c r="G81" s="105"/>
      <c r="H81" s="107"/>
      <c r="I81" s="108"/>
      <c r="J81" s="108"/>
      <c r="K81" s="108"/>
      <c r="L81" s="109"/>
      <c r="M81" s="108"/>
      <c r="N81" s="108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16"/>
    </row>
    <row r="82" spans="2:26" ht="12.75" customHeight="1" x14ac:dyDescent="0.2">
      <c r="B82" s="105"/>
      <c r="C82" s="105"/>
      <c r="D82" s="105"/>
      <c r="E82" s="106"/>
      <c r="F82" s="106"/>
      <c r="G82" s="105"/>
      <c r="H82" s="107"/>
      <c r="I82" s="108"/>
      <c r="J82" s="108"/>
      <c r="K82" s="39"/>
      <c r="L82" s="4"/>
      <c r="M82" s="108"/>
      <c r="N82" s="108"/>
      <c r="O82" s="3"/>
      <c r="P82" s="4"/>
      <c r="Q82" s="4"/>
      <c r="R82" s="4"/>
      <c r="S82" s="4"/>
      <c r="T82" s="4"/>
      <c r="U82" s="4"/>
      <c r="V82" s="4"/>
      <c r="W82" s="4"/>
      <c r="X82" s="4"/>
      <c r="Y82" s="110"/>
      <c r="Z82" s="110"/>
    </row>
    <row r="83" spans="2:26" ht="12.75" customHeight="1" thickBot="1" x14ac:dyDescent="0.25">
      <c r="B83" s="105"/>
      <c r="C83" s="105"/>
      <c r="D83" s="105"/>
      <c r="E83" s="106"/>
      <c r="F83" s="4"/>
      <c r="G83" s="105"/>
      <c r="H83" s="107"/>
      <c r="I83" s="112"/>
      <c r="J83" s="108"/>
      <c r="K83" s="109"/>
      <c r="L83" s="109"/>
      <c r="M83" s="108"/>
      <c r="N83" s="108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16"/>
      <c r="Z83" s="116"/>
    </row>
    <row r="84" spans="2:26" ht="12.75" customHeight="1" x14ac:dyDescent="0.2">
      <c r="B84" s="151" t="s">
        <v>199</v>
      </c>
      <c r="C84" s="152"/>
      <c r="D84" s="152"/>
      <c r="E84" s="152"/>
      <c r="F84" s="152"/>
      <c r="G84" s="152"/>
      <c r="H84" s="153"/>
      <c r="I84" s="143">
        <f t="shared" ref="I84:R84" si="0">SUM(I16:I83)</f>
        <v>64</v>
      </c>
      <c r="J84" s="143">
        <f t="shared" si="0"/>
        <v>98.1</v>
      </c>
      <c r="K84" s="143">
        <f t="shared" si="0"/>
        <v>24.2</v>
      </c>
      <c r="L84" s="139">
        <f t="shared" si="0"/>
        <v>2</v>
      </c>
      <c r="M84" s="143">
        <f>SUM(M16:M83)</f>
        <v>76.199999999999989</v>
      </c>
      <c r="N84" s="139">
        <f t="shared" si="0"/>
        <v>8</v>
      </c>
      <c r="O84" s="139">
        <f t="shared" si="0"/>
        <v>9</v>
      </c>
      <c r="P84" s="139">
        <f>SUM(P16:P83)</f>
        <v>0</v>
      </c>
      <c r="Q84" s="139">
        <f>SUM(Q16:Q83)</f>
        <v>0</v>
      </c>
      <c r="R84" s="139">
        <f t="shared" si="0"/>
        <v>6</v>
      </c>
      <c r="S84" s="139"/>
      <c r="T84" s="139"/>
      <c r="U84" s="139"/>
      <c r="V84" s="139"/>
      <c r="W84" s="139"/>
      <c r="X84" s="139"/>
      <c r="Y84" s="115"/>
      <c r="Z84" s="115"/>
    </row>
    <row r="85" spans="2:26" ht="12.75" customHeight="1" thickBot="1" x14ac:dyDescent="0.25">
      <c r="B85" s="154"/>
      <c r="C85" s="155"/>
      <c r="D85" s="155"/>
      <c r="E85" s="155"/>
      <c r="F85" s="155"/>
      <c r="G85" s="155"/>
      <c r="H85" s="156"/>
      <c r="I85" s="144"/>
      <c r="J85" s="144"/>
      <c r="K85" s="144"/>
      <c r="L85" s="140"/>
      <c r="M85" s="144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15"/>
      <c r="Z85" s="115"/>
    </row>
    <row r="88" spans="2:26" x14ac:dyDescent="0.2">
      <c r="M88" s="100">
        <v>84900</v>
      </c>
      <c r="N88" s="100">
        <v>84900</v>
      </c>
      <c r="O88" s="100">
        <v>84900</v>
      </c>
      <c r="P88" s="99">
        <v>86002</v>
      </c>
      <c r="Q88" s="99">
        <v>86002</v>
      </c>
    </row>
    <row r="89" spans="2:26" x14ac:dyDescent="0.2">
      <c r="C89" s="111"/>
      <c r="D89" s="111"/>
      <c r="E89" s="111"/>
      <c r="F89" s="111"/>
      <c r="G89" s="111"/>
      <c r="H89" s="111"/>
      <c r="I89" s="111"/>
      <c r="K89" s="111"/>
      <c r="L89" s="111"/>
      <c r="M89" s="2"/>
      <c r="R89" s="111"/>
      <c r="S89" s="111"/>
      <c r="T89" s="111"/>
      <c r="U89" s="111"/>
      <c r="V89" s="111"/>
      <c r="W89" s="111"/>
      <c r="X89" s="111"/>
      <c r="Y89" s="111"/>
      <c r="Z89" s="111"/>
    </row>
    <row r="90" spans="2:26" x14ac:dyDescent="0.2">
      <c r="M90" s="2"/>
    </row>
    <row r="91" spans="2:26" x14ac:dyDescent="0.2">
      <c r="M91" s="4">
        <v>630</v>
      </c>
      <c r="N91" s="4">
        <v>630</v>
      </c>
      <c r="O91" s="4">
        <v>630</v>
      </c>
      <c r="P91" s="4">
        <v>630</v>
      </c>
      <c r="Q91" s="4">
        <v>630</v>
      </c>
    </row>
    <row r="92" spans="2:26" x14ac:dyDescent="0.2">
      <c r="M92" s="124" t="s">
        <v>251</v>
      </c>
      <c r="N92" s="124" t="s">
        <v>250</v>
      </c>
      <c r="O92" s="124" t="s">
        <v>252</v>
      </c>
      <c r="P92" s="124" t="s">
        <v>253</v>
      </c>
      <c r="Q92" s="124" t="s">
        <v>254</v>
      </c>
    </row>
    <row r="93" spans="2:26" x14ac:dyDescent="0.2">
      <c r="M93" s="125"/>
      <c r="N93" s="125"/>
      <c r="O93" s="125"/>
      <c r="P93" s="125"/>
      <c r="Q93" s="125"/>
    </row>
    <row r="94" spans="2:26" x14ac:dyDescent="0.2">
      <c r="M94" s="125"/>
      <c r="N94" s="125"/>
      <c r="O94" s="125"/>
      <c r="P94" s="125"/>
      <c r="Q94" s="125"/>
    </row>
    <row r="95" spans="2:26" x14ac:dyDescent="0.2">
      <c r="M95" s="125"/>
      <c r="N95" s="125"/>
      <c r="O95" s="125"/>
      <c r="P95" s="125"/>
      <c r="Q95" s="125"/>
    </row>
    <row r="96" spans="2:26" x14ac:dyDescent="0.2">
      <c r="M96" s="125"/>
      <c r="N96" s="125"/>
      <c r="O96" s="125"/>
      <c r="P96" s="125"/>
      <c r="Q96" s="125"/>
    </row>
    <row r="97" spans="13:17" x14ac:dyDescent="0.2">
      <c r="M97" s="125"/>
      <c r="N97" s="125"/>
      <c r="O97" s="125"/>
      <c r="P97" s="125"/>
      <c r="Q97" s="125"/>
    </row>
    <row r="98" spans="13:17" x14ac:dyDescent="0.2">
      <c r="M98" s="125"/>
      <c r="N98" s="125"/>
      <c r="O98" s="125"/>
      <c r="P98" s="125"/>
      <c r="Q98" s="125"/>
    </row>
    <row r="99" spans="13:17" x14ac:dyDescent="0.2">
      <c r="M99" s="125"/>
      <c r="N99" s="125"/>
      <c r="O99" s="125"/>
      <c r="P99" s="125"/>
      <c r="Q99" s="125"/>
    </row>
    <row r="100" spans="13:17" x14ac:dyDescent="0.2">
      <c r="M100" s="125"/>
      <c r="N100" s="125"/>
      <c r="O100" s="125"/>
      <c r="P100" s="125"/>
      <c r="Q100" s="125"/>
    </row>
    <row r="101" spans="13:17" x14ac:dyDescent="0.2">
      <c r="M101" s="126"/>
      <c r="N101" s="126"/>
      <c r="O101" s="126"/>
      <c r="P101" s="126"/>
      <c r="Q101" s="126"/>
    </row>
  </sheetData>
  <mergeCells count="51">
    <mergeCell ref="M92:M101"/>
    <mergeCell ref="N92:N101"/>
    <mergeCell ref="O92:O101"/>
    <mergeCell ref="P92:P101"/>
    <mergeCell ref="Q92:Q101"/>
    <mergeCell ref="G4:G8"/>
    <mergeCell ref="G11:G15"/>
    <mergeCell ref="B4:B15"/>
    <mergeCell ref="C4:C15"/>
    <mergeCell ref="D4:D8"/>
    <mergeCell ref="E4:E15"/>
    <mergeCell ref="F4:F8"/>
    <mergeCell ref="D9:D10"/>
    <mergeCell ref="F9:F10"/>
    <mergeCell ref="G9:G10"/>
    <mergeCell ref="D11:D14"/>
    <mergeCell ref="F11:F15"/>
    <mergeCell ref="H4:H15"/>
    <mergeCell ref="I5:I14"/>
    <mergeCell ref="J5:J14"/>
    <mergeCell ref="K5:K14"/>
    <mergeCell ref="L5:L14"/>
    <mergeCell ref="M5:M14"/>
    <mergeCell ref="N5:N14"/>
    <mergeCell ref="O5:O14"/>
    <mergeCell ref="Q5:Q14"/>
    <mergeCell ref="R5:R14"/>
    <mergeCell ref="P5:P14"/>
    <mergeCell ref="B84:H85"/>
    <mergeCell ref="I84:I85"/>
    <mergeCell ref="J84:J85"/>
    <mergeCell ref="K84:K85"/>
    <mergeCell ref="L84:L85"/>
    <mergeCell ref="S5:S14"/>
    <mergeCell ref="U5:U14"/>
    <mergeCell ref="P84:P85"/>
    <mergeCell ref="S84:S85"/>
    <mergeCell ref="U84:U85"/>
    <mergeCell ref="M84:M85"/>
    <mergeCell ref="N84:N85"/>
    <mergeCell ref="O84:O85"/>
    <mergeCell ref="Q84:Q85"/>
    <mergeCell ref="R84:R85"/>
    <mergeCell ref="W84:W85"/>
    <mergeCell ref="X84:X85"/>
    <mergeCell ref="V5:V14"/>
    <mergeCell ref="V84:V85"/>
    <mergeCell ref="T5:T14"/>
    <mergeCell ref="T84:T85"/>
    <mergeCell ref="W5:W14"/>
    <mergeCell ref="X5:X14"/>
  </mergeCells>
  <pageMargins left="0.75" right="0.75" top="1" bottom="1" header="0.5" footer="0.5"/>
  <pageSetup paperSize="17" scale="6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2909-8D7F-4B3B-A7EF-01F1745CB6D3}">
  <dimension ref="B1:Z89"/>
  <sheetViews>
    <sheetView showZeros="0" topLeftCell="A28" zoomScale="80" zoomScaleNormal="80" workbookViewId="0">
      <selection activeCell="L72" sqref="L72"/>
    </sheetView>
  </sheetViews>
  <sheetFormatPr defaultRowHeight="12.75" x14ac:dyDescent="0.2"/>
  <cols>
    <col min="1" max="1" width="8.85546875" style="2"/>
    <col min="2" max="2" width="9" style="2" customWidth="1"/>
    <col min="3" max="3" width="10.7109375" style="2" customWidth="1"/>
    <col min="4" max="4" width="25.7109375" style="2" customWidth="1"/>
    <col min="5" max="5" width="19.7109375" style="2" customWidth="1"/>
    <col min="6" max="6" width="8" style="2" customWidth="1"/>
    <col min="7" max="8" width="14.7109375" style="2" customWidth="1"/>
    <col min="9" max="9" width="11.5703125" style="2" customWidth="1"/>
    <col min="10" max="10" width="11.5703125" style="111" customWidth="1"/>
    <col min="11" max="12" width="11.5703125" style="2" customWidth="1"/>
    <col min="13" max="13" width="11.5703125" style="111" customWidth="1"/>
    <col min="14" max="26" width="11.5703125" style="2" customWidth="1"/>
    <col min="27" max="255" width="8.85546875" style="2"/>
    <col min="256" max="256" width="9" style="2" customWidth="1"/>
    <col min="257" max="257" width="10.7109375" style="2" customWidth="1"/>
    <col min="258" max="258" width="25.7109375" style="2" customWidth="1"/>
    <col min="259" max="259" width="19.7109375" style="2" customWidth="1"/>
    <col min="260" max="260" width="8" style="2" customWidth="1"/>
    <col min="261" max="262" width="14.7109375" style="2" customWidth="1"/>
    <col min="263" max="279" width="11.5703125" style="2" customWidth="1"/>
    <col min="280" max="511" width="8.85546875" style="2"/>
    <col min="512" max="512" width="9" style="2" customWidth="1"/>
    <col min="513" max="513" width="10.7109375" style="2" customWidth="1"/>
    <col min="514" max="514" width="25.7109375" style="2" customWidth="1"/>
    <col min="515" max="515" width="19.7109375" style="2" customWidth="1"/>
    <col min="516" max="516" width="8" style="2" customWidth="1"/>
    <col min="517" max="518" width="14.7109375" style="2" customWidth="1"/>
    <col min="519" max="535" width="11.5703125" style="2" customWidth="1"/>
    <col min="536" max="767" width="8.85546875" style="2"/>
    <col min="768" max="768" width="9" style="2" customWidth="1"/>
    <col min="769" max="769" width="10.7109375" style="2" customWidth="1"/>
    <col min="770" max="770" width="25.7109375" style="2" customWidth="1"/>
    <col min="771" max="771" width="19.7109375" style="2" customWidth="1"/>
    <col min="772" max="772" width="8" style="2" customWidth="1"/>
    <col min="773" max="774" width="14.7109375" style="2" customWidth="1"/>
    <col min="775" max="791" width="11.5703125" style="2" customWidth="1"/>
    <col min="792" max="1023" width="8.85546875" style="2"/>
    <col min="1024" max="1024" width="9" style="2" customWidth="1"/>
    <col min="1025" max="1025" width="10.7109375" style="2" customWidth="1"/>
    <col min="1026" max="1026" width="25.7109375" style="2" customWidth="1"/>
    <col min="1027" max="1027" width="19.7109375" style="2" customWidth="1"/>
    <col min="1028" max="1028" width="8" style="2" customWidth="1"/>
    <col min="1029" max="1030" width="14.7109375" style="2" customWidth="1"/>
    <col min="1031" max="1047" width="11.5703125" style="2" customWidth="1"/>
    <col min="1048" max="1279" width="8.85546875" style="2"/>
    <col min="1280" max="1280" width="9" style="2" customWidth="1"/>
    <col min="1281" max="1281" width="10.7109375" style="2" customWidth="1"/>
    <col min="1282" max="1282" width="25.7109375" style="2" customWidth="1"/>
    <col min="1283" max="1283" width="19.7109375" style="2" customWidth="1"/>
    <col min="1284" max="1284" width="8" style="2" customWidth="1"/>
    <col min="1285" max="1286" width="14.7109375" style="2" customWidth="1"/>
    <col min="1287" max="1303" width="11.5703125" style="2" customWidth="1"/>
    <col min="1304" max="1535" width="8.85546875" style="2"/>
    <col min="1536" max="1536" width="9" style="2" customWidth="1"/>
    <col min="1537" max="1537" width="10.7109375" style="2" customWidth="1"/>
    <col min="1538" max="1538" width="25.7109375" style="2" customWidth="1"/>
    <col min="1539" max="1539" width="19.7109375" style="2" customWidth="1"/>
    <col min="1540" max="1540" width="8" style="2" customWidth="1"/>
    <col min="1541" max="1542" width="14.7109375" style="2" customWidth="1"/>
    <col min="1543" max="1559" width="11.5703125" style="2" customWidth="1"/>
    <col min="1560" max="1791" width="8.85546875" style="2"/>
    <col min="1792" max="1792" width="9" style="2" customWidth="1"/>
    <col min="1793" max="1793" width="10.7109375" style="2" customWidth="1"/>
    <col min="1794" max="1794" width="25.7109375" style="2" customWidth="1"/>
    <col min="1795" max="1795" width="19.7109375" style="2" customWidth="1"/>
    <col min="1796" max="1796" width="8" style="2" customWidth="1"/>
    <col min="1797" max="1798" width="14.7109375" style="2" customWidth="1"/>
    <col min="1799" max="1815" width="11.5703125" style="2" customWidth="1"/>
    <col min="1816" max="2047" width="8.85546875" style="2"/>
    <col min="2048" max="2048" width="9" style="2" customWidth="1"/>
    <col min="2049" max="2049" width="10.7109375" style="2" customWidth="1"/>
    <col min="2050" max="2050" width="25.7109375" style="2" customWidth="1"/>
    <col min="2051" max="2051" width="19.7109375" style="2" customWidth="1"/>
    <col min="2052" max="2052" width="8" style="2" customWidth="1"/>
    <col min="2053" max="2054" width="14.7109375" style="2" customWidth="1"/>
    <col min="2055" max="2071" width="11.5703125" style="2" customWidth="1"/>
    <col min="2072" max="2303" width="8.85546875" style="2"/>
    <col min="2304" max="2304" width="9" style="2" customWidth="1"/>
    <col min="2305" max="2305" width="10.7109375" style="2" customWidth="1"/>
    <col min="2306" max="2306" width="25.7109375" style="2" customWidth="1"/>
    <col min="2307" max="2307" width="19.7109375" style="2" customWidth="1"/>
    <col min="2308" max="2308" width="8" style="2" customWidth="1"/>
    <col min="2309" max="2310" width="14.7109375" style="2" customWidth="1"/>
    <col min="2311" max="2327" width="11.5703125" style="2" customWidth="1"/>
    <col min="2328" max="2559" width="8.85546875" style="2"/>
    <col min="2560" max="2560" width="9" style="2" customWidth="1"/>
    <col min="2561" max="2561" width="10.7109375" style="2" customWidth="1"/>
    <col min="2562" max="2562" width="25.7109375" style="2" customWidth="1"/>
    <col min="2563" max="2563" width="19.7109375" style="2" customWidth="1"/>
    <col min="2564" max="2564" width="8" style="2" customWidth="1"/>
    <col min="2565" max="2566" width="14.7109375" style="2" customWidth="1"/>
    <col min="2567" max="2583" width="11.5703125" style="2" customWidth="1"/>
    <col min="2584" max="2815" width="8.85546875" style="2"/>
    <col min="2816" max="2816" width="9" style="2" customWidth="1"/>
    <col min="2817" max="2817" width="10.7109375" style="2" customWidth="1"/>
    <col min="2818" max="2818" width="25.7109375" style="2" customWidth="1"/>
    <col min="2819" max="2819" width="19.7109375" style="2" customWidth="1"/>
    <col min="2820" max="2820" width="8" style="2" customWidth="1"/>
    <col min="2821" max="2822" width="14.7109375" style="2" customWidth="1"/>
    <col min="2823" max="2839" width="11.5703125" style="2" customWidth="1"/>
    <col min="2840" max="3071" width="8.85546875" style="2"/>
    <col min="3072" max="3072" width="9" style="2" customWidth="1"/>
    <col min="3073" max="3073" width="10.7109375" style="2" customWidth="1"/>
    <col min="3074" max="3074" width="25.7109375" style="2" customWidth="1"/>
    <col min="3075" max="3075" width="19.7109375" style="2" customWidth="1"/>
    <col min="3076" max="3076" width="8" style="2" customWidth="1"/>
    <col min="3077" max="3078" width="14.7109375" style="2" customWidth="1"/>
    <col min="3079" max="3095" width="11.5703125" style="2" customWidth="1"/>
    <col min="3096" max="3327" width="8.85546875" style="2"/>
    <col min="3328" max="3328" width="9" style="2" customWidth="1"/>
    <col min="3329" max="3329" width="10.7109375" style="2" customWidth="1"/>
    <col min="3330" max="3330" width="25.7109375" style="2" customWidth="1"/>
    <col min="3331" max="3331" width="19.7109375" style="2" customWidth="1"/>
    <col min="3332" max="3332" width="8" style="2" customWidth="1"/>
    <col min="3333" max="3334" width="14.7109375" style="2" customWidth="1"/>
    <col min="3335" max="3351" width="11.5703125" style="2" customWidth="1"/>
    <col min="3352" max="3583" width="8.85546875" style="2"/>
    <col min="3584" max="3584" width="9" style="2" customWidth="1"/>
    <col min="3585" max="3585" width="10.7109375" style="2" customWidth="1"/>
    <col min="3586" max="3586" width="25.7109375" style="2" customWidth="1"/>
    <col min="3587" max="3587" width="19.7109375" style="2" customWidth="1"/>
    <col min="3588" max="3588" width="8" style="2" customWidth="1"/>
    <col min="3589" max="3590" width="14.7109375" style="2" customWidth="1"/>
    <col min="3591" max="3607" width="11.5703125" style="2" customWidth="1"/>
    <col min="3608" max="3839" width="8.85546875" style="2"/>
    <col min="3840" max="3840" width="9" style="2" customWidth="1"/>
    <col min="3841" max="3841" width="10.7109375" style="2" customWidth="1"/>
    <col min="3842" max="3842" width="25.7109375" style="2" customWidth="1"/>
    <col min="3843" max="3843" width="19.7109375" style="2" customWidth="1"/>
    <col min="3844" max="3844" width="8" style="2" customWidth="1"/>
    <col min="3845" max="3846" width="14.7109375" style="2" customWidth="1"/>
    <col min="3847" max="3863" width="11.5703125" style="2" customWidth="1"/>
    <col min="3864" max="4095" width="8.85546875" style="2"/>
    <col min="4096" max="4096" width="9" style="2" customWidth="1"/>
    <col min="4097" max="4097" width="10.7109375" style="2" customWidth="1"/>
    <col min="4098" max="4098" width="25.7109375" style="2" customWidth="1"/>
    <col min="4099" max="4099" width="19.7109375" style="2" customWidth="1"/>
    <col min="4100" max="4100" width="8" style="2" customWidth="1"/>
    <col min="4101" max="4102" width="14.7109375" style="2" customWidth="1"/>
    <col min="4103" max="4119" width="11.5703125" style="2" customWidth="1"/>
    <col min="4120" max="4351" width="8.85546875" style="2"/>
    <col min="4352" max="4352" width="9" style="2" customWidth="1"/>
    <col min="4353" max="4353" width="10.7109375" style="2" customWidth="1"/>
    <col min="4354" max="4354" width="25.7109375" style="2" customWidth="1"/>
    <col min="4355" max="4355" width="19.7109375" style="2" customWidth="1"/>
    <col min="4356" max="4356" width="8" style="2" customWidth="1"/>
    <col min="4357" max="4358" width="14.7109375" style="2" customWidth="1"/>
    <col min="4359" max="4375" width="11.5703125" style="2" customWidth="1"/>
    <col min="4376" max="4607" width="8.85546875" style="2"/>
    <col min="4608" max="4608" width="9" style="2" customWidth="1"/>
    <col min="4609" max="4609" width="10.7109375" style="2" customWidth="1"/>
    <col min="4610" max="4610" width="25.7109375" style="2" customWidth="1"/>
    <col min="4611" max="4611" width="19.7109375" style="2" customWidth="1"/>
    <col min="4612" max="4612" width="8" style="2" customWidth="1"/>
    <col min="4613" max="4614" width="14.7109375" style="2" customWidth="1"/>
    <col min="4615" max="4631" width="11.5703125" style="2" customWidth="1"/>
    <col min="4632" max="4863" width="8.85546875" style="2"/>
    <col min="4864" max="4864" width="9" style="2" customWidth="1"/>
    <col min="4865" max="4865" width="10.7109375" style="2" customWidth="1"/>
    <col min="4866" max="4866" width="25.7109375" style="2" customWidth="1"/>
    <col min="4867" max="4867" width="19.7109375" style="2" customWidth="1"/>
    <col min="4868" max="4868" width="8" style="2" customWidth="1"/>
    <col min="4869" max="4870" width="14.7109375" style="2" customWidth="1"/>
    <col min="4871" max="4887" width="11.5703125" style="2" customWidth="1"/>
    <col min="4888" max="5119" width="8.85546875" style="2"/>
    <col min="5120" max="5120" width="9" style="2" customWidth="1"/>
    <col min="5121" max="5121" width="10.7109375" style="2" customWidth="1"/>
    <col min="5122" max="5122" width="25.7109375" style="2" customWidth="1"/>
    <col min="5123" max="5123" width="19.7109375" style="2" customWidth="1"/>
    <col min="5124" max="5124" width="8" style="2" customWidth="1"/>
    <col min="5125" max="5126" width="14.7109375" style="2" customWidth="1"/>
    <col min="5127" max="5143" width="11.5703125" style="2" customWidth="1"/>
    <col min="5144" max="5375" width="8.85546875" style="2"/>
    <col min="5376" max="5376" width="9" style="2" customWidth="1"/>
    <col min="5377" max="5377" width="10.7109375" style="2" customWidth="1"/>
    <col min="5378" max="5378" width="25.7109375" style="2" customWidth="1"/>
    <col min="5379" max="5379" width="19.7109375" style="2" customWidth="1"/>
    <col min="5380" max="5380" width="8" style="2" customWidth="1"/>
    <col min="5381" max="5382" width="14.7109375" style="2" customWidth="1"/>
    <col min="5383" max="5399" width="11.5703125" style="2" customWidth="1"/>
    <col min="5400" max="5631" width="8.85546875" style="2"/>
    <col min="5632" max="5632" width="9" style="2" customWidth="1"/>
    <col min="5633" max="5633" width="10.7109375" style="2" customWidth="1"/>
    <col min="5634" max="5634" width="25.7109375" style="2" customWidth="1"/>
    <col min="5635" max="5635" width="19.7109375" style="2" customWidth="1"/>
    <col min="5636" max="5636" width="8" style="2" customWidth="1"/>
    <col min="5637" max="5638" width="14.7109375" style="2" customWidth="1"/>
    <col min="5639" max="5655" width="11.5703125" style="2" customWidth="1"/>
    <col min="5656" max="5887" width="8.85546875" style="2"/>
    <col min="5888" max="5888" width="9" style="2" customWidth="1"/>
    <col min="5889" max="5889" width="10.7109375" style="2" customWidth="1"/>
    <col min="5890" max="5890" width="25.7109375" style="2" customWidth="1"/>
    <col min="5891" max="5891" width="19.7109375" style="2" customWidth="1"/>
    <col min="5892" max="5892" width="8" style="2" customWidth="1"/>
    <col min="5893" max="5894" width="14.7109375" style="2" customWidth="1"/>
    <col min="5895" max="5911" width="11.5703125" style="2" customWidth="1"/>
    <col min="5912" max="6143" width="8.85546875" style="2"/>
    <col min="6144" max="6144" width="9" style="2" customWidth="1"/>
    <col min="6145" max="6145" width="10.7109375" style="2" customWidth="1"/>
    <col min="6146" max="6146" width="25.7109375" style="2" customWidth="1"/>
    <col min="6147" max="6147" width="19.7109375" style="2" customWidth="1"/>
    <col min="6148" max="6148" width="8" style="2" customWidth="1"/>
    <col min="6149" max="6150" width="14.7109375" style="2" customWidth="1"/>
    <col min="6151" max="6167" width="11.5703125" style="2" customWidth="1"/>
    <col min="6168" max="6399" width="8.85546875" style="2"/>
    <col min="6400" max="6400" width="9" style="2" customWidth="1"/>
    <col min="6401" max="6401" width="10.7109375" style="2" customWidth="1"/>
    <col min="6402" max="6402" width="25.7109375" style="2" customWidth="1"/>
    <col min="6403" max="6403" width="19.7109375" style="2" customWidth="1"/>
    <col min="6404" max="6404" width="8" style="2" customWidth="1"/>
    <col min="6405" max="6406" width="14.7109375" style="2" customWidth="1"/>
    <col min="6407" max="6423" width="11.5703125" style="2" customWidth="1"/>
    <col min="6424" max="6655" width="8.85546875" style="2"/>
    <col min="6656" max="6656" width="9" style="2" customWidth="1"/>
    <col min="6657" max="6657" width="10.7109375" style="2" customWidth="1"/>
    <col min="6658" max="6658" width="25.7109375" style="2" customWidth="1"/>
    <col min="6659" max="6659" width="19.7109375" style="2" customWidth="1"/>
    <col min="6660" max="6660" width="8" style="2" customWidth="1"/>
    <col min="6661" max="6662" width="14.7109375" style="2" customWidth="1"/>
    <col min="6663" max="6679" width="11.5703125" style="2" customWidth="1"/>
    <col min="6680" max="6911" width="8.85546875" style="2"/>
    <col min="6912" max="6912" width="9" style="2" customWidth="1"/>
    <col min="6913" max="6913" width="10.7109375" style="2" customWidth="1"/>
    <col min="6914" max="6914" width="25.7109375" style="2" customWidth="1"/>
    <col min="6915" max="6915" width="19.7109375" style="2" customWidth="1"/>
    <col min="6916" max="6916" width="8" style="2" customWidth="1"/>
    <col min="6917" max="6918" width="14.7109375" style="2" customWidth="1"/>
    <col min="6919" max="6935" width="11.5703125" style="2" customWidth="1"/>
    <col min="6936" max="7167" width="8.85546875" style="2"/>
    <col min="7168" max="7168" width="9" style="2" customWidth="1"/>
    <col min="7169" max="7169" width="10.7109375" style="2" customWidth="1"/>
    <col min="7170" max="7170" width="25.7109375" style="2" customWidth="1"/>
    <col min="7171" max="7171" width="19.7109375" style="2" customWidth="1"/>
    <col min="7172" max="7172" width="8" style="2" customWidth="1"/>
    <col min="7173" max="7174" width="14.7109375" style="2" customWidth="1"/>
    <col min="7175" max="7191" width="11.5703125" style="2" customWidth="1"/>
    <col min="7192" max="7423" width="8.85546875" style="2"/>
    <col min="7424" max="7424" width="9" style="2" customWidth="1"/>
    <col min="7425" max="7425" width="10.7109375" style="2" customWidth="1"/>
    <col min="7426" max="7426" width="25.7109375" style="2" customWidth="1"/>
    <col min="7427" max="7427" width="19.7109375" style="2" customWidth="1"/>
    <col min="7428" max="7428" width="8" style="2" customWidth="1"/>
    <col min="7429" max="7430" width="14.7109375" style="2" customWidth="1"/>
    <col min="7431" max="7447" width="11.5703125" style="2" customWidth="1"/>
    <col min="7448" max="7679" width="8.85546875" style="2"/>
    <col min="7680" max="7680" width="9" style="2" customWidth="1"/>
    <col min="7681" max="7681" width="10.7109375" style="2" customWidth="1"/>
    <col min="7682" max="7682" width="25.7109375" style="2" customWidth="1"/>
    <col min="7683" max="7683" width="19.7109375" style="2" customWidth="1"/>
    <col min="7684" max="7684" width="8" style="2" customWidth="1"/>
    <col min="7685" max="7686" width="14.7109375" style="2" customWidth="1"/>
    <col min="7687" max="7703" width="11.5703125" style="2" customWidth="1"/>
    <col min="7704" max="7935" width="8.85546875" style="2"/>
    <col min="7936" max="7936" width="9" style="2" customWidth="1"/>
    <col min="7937" max="7937" width="10.7109375" style="2" customWidth="1"/>
    <col min="7938" max="7938" width="25.7109375" style="2" customWidth="1"/>
    <col min="7939" max="7939" width="19.7109375" style="2" customWidth="1"/>
    <col min="7940" max="7940" width="8" style="2" customWidth="1"/>
    <col min="7941" max="7942" width="14.7109375" style="2" customWidth="1"/>
    <col min="7943" max="7959" width="11.5703125" style="2" customWidth="1"/>
    <col min="7960" max="8191" width="8.85546875" style="2"/>
    <col min="8192" max="8192" width="9" style="2" customWidth="1"/>
    <col min="8193" max="8193" width="10.7109375" style="2" customWidth="1"/>
    <col min="8194" max="8194" width="25.7109375" style="2" customWidth="1"/>
    <col min="8195" max="8195" width="19.7109375" style="2" customWidth="1"/>
    <col min="8196" max="8196" width="8" style="2" customWidth="1"/>
    <col min="8197" max="8198" width="14.7109375" style="2" customWidth="1"/>
    <col min="8199" max="8215" width="11.5703125" style="2" customWidth="1"/>
    <col min="8216" max="8447" width="8.85546875" style="2"/>
    <col min="8448" max="8448" width="9" style="2" customWidth="1"/>
    <col min="8449" max="8449" width="10.7109375" style="2" customWidth="1"/>
    <col min="8450" max="8450" width="25.7109375" style="2" customWidth="1"/>
    <col min="8451" max="8451" width="19.7109375" style="2" customWidth="1"/>
    <col min="8452" max="8452" width="8" style="2" customWidth="1"/>
    <col min="8453" max="8454" width="14.7109375" style="2" customWidth="1"/>
    <col min="8455" max="8471" width="11.5703125" style="2" customWidth="1"/>
    <col min="8472" max="8703" width="8.85546875" style="2"/>
    <col min="8704" max="8704" width="9" style="2" customWidth="1"/>
    <col min="8705" max="8705" width="10.7109375" style="2" customWidth="1"/>
    <col min="8706" max="8706" width="25.7109375" style="2" customWidth="1"/>
    <col min="8707" max="8707" width="19.7109375" style="2" customWidth="1"/>
    <col min="8708" max="8708" width="8" style="2" customWidth="1"/>
    <col min="8709" max="8710" width="14.7109375" style="2" customWidth="1"/>
    <col min="8711" max="8727" width="11.5703125" style="2" customWidth="1"/>
    <col min="8728" max="8959" width="8.85546875" style="2"/>
    <col min="8960" max="8960" width="9" style="2" customWidth="1"/>
    <col min="8961" max="8961" width="10.7109375" style="2" customWidth="1"/>
    <col min="8962" max="8962" width="25.7109375" style="2" customWidth="1"/>
    <col min="8963" max="8963" width="19.7109375" style="2" customWidth="1"/>
    <col min="8964" max="8964" width="8" style="2" customWidth="1"/>
    <col min="8965" max="8966" width="14.7109375" style="2" customWidth="1"/>
    <col min="8967" max="8983" width="11.5703125" style="2" customWidth="1"/>
    <col min="8984" max="9215" width="8.85546875" style="2"/>
    <col min="9216" max="9216" width="9" style="2" customWidth="1"/>
    <col min="9217" max="9217" width="10.7109375" style="2" customWidth="1"/>
    <col min="9218" max="9218" width="25.7109375" style="2" customWidth="1"/>
    <col min="9219" max="9219" width="19.7109375" style="2" customWidth="1"/>
    <col min="9220" max="9220" width="8" style="2" customWidth="1"/>
    <col min="9221" max="9222" width="14.7109375" style="2" customWidth="1"/>
    <col min="9223" max="9239" width="11.5703125" style="2" customWidth="1"/>
    <col min="9240" max="9471" width="8.85546875" style="2"/>
    <col min="9472" max="9472" width="9" style="2" customWidth="1"/>
    <col min="9473" max="9473" width="10.7109375" style="2" customWidth="1"/>
    <col min="9474" max="9474" width="25.7109375" style="2" customWidth="1"/>
    <col min="9475" max="9475" width="19.7109375" style="2" customWidth="1"/>
    <col min="9476" max="9476" width="8" style="2" customWidth="1"/>
    <col min="9477" max="9478" width="14.7109375" style="2" customWidth="1"/>
    <col min="9479" max="9495" width="11.5703125" style="2" customWidth="1"/>
    <col min="9496" max="9727" width="8.85546875" style="2"/>
    <col min="9728" max="9728" width="9" style="2" customWidth="1"/>
    <col min="9729" max="9729" width="10.7109375" style="2" customWidth="1"/>
    <col min="9730" max="9730" width="25.7109375" style="2" customWidth="1"/>
    <col min="9731" max="9731" width="19.7109375" style="2" customWidth="1"/>
    <col min="9732" max="9732" width="8" style="2" customWidth="1"/>
    <col min="9733" max="9734" width="14.7109375" style="2" customWidth="1"/>
    <col min="9735" max="9751" width="11.5703125" style="2" customWidth="1"/>
    <col min="9752" max="9983" width="8.85546875" style="2"/>
    <col min="9984" max="9984" width="9" style="2" customWidth="1"/>
    <col min="9985" max="9985" width="10.7109375" style="2" customWidth="1"/>
    <col min="9986" max="9986" width="25.7109375" style="2" customWidth="1"/>
    <col min="9987" max="9987" width="19.7109375" style="2" customWidth="1"/>
    <col min="9988" max="9988" width="8" style="2" customWidth="1"/>
    <col min="9989" max="9990" width="14.7109375" style="2" customWidth="1"/>
    <col min="9991" max="10007" width="11.5703125" style="2" customWidth="1"/>
    <col min="10008" max="10239" width="8.85546875" style="2"/>
    <col min="10240" max="10240" width="9" style="2" customWidth="1"/>
    <col min="10241" max="10241" width="10.7109375" style="2" customWidth="1"/>
    <col min="10242" max="10242" width="25.7109375" style="2" customWidth="1"/>
    <col min="10243" max="10243" width="19.7109375" style="2" customWidth="1"/>
    <col min="10244" max="10244" width="8" style="2" customWidth="1"/>
    <col min="10245" max="10246" width="14.7109375" style="2" customWidth="1"/>
    <col min="10247" max="10263" width="11.5703125" style="2" customWidth="1"/>
    <col min="10264" max="10495" width="8.85546875" style="2"/>
    <col min="10496" max="10496" width="9" style="2" customWidth="1"/>
    <col min="10497" max="10497" width="10.7109375" style="2" customWidth="1"/>
    <col min="10498" max="10498" width="25.7109375" style="2" customWidth="1"/>
    <col min="10499" max="10499" width="19.7109375" style="2" customWidth="1"/>
    <col min="10500" max="10500" width="8" style="2" customWidth="1"/>
    <col min="10501" max="10502" width="14.7109375" style="2" customWidth="1"/>
    <col min="10503" max="10519" width="11.5703125" style="2" customWidth="1"/>
    <col min="10520" max="10751" width="8.85546875" style="2"/>
    <col min="10752" max="10752" width="9" style="2" customWidth="1"/>
    <col min="10753" max="10753" width="10.7109375" style="2" customWidth="1"/>
    <col min="10754" max="10754" width="25.7109375" style="2" customWidth="1"/>
    <col min="10755" max="10755" width="19.7109375" style="2" customWidth="1"/>
    <col min="10756" max="10756" width="8" style="2" customWidth="1"/>
    <col min="10757" max="10758" width="14.7109375" style="2" customWidth="1"/>
    <col min="10759" max="10775" width="11.5703125" style="2" customWidth="1"/>
    <col min="10776" max="11007" width="8.85546875" style="2"/>
    <col min="11008" max="11008" width="9" style="2" customWidth="1"/>
    <col min="11009" max="11009" width="10.7109375" style="2" customWidth="1"/>
    <col min="11010" max="11010" width="25.7109375" style="2" customWidth="1"/>
    <col min="11011" max="11011" width="19.7109375" style="2" customWidth="1"/>
    <col min="11012" max="11012" width="8" style="2" customWidth="1"/>
    <col min="11013" max="11014" width="14.7109375" style="2" customWidth="1"/>
    <col min="11015" max="11031" width="11.5703125" style="2" customWidth="1"/>
    <col min="11032" max="11263" width="8.85546875" style="2"/>
    <col min="11264" max="11264" width="9" style="2" customWidth="1"/>
    <col min="11265" max="11265" width="10.7109375" style="2" customWidth="1"/>
    <col min="11266" max="11266" width="25.7109375" style="2" customWidth="1"/>
    <col min="11267" max="11267" width="19.7109375" style="2" customWidth="1"/>
    <col min="11268" max="11268" width="8" style="2" customWidth="1"/>
    <col min="11269" max="11270" width="14.7109375" style="2" customWidth="1"/>
    <col min="11271" max="11287" width="11.5703125" style="2" customWidth="1"/>
    <col min="11288" max="11519" width="8.85546875" style="2"/>
    <col min="11520" max="11520" width="9" style="2" customWidth="1"/>
    <col min="11521" max="11521" width="10.7109375" style="2" customWidth="1"/>
    <col min="11522" max="11522" width="25.7109375" style="2" customWidth="1"/>
    <col min="11523" max="11523" width="19.7109375" style="2" customWidth="1"/>
    <col min="11524" max="11524" width="8" style="2" customWidth="1"/>
    <col min="11525" max="11526" width="14.7109375" style="2" customWidth="1"/>
    <col min="11527" max="11543" width="11.5703125" style="2" customWidth="1"/>
    <col min="11544" max="11775" width="8.85546875" style="2"/>
    <col min="11776" max="11776" width="9" style="2" customWidth="1"/>
    <col min="11777" max="11777" width="10.7109375" style="2" customWidth="1"/>
    <col min="11778" max="11778" width="25.7109375" style="2" customWidth="1"/>
    <col min="11779" max="11779" width="19.7109375" style="2" customWidth="1"/>
    <col min="11780" max="11780" width="8" style="2" customWidth="1"/>
    <col min="11781" max="11782" width="14.7109375" style="2" customWidth="1"/>
    <col min="11783" max="11799" width="11.5703125" style="2" customWidth="1"/>
    <col min="11800" max="12031" width="8.85546875" style="2"/>
    <col min="12032" max="12032" width="9" style="2" customWidth="1"/>
    <col min="12033" max="12033" width="10.7109375" style="2" customWidth="1"/>
    <col min="12034" max="12034" width="25.7109375" style="2" customWidth="1"/>
    <col min="12035" max="12035" width="19.7109375" style="2" customWidth="1"/>
    <col min="12036" max="12036" width="8" style="2" customWidth="1"/>
    <col min="12037" max="12038" width="14.7109375" style="2" customWidth="1"/>
    <col min="12039" max="12055" width="11.5703125" style="2" customWidth="1"/>
    <col min="12056" max="12287" width="8.85546875" style="2"/>
    <col min="12288" max="12288" width="9" style="2" customWidth="1"/>
    <col min="12289" max="12289" width="10.7109375" style="2" customWidth="1"/>
    <col min="12290" max="12290" width="25.7109375" style="2" customWidth="1"/>
    <col min="12291" max="12291" width="19.7109375" style="2" customWidth="1"/>
    <col min="12292" max="12292" width="8" style="2" customWidth="1"/>
    <col min="12293" max="12294" width="14.7109375" style="2" customWidth="1"/>
    <col min="12295" max="12311" width="11.5703125" style="2" customWidth="1"/>
    <col min="12312" max="12543" width="8.85546875" style="2"/>
    <col min="12544" max="12544" width="9" style="2" customWidth="1"/>
    <col min="12545" max="12545" width="10.7109375" style="2" customWidth="1"/>
    <col min="12546" max="12546" width="25.7109375" style="2" customWidth="1"/>
    <col min="12547" max="12547" width="19.7109375" style="2" customWidth="1"/>
    <col min="12548" max="12548" width="8" style="2" customWidth="1"/>
    <col min="12549" max="12550" width="14.7109375" style="2" customWidth="1"/>
    <col min="12551" max="12567" width="11.5703125" style="2" customWidth="1"/>
    <col min="12568" max="12799" width="8.85546875" style="2"/>
    <col min="12800" max="12800" width="9" style="2" customWidth="1"/>
    <col min="12801" max="12801" width="10.7109375" style="2" customWidth="1"/>
    <col min="12802" max="12802" width="25.7109375" style="2" customWidth="1"/>
    <col min="12803" max="12803" width="19.7109375" style="2" customWidth="1"/>
    <col min="12804" max="12804" width="8" style="2" customWidth="1"/>
    <col min="12805" max="12806" width="14.7109375" style="2" customWidth="1"/>
    <col min="12807" max="12823" width="11.5703125" style="2" customWidth="1"/>
    <col min="12824" max="13055" width="8.85546875" style="2"/>
    <col min="13056" max="13056" width="9" style="2" customWidth="1"/>
    <col min="13057" max="13057" width="10.7109375" style="2" customWidth="1"/>
    <col min="13058" max="13058" width="25.7109375" style="2" customWidth="1"/>
    <col min="13059" max="13059" width="19.7109375" style="2" customWidth="1"/>
    <col min="13060" max="13060" width="8" style="2" customWidth="1"/>
    <col min="13061" max="13062" width="14.7109375" style="2" customWidth="1"/>
    <col min="13063" max="13079" width="11.5703125" style="2" customWidth="1"/>
    <col min="13080" max="13311" width="8.85546875" style="2"/>
    <col min="13312" max="13312" width="9" style="2" customWidth="1"/>
    <col min="13313" max="13313" width="10.7109375" style="2" customWidth="1"/>
    <col min="13314" max="13314" width="25.7109375" style="2" customWidth="1"/>
    <col min="13315" max="13315" width="19.7109375" style="2" customWidth="1"/>
    <col min="13316" max="13316" width="8" style="2" customWidth="1"/>
    <col min="13317" max="13318" width="14.7109375" style="2" customWidth="1"/>
    <col min="13319" max="13335" width="11.5703125" style="2" customWidth="1"/>
    <col min="13336" max="13567" width="8.85546875" style="2"/>
    <col min="13568" max="13568" width="9" style="2" customWidth="1"/>
    <col min="13569" max="13569" width="10.7109375" style="2" customWidth="1"/>
    <col min="13570" max="13570" width="25.7109375" style="2" customWidth="1"/>
    <col min="13571" max="13571" width="19.7109375" style="2" customWidth="1"/>
    <col min="13572" max="13572" width="8" style="2" customWidth="1"/>
    <col min="13573" max="13574" width="14.7109375" style="2" customWidth="1"/>
    <col min="13575" max="13591" width="11.5703125" style="2" customWidth="1"/>
    <col min="13592" max="13823" width="8.85546875" style="2"/>
    <col min="13824" max="13824" width="9" style="2" customWidth="1"/>
    <col min="13825" max="13825" width="10.7109375" style="2" customWidth="1"/>
    <col min="13826" max="13826" width="25.7109375" style="2" customWidth="1"/>
    <col min="13827" max="13827" width="19.7109375" style="2" customWidth="1"/>
    <col min="13828" max="13828" width="8" style="2" customWidth="1"/>
    <col min="13829" max="13830" width="14.7109375" style="2" customWidth="1"/>
    <col min="13831" max="13847" width="11.5703125" style="2" customWidth="1"/>
    <col min="13848" max="14079" width="8.85546875" style="2"/>
    <col min="14080" max="14080" width="9" style="2" customWidth="1"/>
    <col min="14081" max="14081" width="10.7109375" style="2" customWidth="1"/>
    <col min="14082" max="14082" width="25.7109375" style="2" customWidth="1"/>
    <col min="14083" max="14083" width="19.7109375" style="2" customWidth="1"/>
    <col min="14084" max="14084" width="8" style="2" customWidth="1"/>
    <col min="14085" max="14086" width="14.7109375" style="2" customWidth="1"/>
    <col min="14087" max="14103" width="11.5703125" style="2" customWidth="1"/>
    <col min="14104" max="14335" width="8.85546875" style="2"/>
    <col min="14336" max="14336" width="9" style="2" customWidth="1"/>
    <col min="14337" max="14337" width="10.7109375" style="2" customWidth="1"/>
    <col min="14338" max="14338" width="25.7109375" style="2" customWidth="1"/>
    <col min="14339" max="14339" width="19.7109375" style="2" customWidth="1"/>
    <col min="14340" max="14340" width="8" style="2" customWidth="1"/>
    <col min="14341" max="14342" width="14.7109375" style="2" customWidth="1"/>
    <col min="14343" max="14359" width="11.5703125" style="2" customWidth="1"/>
    <col min="14360" max="14591" width="8.85546875" style="2"/>
    <col min="14592" max="14592" width="9" style="2" customWidth="1"/>
    <col min="14593" max="14593" width="10.7109375" style="2" customWidth="1"/>
    <col min="14594" max="14594" width="25.7109375" style="2" customWidth="1"/>
    <col min="14595" max="14595" width="19.7109375" style="2" customWidth="1"/>
    <col min="14596" max="14596" width="8" style="2" customWidth="1"/>
    <col min="14597" max="14598" width="14.7109375" style="2" customWidth="1"/>
    <col min="14599" max="14615" width="11.5703125" style="2" customWidth="1"/>
    <col min="14616" max="14847" width="8.85546875" style="2"/>
    <col min="14848" max="14848" width="9" style="2" customWidth="1"/>
    <col min="14849" max="14849" width="10.7109375" style="2" customWidth="1"/>
    <col min="14850" max="14850" width="25.7109375" style="2" customWidth="1"/>
    <col min="14851" max="14851" width="19.7109375" style="2" customWidth="1"/>
    <col min="14852" max="14852" width="8" style="2" customWidth="1"/>
    <col min="14853" max="14854" width="14.7109375" style="2" customWidth="1"/>
    <col min="14855" max="14871" width="11.5703125" style="2" customWidth="1"/>
    <col min="14872" max="15103" width="8.85546875" style="2"/>
    <col min="15104" max="15104" width="9" style="2" customWidth="1"/>
    <col min="15105" max="15105" width="10.7109375" style="2" customWidth="1"/>
    <col min="15106" max="15106" width="25.7109375" style="2" customWidth="1"/>
    <col min="15107" max="15107" width="19.7109375" style="2" customWidth="1"/>
    <col min="15108" max="15108" width="8" style="2" customWidth="1"/>
    <col min="15109" max="15110" width="14.7109375" style="2" customWidth="1"/>
    <col min="15111" max="15127" width="11.5703125" style="2" customWidth="1"/>
    <col min="15128" max="15359" width="8.85546875" style="2"/>
    <col min="15360" max="15360" width="9" style="2" customWidth="1"/>
    <col min="15361" max="15361" width="10.7109375" style="2" customWidth="1"/>
    <col min="15362" max="15362" width="25.7109375" style="2" customWidth="1"/>
    <col min="15363" max="15363" width="19.7109375" style="2" customWidth="1"/>
    <col min="15364" max="15364" width="8" style="2" customWidth="1"/>
    <col min="15365" max="15366" width="14.7109375" style="2" customWidth="1"/>
    <col min="15367" max="15383" width="11.5703125" style="2" customWidth="1"/>
    <col min="15384" max="15615" width="8.85546875" style="2"/>
    <col min="15616" max="15616" width="9" style="2" customWidth="1"/>
    <col min="15617" max="15617" width="10.7109375" style="2" customWidth="1"/>
    <col min="15618" max="15618" width="25.7109375" style="2" customWidth="1"/>
    <col min="15619" max="15619" width="19.7109375" style="2" customWidth="1"/>
    <col min="15620" max="15620" width="8" style="2" customWidth="1"/>
    <col min="15621" max="15622" width="14.7109375" style="2" customWidth="1"/>
    <col min="15623" max="15639" width="11.5703125" style="2" customWidth="1"/>
    <col min="15640" max="15871" width="8.85546875" style="2"/>
    <col min="15872" max="15872" width="9" style="2" customWidth="1"/>
    <col min="15873" max="15873" width="10.7109375" style="2" customWidth="1"/>
    <col min="15874" max="15874" width="25.7109375" style="2" customWidth="1"/>
    <col min="15875" max="15875" width="19.7109375" style="2" customWidth="1"/>
    <col min="15876" max="15876" width="8" style="2" customWidth="1"/>
    <col min="15877" max="15878" width="14.7109375" style="2" customWidth="1"/>
    <col min="15879" max="15895" width="11.5703125" style="2" customWidth="1"/>
    <col min="15896" max="16127" width="8.85546875" style="2"/>
    <col min="16128" max="16128" width="9" style="2" customWidth="1"/>
    <col min="16129" max="16129" width="10.7109375" style="2" customWidth="1"/>
    <col min="16130" max="16130" width="25.7109375" style="2" customWidth="1"/>
    <col min="16131" max="16131" width="19.7109375" style="2" customWidth="1"/>
    <col min="16132" max="16132" width="8" style="2" customWidth="1"/>
    <col min="16133" max="16134" width="14.7109375" style="2" customWidth="1"/>
    <col min="16135" max="16151" width="11.5703125" style="2" customWidth="1"/>
    <col min="16152" max="16383" width="8.85546875" style="2"/>
    <col min="16384" max="16384" width="8.85546875" style="2" customWidth="1"/>
  </cols>
  <sheetData>
    <row r="1" spans="2:26" x14ac:dyDescent="0.2">
      <c r="H1" s="98" t="s">
        <v>18</v>
      </c>
      <c r="I1" s="99">
        <f>'SIGN 1'!I1</f>
        <v>2100</v>
      </c>
      <c r="J1" s="99">
        <f>'SIGN 1'!J1</f>
        <v>3100</v>
      </c>
      <c r="K1" s="99">
        <f>'SIGN 1'!K1</f>
        <v>8520</v>
      </c>
      <c r="L1" s="99">
        <f>'SIGN 1'!L1</f>
        <v>8600</v>
      </c>
      <c r="M1" s="99">
        <f>'SIGN 1'!M1</f>
        <v>80100</v>
      </c>
      <c r="N1" s="99">
        <f>'SIGN 1'!N1</f>
        <v>80511</v>
      </c>
      <c r="O1" s="100">
        <v>84900</v>
      </c>
      <c r="P1" s="100">
        <v>84900</v>
      </c>
      <c r="Q1" s="100">
        <v>84900</v>
      </c>
      <c r="R1" s="99">
        <v>86002</v>
      </c>
      <c r="S1" s="99">
        <v>86002</v>
      </c>
      <c r="T1" s="99">
        <f>'SIGN 1'!T1</f>
        <v>0</v>
      </c>
      <c r="U1" s="99">
        <f>'SIGN 1'!U1</f>
        <v>0</v>
      </c>
      <c r="V1" s="99">
        <f>'SIGN 1'!V1</f>
        <v>0</v>
      </c>
      <c r="W1" s="99">
        <f>'SIGN 1'!W1</f>
        <v>0</v>
      </c>
      <c r="X1" s="99">
        <f>'SIGN 1'!X1</f>
        <v>0</v>
      </c>
      <c r="Y1" s="113"/>
      <c r="Z1" s="113"/>
    </row>
    <row r="2" spans="2:26" x14ac:dyDescent="0.2">
      <c r="J2" s="2"/>
      <c r="M2" s="2"/>
    </row>
    <row r="3" spans="2:26" x14ac:dyDescent="0.2">
      <c r="J3" s="2"/>
      <c r="M3" s="2"/>
    </row>
    <row r="4" spans="2:26" ht="12.75" customHeight="1" x14ac:dyDescent="0.2">
      <c r="B4" s="129" t="s">
        <v>19</v>
      </c>
      <c r="C4" s="129" t="s">
        <v>20</v>
      </c>
      <c r="D4" s="132"/>
      <c r="E4" s="132" t="s">
        <v>1</v>
      </c>
      <c r="F4" s="135"/>
      <c r="G4" s="127"/>
      <c r="H4" s="142" t="s">
        <v>21</v>
      </c>
      <c r="I4" s="4">
        <f>'SIGN 1'!I4</f>
        <v>630</v>
      </c>
      <c r="J4" s="4">
        <f>'SIGN 1'!J4</f>
        <v>630</v>
      </c>
      <c r="K4" s="4">
        <f>'SIGN 1'!K4</f>
        <v>630</v>
      </c>
      <c r="L4" s="4">
        <f>'SIGN 1'!L4</f>
        <v>630</v>
      </c>
      <c r="M4" s="4">
        <f>'SIGN 1'!M4</f>
        <v>630</v>
      </c>
      <c r="N4" s="4">
        <f>'SIGN 1'!N4</f>
        <v>630</v>
      </c>
      <c r="O4" s="4">
        <v>630</v>
      </c>
      <c r="P4" s="4">
        <v>630</v>
      </c>
      <c r="Q4" s="4">
        <v>630</v>
      </c>
      <c r="R4" s="4">
        <v>630</v>
      </c>
      <c r="S4" s="4">
        <v>630</v>
      </c>
      <c r="T4" s="4">
        <f>'SIGN 1'!T4</f>
        <v>0</v>
      </c>
      <c r="U4" s="4">
        <f>'SIGN 1'!U4</f>
        <v>0</v>
      </c>
      <c r="V4" s="4">
        <f>'SIGN 1'!V4</f>
        <v>0</v>
      </c>
      <c r="W4" s="4">
        <f>'SIGN 1'!W4</f>
        <v>0</v>
      </c>
      <c r="X4" s="4"/>
      <c r="Y4" s="110"/>
      <c r="Z4" s="110"/>
    </row>
    <row r="5" spans="2:26" ht="12.75" customHeight="1" x14ac:dyDescent="0.2">
      <c r="B5" s="130"/>
      <c r="C5" s="130"/>
      <c r="D5" s="133"/>
      <c r="E5" s="133"/>
      <c r="F5" s="136"/>
      <c r="G5" s="128"/>
      <c r="H5" s="133"/>
      <c r="I5" s="124" t="str">
        <f>'SIGN 1'!I5</f>
        <v>GROUND MOUNTED SUPPORT, NO. 2 POST</v>
      </c>
      <c r="J5" s="124" t="str">
        <f>'SIGN 1'!J5</f>
        <v>GROUND MOUNTED SUPPORT, NO. 3 POST</v>
      </c>
      <c r="K5" s="124" t="str">
        <f>'SIGN 1'!K5</f>
        <v>STREET NAME SIGN SUPPORT, NO. 3 POST</v>
      </c>
      <c r="L5" s="124" t="str">
        <f>'SIGN 1'!L5</f>
        <v>SIGN POST REFLECTOR</v>
      </c>
      <c r="M5" s="124" t="str">
        <f>'SIGN 1'!M5</f>
        <v>SIGN, FLAT SHEET</v>
      </c>
      <c r="N5" s="124" t="str">
        <f>'SIGN 1'!N5</f>
        <v>SIGN, STREET NAME, AS PER PLAN</v>
      </c>
      <c r="O5" s="124" t="s">
        <v>251</v>
      </c>
      <c r="P5" s="124" t="s">
        <v>250</v>
      </c>
      <c r="Q5" s="124" t="s">
        <v>252</v>
      </c>
      <c r="R5" s="124" t="s">
        <v>253</v>
      </c>
      <c r="S5" s="124" t="s">
        <v>254</v>
      </c>
      <c r="T5" s="124">
        <f>'SIGN 1'!T5</f>
        <v>0</v>
      </c>
      <c r="U5" s="124">
        <f>'SIGN 1'!U5</f>
        <v>0</v>
      </c>
      <c r="V5" s="124">
        <f>'SIGN 1'!V5</f>
        <v>0</v>
      </c>
      <c r="W5" s="124">
        <f>'SIGN 1'!W5</f>
        <v>0</v>
      </c>
      <c r="X5" s="124">
        <f>'SIGN 1'!X5</f>
        <v>0</v>
      </c>
      <c r="Y5" s="114"/>
      <c r="Z5" s="114"/>
    </row>
    <row r="6" spans="2:26" ht="12.75" customHeight="1" x14ac:dyDescent="0.2">
      <c r="B6" s="130"/>
      <c r="C6" s="130"/>
      <c r="D6" s="133"/>
      <c r="E6" s="133"/>
      <c r="F6" s="136"/>
      <c r="G6" s="128"/>
      <c r="H6" s="133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14"/>
      <c r="Z6" s="114"/>
    </row>
    <row r="7" spans="2:26" ht="12.75" customHeight="1" x14ac:dyDescent="0.2">
      <c r="B7" s="130"/>
      <c r="C7" s="130"/>
      <c r="D7" s="133"/>
      <c r="E7" s="133"/>
      <c r="F7" s="136"/>
      <c r="G7" s="128"/>
      <c r="H7" s="133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14"/>
      <c r="Z7" s="114"/>
    </row>
    <row r="8" spans="2:26" ht="12.75" customHeight="1" x14ac:dyDescent="0.2">
      <c r="B8" s="130"/>
      <c r="C8" s="130"/>
      <c r="D8" s="133"/>
      <c r="E8" s="133"/>
      <c r="F8" s="136"/>
      <c r="G8" s="128"/>
      <c r="H8" s="133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14"/>
      <c r="Z8" s="114"/>
    </row>
    <row r="9" spans="2:26" ht="10.5" customHeight="1" x14ac:dyDescent="0.2">
      <c r="B9" s="130"/>
      <c r="C9" s="130"/>
      <c r="D9" s="137" t="s">
        <v>4</v>
      </c>
      <c r="E9" s="133"/>
      <c r="F9" s="136" t="s">
        <v>5</v>
      </c>
      <c r="G9" s="137" t="s">
        <v>22</v>
      </c>
      <c r="H9" s="133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14"/>
      <c r="Z9" s="114"/>
    </row>
    <row r="10" spans="2:26" ht="12.75" customHeight="1" x14ac:dyDescent="0.2">
      <c r="B10" s="130"/>
      <c r="C10" s="130"/>
      <c r="D10" s="137"/>
      <c r="E10" s="133"/>
      <c r="F10" s="136"/>
      <c r="G10" s="137"/>
      <c r="H10" s="133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14"/>
      <c r="Z10" s="114"/>
    </row>
    <row r="11" spans="2:26" ht="12.75" customHeight="1" x14ac:dyDescent="0.2">
      <c r="B11" s="130"/>
      <c r="C11" s="130"/>
      <c r="D11" s="137"/>
      <c r="E11" s="133"/>
      <c r="F11" s="136"/>
      <c r="G11" s="128"/>
      <c r="H11" s="133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14"/>
      <c r="Z11" s="114"/>
    </row>
    <row r="12" spans="2:26" ht="12.75" customHeight="1" x14ac:dyDescent="0.2">
      <c r="B12" s="130"/>
      <c r="C12" s="130"/>
      <c r="D12" s="137"/>
      <c r="E12" s="133"/>
      <c r="F12" s="136"/>
      <c r="G12" s="128"/>
      <c r="H12" s="133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14"/>
      <c r="Z12" s="114"/>
    </row>
    <row r="13" spans="2:26" ht="9.75" customHeight="1" x14ac:dyDescent="0.2">
      <c r="B13" s="130"/>
      <c r="C13" s="130"/>
      <c r="D13" s="137"/>
      <c r="E13" s="133"/>
      <c r="F13" s="136"/>
      <c r="G13" s="128"/>
      <c r="H13" s="133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14"/>
      <c r="Z13" s="114"/>
    </row>
    <row r="14" spans="2:26" ht="12.75" customHeight="1" x14ac:dyDescent="0.2">
      <c r="B14" s="130"/>
      <c r="C14" s="130"/>
      <c r="D14" s="137"/>
      <c r="E14" s="133"/>
      <c r="F14" s="136"/>
      <c r="G14" s="128"/>
      <c r="H14" s="133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14"/>
      <c r="Z14" s="114"/>
    </row>
    <row r="15" spans="2:26" ht="12.75" customHeight="1" thickBot="1" x14ac:dyDescent="0.25">
      <c r="B15" s="131"/>
      <c r="C15" s="131"/>
      <c r="D15" s="96"/>
      <c r="E15" s="134"/>
      <c r="F15" s="138"/>
      <c r="G15" s="141"/>
      <c r="H15" s="134"/>
      <c r="I15" s="97" t="str">
        <f>'SIGN 1'!I15</f>
        <v>FT</v>
      </c>
      <c r="J15" s="97" t="str">
        <f>'SIGN 1'!J15</f>
        <v>FT</v>
      </c>
      <c r="K15" s="97" t="str">
        <f>'SIGN 1'!K15</f>
        <v>FT</v>
      </c>
      <c r="L15" s="97" t="str">
        <f>'SIGN 1'!L15</f>
        <v>EACH</v>
      </c>
      <c r="M15" s="97" t="str">
        <f>'SIGN 1'!M15</f>
        <v>SF</v>
      </c>
      <c r="N15" s="97" t="str">
        <f>'SIGN 1'!N15</f>
        <v>EACH</v>
      </c>
      <c r="O15" s="97" t="str">
        <f>'SIGN 1'!O15</f>
        <v>EACH</v>
      </c>
      <c r="P15" s="97" t="str">
        <f>'SIGN 1'!P15</f>
        <v>EACH</v>
      </c>
      <c r="Q15" s="97" t="str">
        <f>'SIGN 1'!Q15</f>
        <v>EACH</v>
      </c>
      <c r="R15" s="97" t="str">
        <f>'SIGN 1'!R15</f>
        <v>EACH</v>
      </c>
      <c r="S15" s="97" t="s">
        <v>26</v>
      </c>
      <c r="T15" s="97">
        <f>'SIGN 1'!T15</f>
        <v>0</v>
      </c>
      <c r="U15" s="97">
        <f>'SIGN 1'!U15</f>
        <v>0</v>
      </c>
      <c r="V15" s="97">
        <f>'SIGN 1'!V15</f>
        <v>0</v>
      </c>
      <c r="W15" s="97">
        <f>'SIGN 1'!W15</f>
        <v>0</v>
      </c>
      <c r="X15" s="97">
        <f>'SIGN 1'!X15</f>
        <v>0</v>
      </c>
      <c r="Y15" s="115"/>
      <c r="Z15" s="115"/>
    </row>
    <row r="16" spans="2:26" ht="12.75" customHeight="1" x14ac:dyDescent="0.2">
      <c r="B16" s="36"/>
      <c r="C16" s="103"/>
      <c r="D16" s="37"/>
      <c r="E16" s="36"/>
      <c r="F16" s="36"/>
      <c r="G16" s="36"/>
      <c r="H16" s="36"/>
      <c r="I16" s="36"/>
      <c r="J16" s="104"/>
      <c r="K16" s="104"/>
      <c r="L16" s="38"/>
      <c r="M16" s="104"/>
      <c r="N16" s="38"/>
      <c r="O16" s="36"/>
      <c r="P16" s="38"/>
      <c r="Q16" s="38"/>
      <c r="R16" s="38"/>
      <c r="S16" s="38"/>
      <c r="T16" s="38"/>
      <c r="U16" s="38"/>
      <c r="V16" s="38"/>
      <c r="W16" s="38"/>
      <c r="X16" s="38"/>
      <c r="Y16" s="115"/>
      <c r="Z16" s="115"/>
    </row>
    <row r="17" spans="2:26" ht="12.75" customHeight="1" x14ac:dyDescent="0.2">
      <c r="B17" s="105" t="s">
        <v>235</v>
      </c>
      <c r="C17" s="105" t="s">
        <v>148</v>
      </c>
      <c r="D17" s="105" t="s">
        <v>69</v>
      </c>
      <c r="E17" s="106"/>
      <c r="F17" s="106" t="s">
        <v>34</v>
      </c>
      <c r="G17" s="105" t="s">
        <v>98</v>
      </c>
      <c r="H17" s="107"/>
      <c r="I17" s="108"/>
      <c r="J17" s="108"/>
      <c r="K17" s="108"/>
      <c r="L17" s="109"/>
      <c r="M17" s="108"/>
      <c r="N17" s="108"/>
      <c r="O17" s="3">
        <v>1</v>
      </c>
      <c r="P17" s="109"/>
      <c r="Q17" s="109"/>
      <c r="R17" s="109">
        <v>1</v>
      </c>
      <c r="S17" s="109"/>
      <c r="T17" s="109"/>
      <c r="U17" s="109"/>
      <c r="V17" s="109"/>
      <c r="W17" s="109"/>
      <c r="X17" s="109"/>
      <c r="Y17" s="116"/>
      <c r="Z17" s="116"/>
    </row>
    <row r="18" spans="2:26" ht="12.75" customHeight="1" x14ac:dyDescent="0.2">
      <c r="B18" s="105" t="str">
        <f>B17</f>
        <v>P.273</v>
      </c>
      <c r="C18" s="105" t="s">
        <v>149</v>
      </c>
      <c r="D18" s="105" t="s">
        <v>69</v>
      </c>
      <c r="E18" s="106"/>
      <c r="F18" s="106" t="s">
        <v>35</v>
      </c>
      <c r="G18" s="105" t="s">
        <v>150</v>
      </c>
      <c r="H18" s="107"/>
      <c r="I18" s="108"/>
      <c r="J18" s="108"/>
      <c r="K18" s="108"/>
      <c r="L18" s="109"/>
      <c r="M18" s="108"/>
      <c r="N18" s="108"/>
      <c r="O18" s="3">
        <v>1</v>
      </c>
      <c r="P18" s="109"/>
      <c r="Q18" s="109"/>
      <c r="R18" s="109">
        <v>1</v>
      </c>
      <c r="S18" s="109"/>
      <c r="T18" s="109"/>
      <c r="U18" s="109"/>
      <c r="V18" s="109"/>
      <c r="W18" s="109"/>
      <c r="X18" s="109"/>
      <c r="Y18" s="116"/>
      <c r="Z18" s="116"/>
    </row>
    <row r="19" spans="2:26" ht="12.75" customHeight="1" x14ac:dyDescent="0.2">
      <c r="B19" s="105" t="str">
        <f>B17</f>
        <v>P.273</v>
      </c>
      <c r="C19" s="105" t="s">
        <v>151</v>
      </c>
      <c r="D19" s="105" t="s">
        <v>69</v>
      </c>
      <c r="E19" s="106"/>
      <c r="F19" s="106" t="s">
        <v>35</v>
      </c>
      <c r="G19" s="105" t="s">
        <v>85</v>
      </c>
      <c r="H19" s="107"/>
      <c r="I19" s="108"/>
      <c r="J19" s="108"/>
      <c r="K19" s="108"/>
      <c r="L19" s="109"/>
      <c r="M19" s="108"/>
      <c r="N19" s="108"/>
      <c r="O19" s="3">
        <v>1</v>
      </c>
      <c r="P19" s="109"/>
      <c r="Q19" s="109"/>
      <c r="R19" s="109">
        <v>1</v>
      </c>
      <c r="S19" s="109"/>
      <c r="T19" s="109"/>
      <c r="U19" s="109"/>
      <c r="V19" s="109"/>
      <c r="W19" s="109"/>
      <c r="X19" s="109"/>
      <c r="Y19" s="116"/>
      <c r="Z19" s="116"/>
    </row>
    <row r="20" spans="2:26" ht="12.75" customHeight="1" x14ac:dyDescent="0.2">
      <c r="B20" s="105"/>
      <c r="C20" s="105"/>
      <c r="D20" s="105"/>
      <c r="E20" s="106"/>
      <c r="F20" s="106"/>
      <c r="G20" s="105" t="s">
        <v>85</v>
      </c>
      <c r="H20" s="107"/>
      <c r="I20" s="108"/>
      <c r="J20" s="108"/>
      <c r="K20" s="108"/>
      <c r="L20" s="109"/>
      <c r="M20" s="108"/>
      <c r="N20" s="108"/>
      <c r="O20" s="3">
        <v>1</v>
      </c>
      <c r="P20" s="109"/>
      <c r="Q20" s="109"/>
      <c r="R20" s="109"/>
      <c r="S20" s="109"/>
      <c r="T20" s="109"/>
      <c r="U20" s="109"/>
      <c r="V20" s="109"/>
      <c r="W20" s="109"/>
      <c r="X20" s="109"/>
      <c r="Y20" s="116"/>
      <c r="Z20" s="116"/>
    </row>
    <row r="21" spans="2:26" ht="12.75" customHeight="1" x14ac:dyDescent="0.2">
      <c r="B21" s="105" t="str">
        <f>B17</f>
        <v>P.273</v>
      </c>
      <c r="C21" s="105" t="s">
        <v>152</v>
      </c>
      <c r="D21" s="105" t="s">
        <v>68</v>
      </c>
      <c r="E21" s="106"/>
      <c r="F21" s="106" t="s">
        <v>34</v>
      </c>
      <c r="G21" s="105" t="s">
        <v>88</v>
      </c>
      <c r="H21" s="107"/>
      <c r="I21" s="108"/>
      <c r="J21" s="108"/>
      <c r="K21" s="108"/>
      <c r="L21" s="109"/>
      <c r="M21" s="108"/>
      <c r="N21" s="108"/>
      <c r="O21" s="3">
        <v>1</v>
      </c>
      <c r="P21" s="109"/>
      <c r="Q21" s="109"/>
      <c r="R21" s="109">
        <v>1</v>
      </c>
      <c r="S21" s="109"/>
      <c r="T21" s="109"/>
      <c r="U21" s="109"/>
      <c r="V21" s="109"/>
      <c r="W21" s="109"/>
      <c r="X21" s="109"/>
      <c r="Y21" s="116"/>
      <c r="Z21" s="116"/>
    </row>
    <row r="22" spans="2:26" ht="12.75" customHeight="1" x14ac:dyDescent="0.2">
      <c r="B22" s="105"/>
      <c r="C22" s="105"/>
      <c r="D22" s="105"/>
      <c r="E22" s="106"/>
      <c r="F22" s="106"/>
      <c r="G22" s="105"/>
      <c r="H22" s="107"/>
      <c r="I22" s="108"/>
      <c r="J22" s="108"/>
      <c r="K22" s="108"/>
      <c r="L22" s="109"/>
      <c r="M22" s="108"/>
      <c r="N22" s="108"/>
      <c r="O22" s="3"/>
      <c r="P22" s="109"/>
      <c r="Q22" s="109"/>
      <c r="R22" s="109"/>
      <c r="S22" s="109"/>
      <c r="T22" s="109"/>
      <c r="U22" s="109"/>
      <c r="V22" s="109"/>
      <c r="W22" s="109"/>
      <c r="X22" s="109"/>
      <c r="Y22" s="116"/>
      <c r="Z22" s="116"/>
    </row>
    <row r="23" spans="2:26" ht="12.75" customHeight="1" x14ac:dyDescent="0.2">
      <c r="B23" s="105" t="str">
        <f>B17</f>
        <v>P.273</v>
      </c>
      <c r="C23" s="105" t="s">
        <v>153</v>
      </c>
      <c r="D23" s="105" t="s">
        <v>69</v>
      </c>
      <c r="E23" s="106">
        <v>9034</v>
      </c>
      <c r="F23" s="106" t="s">
        <v>34</v>
      </c>
      <c r="G23" s="105" t="s">
        <v>44</v>
      </c>
      <c r="H23" s="107" t="s">
        <v>45</v>
      </c>
      <c r="I23" s="108">
        <v>13</v>
      </c>
      <c r="J23" s="108"/>
      <c r="K23" s="108"/>
      <c r="L23" s="109">
        <v>1</v>
      </c>
      <c r="M23" s="108">
        <v>6.3</v>
      </c>
      <c r="N23" s="108"/>
      <c r="O23" s="3"/>
      <c r="P23" s="109"/>
      <c r="Q23" s="109"/>
      <c r="R23" s="109"/>
      <c r="S23" s="109"/>
      <c r="T23" s="109"/>
      <c r="U23" s="109"/>
      <c r="V23" s="109"/>
      <c r="W23" s="109"/>
      <c r="X23" s="109"/>
      <c r="Y23" s="116"/>
      <c r="Z23" s="116"/>
    </row>
    <row r="24" spans="2:26" ht="12.75" customHeight="1" x14ac:dyDescent="0.2">
      <c r="B24" s="105" t="str">
        <f>B17</f>
        <v>P.273</v>
      </c>
      <c r="C24" s="105" t="s">
        <v>154</v>
      </c>
      <c r="D24" s="105" t="s">
        <v>69</v>
      </c>
      <c r="E24" s="106">
        <v>9069</v>
      </c>
      <c r="F24" s="106" t="s">
        <v>35</v>
      </c>
      <c r="G24" s="105" t="s">
        <v>155</v>
      </c>
      <c r="H24" s="107" t="s">
        <v>156</v>
      </c>
      <c r="I24" s="108">
        <v>12.5</v>
      </c>
      <c r="J24" s="108"/>
      <c r="K24" s="108"/>
      <c r="L24" s="109"/>
      <c r="M24" s="108">
        <v>4</v>
      </c>
      <c r="N24" s="108"/>
      <c r="O24" s="3"/>
      <c r="P24" s="109"/>
      <c r="Q24" s="109"/>
      <c r="R24" s="109"/>
      <c r="S24" s="109"/>
      <c r="T24" s="109"/>
      <c r="U24" s="109"/>
      <c r="V24" s="109"/>
      <c r="W24" s="109"/>
      <c r="X24" s="109"/>
      <c r="Y24" s="116"/>
      <c r="Z24" s="116"/>
    </row>
    <row r="25" spans="2:26" ht="12.75" customHeight="1" x14ac:dyDescent="0.2">
      <c r="B25" s="105" t="str">
        <f>B17</f>
        <v>P.273</v>
      </c>
      <c r="C25" s="105" t="s">
        <v>157</v>
      </c>
      <c r="D25" s="105" t="s">
        <v>69</v>
      </c>
      <c r="E25" s="106">
        <v>9031</v>
      </c>
      <c r="F25" s="106" t="s">
        <v>35</v>
      </c>
      <c r="G25" s="105" t="s">
        <v>85</v>
      </c>
      <c r="H25" s="107"/>
      <c r="I25" s="108"/>
      <c r="J25" s="108"/>
      <c r="K25" s="108">
        <v>12.1</v>
      </c>
      <c r="L25" s="109"/>
      <c r="M25" s="108"/>
      <c r="N25" s="109">
        <v>1</v>
      </c>
      <c r="O25" s="3"/>
      <c r="P25" s="109"/>
      <c r="Q25" s="109"/>
      <c r="R25" s="109"/>
      <c r="S25" s="109"/>
      <c r="T25" s="109"/>
      <c r="U25" s="109"/>
      <c r="V25" s="109"/>
      <c r="W25" s="109"/>
      <c r="X25" s="109"/>
      <c r="Y25" s="116"/>
      <c r="Z25" s="116"/>
    </row>
    <row r="26" spans="2:26" ht="12.75" customHeight="1" x14ac:dyDescent="0.2">
      <c r="B26" s="105"/>
      <c r="C26" s="105"/>
      <c r="D26" s="105"/>
      <c r="E26" s="106"/>
      <c r="F26" s="106"/>
      <c r="G26" s="105" t="s">
        <v>85</v>
      </c>
      <c r="H26" s="107"/>
      <c r="I26" s="108"/>
      <c r="J26" s="108"/>
      <c r="K26" s="108"/>
      <c r="L26" s="109"/>
      <c r="M26" s="108"/>
      <c r="N26" s="109">
        <v>1</v>
      </c>
      <c r="O26" s="3"/>
      <c r="P26" s="109"/>
      <c r="Q26" s="109"/>
      <c r="R26" s="109"/>
      <c r="S26" s="109"/>
      <c r="T26" s="109"/>
      <c r="U26" s="109"/>
      <c r="V26" s="109"/>
      <c r="W26" s="109"/>
      <c r="X26" s="109"/>
      <c r="Y26" s="116"/>
      <c r="Z26" s="116"/>
    </row>
    <row r="27" spans="2:26" ht="12.75" customHeight="1" x14ac:dyDescent="0.2">
      <c r="B27" s="105"/>
      <c r="C27" s="105"/>
      <c r="D27" s="105"/>
      <c r="E27" s="105"/>
      <c r="F27" s="105"/>
      <c r="G27" s="105" t="s">
        <v>85</v>
      </c>
      <c r="H27" s="107"/>
      <c r="I27" s="108"/>
      <c r="J27" s="108"/>
      <c r="K27" s="108"/>
      <c r="L27" s="109"/>
      <c r="M27" s="108"/>
      <c r="N27" s="109">
        <v>1</v>
      </c>
      <c r="O27" s="3"/>
      <c r="P27" s="109"/>
      <c r="Q27" s="109"/>
      <c r="R27" s="109"/>
      <c r="S27" s="109"/>
      <c r="T27" s="109"/>
      <c r="U27" s="109"/>
      <c r="V27" s="109"/>
      <c r="W27" s="109"/>
      <c r="X27" s="109"/>
      <c r="Y27" s="116"/>
      <c r="Z27" s="116"/>
    </row>
    <row r="28" spans="2:26" ht="12.75" customHeight="1" x14ac:dyDescent="0.2">
      <c r="B28" s="105"/>
      <c r="C28" s="105"/>
      <c r="D28" s="105"/>
      <c r="E28" s="106"/>
      <c r="F28" s="106"/>
      <c r="G28" s="105" t="s">
        <v>85</v>
      </c>
      <c r="H28" s="107"/>
      <c r="I28" s="108"/>
      <c r="J28" s="108"/>
      <c r="K28" s="108"/>
      <c r="L28" s="109"/>
      <c r="M28" s="108"/>
      <c r="N28" s="109">
        <v>1</v>
      </c>
      <c r="O28" s="3"/>
      <c r="P28" s="109"/>
      <c r="Q28" s="109"/>
      <c r="R28" s="109"/>
      <c r="S28" s="109"/>
      <c r="T28" s="109"/>
      <c r="U28" s="109"/>
      <c r="V28" s="109"/>
      <c r="W28" s="109"/>
      <c r="X28" s="109"/>
      <c r="Y28" s="116"/>
      <c r="Z28" s="116"/>
    </row>
    <row r="29" spans="2:26" ht="12.75" customHeight="1" x14ac:dyDescent="0.2">
      <c r="B29" s="105" t="str">
        <f>B17</f>
        <v>P.273</v>
      </c>
      <c r="C29" s="105" t="s">
        <v>158</v>
      </c>
      <c r="D29" s="105" t="s">
        <v>68</v>
      </c>
      <c r="E29" s="106">
        <v>18480</v>
      </c>
      <c r="F29" s="106" t="s">
        <v>34</v>
      </c>
      <c r="G29" s="105" t="s">
        <v>116</v>
      </c>
      <c r="H29" s="107" t="s">
        <v>113</v>
      </c>
      <c r="I29" s="108"/>
      <c r="J29" s="108">
        <v>14.1</v>
      </c>
      <c r="K29" s="108"/>
      <c r="L29" s="109"/>
      <c r="M29" s="108">
        <v>1</v>
      </c>
      <c r="N29" s="109"/>
      <c r="O29" s="3"/>
      <c r="P29" s="109"/>
      <c r="Q29" s="109"/>
      <c r="R29" s="109"/>
      <c r="S29" s="109"/>
      <c r="T29" s="109"/>
      <c r="U29" s="109"/>
      <c r="V29" s="109"/>
      <c r="W29" s="109"/>
      <c r="X29" s="109"/>
      <c r="Y29" s="116"/>
      <c r="Z29" s="116"/>
    </row>
    <row r="30" spans="2:26" ht="12.75" customHeight="1" x14ac:dyDescent="0.2">
      <c r="B30" s="105"/>
      <c r="C30" s="105"/>
      <c r="D30" s="105"/>
      <c r="E30" s="106"/>
      <c r="F30" s="106"/>
      <c r="G30" s="105" t="s">
        <v>47</v>
      </c>
      <c r="H30" s="107" t="s">
        <v>48</v>
      </c>
      <c r="I30" s="108"/>
      <c r="J30" s="108"/>
      <c r="K30" s="108"/>
      <c r="L30" s="109"/>
      <c r="M30" s="108">
        <v>6</v>
      </c>
      <c r="N30" s="109"/>
      <c r="O30" s="3"/>
      <c r="P30" s="109"/>
      <c r="Q30" s="109"/>
      <c r="R30" s="109"/>
      <c r="S30" s="109"/>
      <c r="T30" s="109"/>
      <c r="U30" s="109"/>
      <c r="V30" s="109"/>
      <c r="W30" s="109"/>
      <c r="X30" s="109"/>
      <c r="Y30" s="116"/>
      <c r="Z30" s="116"/>
    </row>
    <row r="31" spans="2:26" ht="12.75" customHeight="1" x14ac:dyDescent="0.2">
      <c r="B31" s="105" t="str">
        <f>B17</f>
        <v>P.273</v>
      </c>
      <c r="C31" s="105" t="s">
        <v>49</v>
      </c>
      <c r="D31" s="105" t="s">
        <v>68</v>
      </c>
      <c r="E31" s="106">
        <v>18590</v>
      </c>
      <c r="F31" s="106" t="s">
        <v>34</v>
      </c>
      <c r="G31" s="105" t="s">
        <v>46</v>
      </c>
      <c r="H31" s="107" t="s">
        <v>41</v>
      </c>
      <c r="I31" s="108"/>
      <c r="J31" s="108">
        <v>13.5</v>
      </c>
      <c r="K31" s="108"/>
      <c r="L31" s="109"/>
      <c r="M31" s="108">
        <v>7.5</v>
      </c>
      <c r="N31" s="109"/>
      <c r="O31" s="3"/>
      <c r="P31" s="4"/>
      <c r="Q31" s="4"/>
      <c r="R31" s="4"/>
      <c r="S31" s="4"/>
      <c r="T31" s="4"/>
      <c r="U31" s="4"/>
      <c r="V31" s="4"/>
      <c r="W31" s="4"/>
      <c r="X31" s="4"/>
      <c r="Y31" s="110"/>
      <c r="Z31" s="110"/>
    </row>
    <row r="32" spans="2:26" ht="12.75" customHeight="1" x14ac:dyDescent="0.2">
      <c r="B32" s="105" t="str">
        <f>B17</f>
        <v>P.273</v>
      </c>
      <c r="C32" s="105" t="s">
        <v>50</v>
      </c>
      <c r="D32" s="105" t="s">
        <v>68</v>
      </c>
      <c r="E32" s="106">
        <v>18468</v>
      </c>
      <c r="F32" s="106" t="s">
        <v>35</v>
      </c>
      <c r="G32" s="105" t="s">
        <v>112</v>
      </c>
      <c r="H32" s="107" t="s">
        <v>113</v>
      </c>
      <c r="I32" s="108"/>
      <c r="J32" s="108">
        <v>14.1</v>
      </c>
      <c r="K32" s="108"/>
      <c r="L32" s="109"/>
      <c r="M32" s="108">
        <v>1</v>
      </c>
      <c r="N32" s="109"/>
      <c r="O32" s="3"/>
      <c r="P32" s="109"/>
      <c r="Q32" s="109"/>
      <c r="R32" s="109"/>
      <c r="S32" s="109"/>
      <c r="T32" s="109"/>
      <c r="U32" s="109"/>
      <c r="V32" s="109"/>
      <c r="W32" s="109"/>
      <c r="X32" s="109"/>
      <c r="Y32" s="116"/>
      <c r="Z32" s="116"/>
    </row>
    <row r="33" spans="2:26" ht="12.75" customHeight="1" x14ac:dyDescent="0.2">
      <c r="B33" s="105"/>
      <c r="C33" s="105"/>
      <c r="D33" s="105"/>
      <c r="E33" s="106"/>
      <c r="F33" s="106"/>
      <c r="G33" s="105" t="s">
        <v>47</v>
      </c>
      <c r="H33" s="107" t="s">
        <v>48</v>
      </c>
      <c r="I33" s="108"/>
      <c r="J33" s="108"/>
      <c r="K33" s="108"/>
      <c r="L33" s="109"/>
      <c r="M33" s="108">
        <v>6</v>
      </c>
      <c r="N33" s="109"/>
      <c r="O33" s="3"/>
      <c r="P33" s="109"/>
      <c r="Q33" s="109"/>
      <c r="R33" s="109"/>
      <c r="S33" s="109"/>
      <c r="T33" s="109"/>
      <c r="U33" s="109"/>
      <c r="V33" s="109"/>
      <c r="W33" s="109"/>
      <c r="X33" s="109"/>
      <c r="Y33" s="116"/>
      <c r="Z33" s="116"/>
    </row>
    <row r="34" spans="2:26" ht="12.75" customHeight="1" x14ac:dyDescent="0.2">
      <c r="B34" s="105"/>
      <c r="C34" s="105"/>
      <c r="D34" s="105"/>
      <c r="E34" s="106"/>
      <c r="F34" s="106"/>
      <c r="G34" s="105"/>
      <c r="H34" s="107"/>
      <c r="I34" s="108"/>
      <c r="J34" s="108"/>
      <c r="K34" s="108"/>
      <c r="L34" s="109"/>
      <c r="M34" s="108"/>
      <c r="N34" s="109"/>
      <c r="O34" s="3"/>
      <c r="P34" s="109"/>
      <c r="Q34" s="109"/>
      <c r="R34" s="109"/>
      <c r="S34" s="109"/>
      <c r="T34" s="109"/>
      <c r="U34" s="109"/>
      <c r="V34" s="109"/>
      <c r="W34" s="109"/>
      <c r="X34" s="109"/>
      <c r="Y34" s="116"/>
      <c r="Z34" s="116"/>
    </row>
    <row r="35" spans="2:26" ht="12.75" customHeight="1" x14ac:dyDescent="0.2">
      <c r="B35" s="105" t="s">
        <v>237</v>
      </c>
      <c r="C35" s="105" t="s">
        <v>159</v>
      </c>
      <c r="D35" s="105" t="s">
        <v>70</v>
      </c>
      <c r="E35" s="106"/>
      <c r="F35" s="106" t="s">
        <v>34</v>
      </c>
      <c r="G35" s="105" t="s">
        <v>85</v>
      </c>
      <c r="H35" s="107"/>
      <c r="I35" s="108"/>
      <c r="J35" s="108"/>
      <c r="K35" s="108"/>
      <c r="L35" s="109"/>
      <c r="M35" s="108"/>
      <c r="N35" s="108"/>
      <c r="O35" s="109">
        <v>1</v>
      </c>
      <c r="P35" s="109"/>
      <c r="Q35" s="109"/>
      <c r="R35" s="109">
        <v>1</v>
      </c>
      <c r="S35" s="109"/>
      <c r="T35" s="109"/>
      <c r="U35" s="109"/>
      <c r="V35" s="109"/>
      <c r="W35" s="109"/>
      <c r="X35" s="109"/>
      <c r="Y35" s="116"/>
      <c r="Z35" s="116"/>
    </row>
    <row r="36" spans="2:26" ht="12.75" customHeight="1" x14ac:dyDescent="0.2">
      <c r="B36" s="105"/>
      <c r="C36" s="105"/>
      <c r="D36" s="105"/>
      <c r="E36" s="106"/>
      <c r="F36" s="106"/>
      <c r="G36" s="105" t="s">
        <v>85</v>
      </c>
      <c r="H36" s="107"/>
      <c r="I36" s="108"/>
      <c r="J36" s="108"/>
      <c r="K36" s="108"/>
      <c r="L36" s="109"/>
      <c r="M36" s="108"/>
      <c r="N36" s="108"/>
      <c r="O36" s="3">
        <v>1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16"/>
      <c r="Z36" s="116"/>
    </row>
    <row r="37" spans="2:26" ht="12.75" customHeight="1" x14ac:dyDescent="0.2">
      <c r="B37" s="105" t="str">
        <f>B35</f>
        <v>P.275</v>
      </c>
      <c r="C37" s="105" t="s">
        <v>160</v>
      </c>
      <c r="D37" s="105" t="s">
        <v>70</v>
      </c>
      <c r="E37" s="106"/>
      <c r="F37" s="106" t="s">
        <v>34</v>
      </c>
      <c r="G37" s="105" t="s">
        <v>98</v>
      </c>
      <c r="H37" s="107"/>
      <c r="I37" s="108"/>
      <c r="J37" s="108"/>
      <c r="K37" s="108"/>
      <c r="L37" s="109"/>
      <c r="M37" s="108"/>
      <c r="N37" s="108"/>
      <c r="O37" s="3">
        <v>1</v>
      </c>
      <c r="P37" s="109"/>
      <c r="Q37" s="109"/>
      <c r="R37" s="109">
        <v>1</v>
      </c>
      <c r="S37" s="109"/>
      <c r="T37" s="109"/>
      <c r="U37" s="109"/>
      <c r="V37" s="109"/>
      <c r="W37" s="109"/>
      <c r="X37" s="109"/>
      <c r="Y37" s="116"/>
      <c r="Z37" s="116"/>
    </row>
    <row r="38" spans="2:26" ht="12.75" customHeight="1" x14ac:dyDescent="0.2">
      <c r="B38" s="105" t="str">
        <f>B35</f>
        <v>P.275</v>
      </c>
      <c r="C38" s="105" t="s">
        <v>161</v>
      </c>
      <c r="D38" s="105" t="s">
        <v>70</v>
      </c>
      <c r="E38" s="106"/>
      <c r="F38" s="106" t="s">
        <v>35</v>
      </c>
      <c r="G38" s="105" t="s">
        <v>150</v>
      </c>
      <c r="H38" s="107"/>
      <c r="I38" s="108"/>
      <c r="J38" s="108"/>
      <c r="K38" s="108"/>
      <c r="L38" s="109"/>
      <c r="M38" s="108"/>
      <c r="N38" s="108"/>
      <c r="O38" s="109">
        <v>1</v>
      </c>
      <c r="P38" s="109"/>
      <c r="Q38" s="109"/>
      <c r="R38" s="109">
        <v>1</v>
      </c>
      <c r="S38" s="109"/>
      <c r="T38" s="109"/>
      <c r="U38" s="109"/>
      <c r="V38" s="109"/>
      <c r="W38" s="109"/>
      <c r="X38" s="109"/>
      <c r="Y38" s="116"/>
      <c r="Z38" s="116"/>
    </row>
    <row r="39" spans="2:26" ht="12.75" customHeight="1" x14ac:dyDescent="0.2">
      <c r="B39" s="105"/>
      <c r="C39" s="105"/>
      <c r="D39" s="105"/>
      <c r="E39" s="106"/>
      <c r="F39" s="106"/>
      <c r="G39" s="105"/>
      <c r="H39" s="107"/>
      <c r="I39" s="108"/>
      <c r="J39" s="108"/>
      <c r="K39" s="108"/>
      <c r="L39" s="109"/>
      <c r="M39" s="108"/>
      <c r="N39" s="108"/>
      <c r="O39" s="3"/>
      <c r="P39" s="109"/>
      <c r="Q39" s="109"/>
      <c r="R39" s="109"/>
      <c r="S39" s="109"/>
      <c r="T39" s="109"/>
      <c r="U39" s="109"/>
      <c r="V39" s="109"/>
      <c r="W39" s="109"/>
      <c r="X39" s="109"/>
      <c r="Y39" s="116"/>
      <c r="Z39" s="116"/>
    </row>
    <row r="40" spans="2:26" ht="12.75" customHeight="1" x14ac:dyDescent="0.2">
      <c r="B40" s="105" t="str">
        <f>B35</f>
        <v>P.275</v>
      </c>
      <c r="C40" s="105" t="s">
        <v>51</v>
      </c>
      <c r="D40" s="105" t="s">
        <v>68</v>
      </c>
      <c r="E40" s="106">
        <v>19423</v>
      </c>
      <c r="F40" s="106" t="s">
        <v>34</v>
      </c>
      <c r="G40" s="105" t="s">
        <v>112</v>
      </c>
      <c r="H40" s="107" t="s">
        <v>113</v>
      </c>
      <c r="I40" s="108"/>
      <c r="J40" s="108">
        <v>14.1</v>
      </c>
      <c r="K40" s="108"/>
      <c r="L40" s="109"/>
      <c r="M40" s="108">
        <v>1</v>
      </c>
      <c r="N40" s="108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16"/>
      <c r="Z40" s="116"/>
    </row>
    <row r="41" spans="2:26" ht="12.75" customHeight="1" x14ac:dyDescent="0.2">
      <c r="B41" s="105"/>
      <c r="C41" s="105"/>
      <c r="D41" s="106"/>
      <c r="E41" s="106"/>
      <c r="F41" s="106"/>
      <c r="G41" s="105" t="s">
        <v>47</v>
      </c>
      <c r="H41" s="107" t="s">
        <v>48</v>
      </c>
      <c r="I41" s="108"/>
      <c r="J41" s="108"/>
      <c r="K41" s="108"/>
      <c r="L41" s="109"/>
      <c r="M41" s="108">
        <v>6</v>
      </c>
      <c r="N41" s="108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16"/>
      <c r="Z41" s="116"/>
    </row>
    <row r="42" spans="2:26" ht="12.75" customHeight="1" x14ac:dyDescent="0.2">
      <c r="B42" s="105" t="str">
        <f>B35</f>
        <v>P.275</v>
      </c>
      <c r="C42" s="105" t="s">
        <v>52</v>
      </c>
      <c r="D42" s="105" t="s">
        <v>70</v>
      </c>
      <c r="E42" s="106">
        <v>10028</v>
      </c>
      <c r="F42" s="106" t="s">
        <v>34</v>
      </c>
      <c r="G42" s="105" t="s">
        <v>85</v>
      </c>
      <c r="H42" s="107"/>
      <c r="I42" s="108"/>
      <c r="K42" s="108">
        <v>12.1</v>
      </c>
      <c r="L42" s="109"/>
      <c r="M42" s="108"/>
      <c r="N42" s="109">
        <v>1</v>
      </c>
      <c r="O42" s="3"/>
      <c r="P42" s="109"/>
      <c r="Q42" s="109"/>
      <c r="R42" s="109"/>
      <c r="S42" s="109"/>
      <c r="T42" s="109"/>
      <c r="U42" s="109"/>
      <c r="V42" s="109"/>
      <c r="W42" s="109"/>
      <c r="X42" s="109"/>
      <c r="Y42" s="116"/>
      <c r="Z42" s="116"/>
    </row>
    <row r="43" spans="2:26" ht="12.75" customHeight="1" x14ac:dyDescent="0.2">
      <c r="B43" s="105"/>
      <c r="C43" s="105"/>
      <c r="D43" s="105"/>
      <c r="E43" s="106"/>
      <c r="F43" s="106"/>
      <c r="G43" s="105" t="s">
        <v>85</v>
      </c>
      <c r="H43" s="107"/>
      <c r="I43" s="108"/>
      <c r="J43" s="108"/>
      <c r="K43" s="108"/>
      <c r="L43" s="109"/>
      <c r="M43" s="108"/>
      <c r="N43" s="109">
        <v>1</v>
      </c>
      <c r="O43" s="3"/>
      <c r="P43" s="109"/>
      <c r="Q43" s="109"/>
      <c r="R43" s="109"/>
      <c r="S43" s="109"/>
      <c r="T43" s="109"/>
      <c r="U43" s="109"/>
      <c r="V43" s="109"/>
      <c r="W43" s="109"/>
      <c r="X43" s="109"/>
      <c r="Y43" s="116"/>
      <c r="Z43" s="116"/>
    </row>
    <row r="44" spans="2:26" ht="12.75" customHeight="1" x14ac:dyDescent="0.2">
      <c r="B44" s="105"/>
      <c r="C44" s="105"/>
      <c r="D44" s="105"/>
      <c r="E44" s="106"/>
      <c r="F44" s="106"/>
      <c r="G44" s="105" t="s">
        <v>85</v>
      </c>
      <c r="H44" s="107"/>
      <c r="I44" s="108"/>
      <c r="K44" s="108"/>
      <c r="L44" s="109"/>
      <c r="M44" s="108"/>
      <c r="N44" s="109">
        <v>1</v>
      </c>
      <c r="O44" s="3"/>
      <c r="P44" s="109"/>
      <c r="Q44" s="109"/>
      <c r="R44" s="109"/>
      <c r="S44" s="109"/>
      <c r="T44" s="109"/>
      <c r="U44" s="109"/>
      <c r="V44" s="109"/>
      <c r="W44" s="109"/>
      <c r="X44" s="109"/>
      <c r="Y44" s="116"/>
      <c r="Z44" s="116"/>
    </row>
    <row r="45" spans="2:26" ht="12.75" customHeight="1" x14ac:dyDescent="0.2">
      <c r="B45" s="105"/>
      <c r="C45" s="105"/>
      <c r="D45" s="106"/>
      <c r="E45" s="106"/>
      <c r="F45" s="106"/>
      <c r="G45" s="105" t="s">
        <v>85</v>
      </c>
      <c r="H45" s="107"/>
      <c r="I45" s="108"/>
      <c r="J45" s="108"/>
      <c r="K45" s="108"/>
      <c r="L45" s="109"/>
      <c r="M45" s="108"/>
      <c r="N45" s="109">
        <v>1</v>
      </c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16"/>
      <c r="Z45" s="116"/>
    </row>
    <row r="46" spans="2:26" ht="12.75" customHeight="1" x14ac:dyDescent="0.2">
      <c r="B46" s="105" t="str">
        <f>B35</f>
        <v>P.275</v>
      </c>
      <c r="C46" s="110" t="s">
        <v>53</v>
      </c>
      <c r="D46" s="105" t="s">
        <v>70</v>
      </c>
      <c r="E46" s="106">
        <v>10039</v>
      </c>
      <c r="F46" s="106" t="s">
        <v>34</v>
      </c>
      <c r="G46" s="105" t="s">
        <v>44</v>
      </c>
      <c r="H46" s="107" t="s">
        <v>45</v>
      </c>
      <c r="I46" s="108">
        <v>13</v>
      </c>
      <c r="J46" s="108"/>
      <c r="K46" s="108"/>
      <c r="L46" s="109">
        <v>1</v>
      </c>
      <c r="M46" s="108">
        <v>6.3</v>
      </c>
      <c r="N46" s="108"/>
      <c r="O46" s="3"/>
      <c r="P46" s="109"/>
      <c r="Q46" s="109"/>
      <c r="R46" s="109"/>
      <c r="S46" s="109"/>
      <c r="T46" s="109"/>
      <c r="U46" s="109"/>
      <c r="V46" s="109"/>
      <c r="W46" s="109"/>
      <c r="X46" s="109"/>
      <c r="Y46" s="116"/>
      <c r="Z46" s="116"/>
    </row>
    <row r="47" spans="2:26" ht="12.75" customHeight="1" x14ac:dyDescent="0.2">
      <c r="B47" s="105" t="str">
        <f>B35</f>
        <v>P.275</v>
      </c>
      <c r="C47" s="105" t="s">
        <v>162</v>
      </c>
      <c r="D47" s="106" t="s">
        <v>70</v>
      </c>
      <c r="E47" s="106">
        <v>10075</v>
      </c>
      <c r="F47" s="106" t="s">
        <v>35</v>
      </c>
      <c r="G47" s="105" t="s">
        <v>155</v>
      </c>
      <c r="H47" s="107" t="s">
        <v>156</v>
      </c>
      <c r="I47" s="108">
        <v>12.5</v>
      </c>
      <c r="J47" s="108"/>
      <c r="K47" s="108"/>
      <c r="L47" s="109"/>
      <c r="M47" s="108">
        <v>4</v>
      </c>
      <c r="N47" s="108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16"/>
      <c r="Z47" s="116"/>
    </row>
    <row r="48" spans="2:26" ht="12.75" customHeight="1" x14ac:dyDescent="0.2">
      <c r="B48" s="105" t="str">
        <f>B35</f>
        <v>P.275</v>
      </c>
      <c r="C48" s="105" t="s">
        <v>163</v>
      </c>
      <c r="D48" s="105" t="s">
        <v>68</v>
      </c>
      <c r="E48" s="106">
        <v>19600</v>
      </c>
      <c r="F48" s="106" t="s">
        <v>34</v>
      </c>
      <c r="G48" s="105" t="s">
        <v>116</v>
      </c>
      <c r="H48" s="107" t="s">
        <v>113</v>
      </c>
      <c r="I48" s="108"/>
      <c r="J48" s="108">
        <v>14.1</v>
      </c>
      <c r="K48" s="108"/>
      <c r="L48" s="109"/>
      <c r="M48" s="108">
        <v>1</v>
      </c>
      <c r="N48" s="108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16"/>
      <c r="Z48" s="116"/>
    </row>
    <row r="49" spans="2:26" ht="12.75" customHeight="1" x14ac:dyDescent="0.2">
      <c r="B49" s="105"/>
      <c r="C49" s="105"/>
      <c r="D49" s="105"/>
      <c r="E49" s="106"/>
      <c r="F49" s="106"/>
      <c r="G49" s="105" t="s">
        <v>47</v>
      </c>
      <c r="H49" s="107" t="s">
        <v>48</v>
      </c>
      <c r="I49" s="108"/>
      <c r="J49" s="108"/>
      <c r="K49" s="108"/>
      <c r="L49" s="109"/>
      <c r="M49" s="108">
        <v>6</v>
      </c>
      <c r="N49" s="108"/>
      <c r="O49" s="3"/>
      <c r="P49" s="109"/>
      <c r="Q49" s="109"/>
      <c r="R49" s="109"/>
      <c r="S49" s="109"/>
      <c r="T49" s="109"/>
      <c r="U49" s="109"/>
      <c r="V49" s="109"/>
      <c r="W49" s="109"/>
      <c r="X49" s="109"/>
      <c r="Y49" s="116"/>
      <c r="Z49" s="116"/>
    </row>
    <row r="50" spans="2:26" ht="12.75" customHeight="1" x14ac:dyDescent="0.2">
      <c r="B50" s="105" t="str">
        <f>B35</f>
        <v>P.275</v>
      </c>
      <c r="C50" s="105" t="s">
        <v>164</v>
      </c>
      <c r="D50" s="105" t="s">
        <v>68</v>
      </c>
      <c r="E50" s="106">
        <v>19423</v>
      </c>
      <c r="F50" s="106" t="s">
        <v>35</v>
      </c>
      <c r="G50" s="105" t="s">
        <v>120</v>
      </c>
      <c r="H50" s="107" t="s">
        <v>45</v>
      </c>
      <c r="I50" s="108">
        <v>13</v>
      </c>
      <c r="J50" s="108"/>
      <c r="K50" s="108"/>
      <c r="L50" s="109"/>
      <c r="M50" s="108">
        <v>6.3</v>
      </c>
      <c r="N50" s="108"/>
      <c r="O50" s="3"/>
      <c r="P50" s="109"/>
      <c r="Q50" s="109"/>
      <c r="R50" s="109"/>
      <c r="S50" s="109"/>
      <c r="T50" s="109"/>
      <c r="U50" s="109"/>
      <c r="V50" s="109"/>
      <c r="W50" s="109"/>
      <c r="X50" s="109"/>
      <c r="Y50" s="116"/>
      <c r="Z50" s="116"/>
    </row>
    <row r="51" spans="2:26" ht="12.75" customHeight="1" x14ac:dyDescent="0.2">
      <c r="B51" s="105" t="str">
        <f>B35</f>
        <v>P.275</v>
      </c>
      <c r="C51" s="105" t="s">
        <v>165</v>
      </c>
      <c r="D51" s="105" t="s">
        <v>68</v>
      </c>
      <c r="E51" s="106">
        <v>19590</v>
      </c>
      <c r="F51" s="106" t="s">
        <v>35</v>
      </c>
      <c r="G51" s="105" t="s">
        <v>112</v>
      </c>
      <c r="H51" s="107" t="s">
        <v>113</v>
      </c>
      <c r="I51" s="108"/>
      <c r="J51" s="108">
        <v>14.1</v>
      </c>
      <c r="K51" s="108"/>
      <c r="L51" s="109"/>
      <c r="M51" s="108">
        <v>1</v>
      </c>
      <c r="N51" s="108"/>
      <c r="O51" s="3"/>
      <c r="P51" s="109"/>
      <c r="Q51" s="109"/>
      <c r="R51" s="109"/>
      <c r="S51" s="109"/>
      <c r="T51" s="109"/>
      <c r="U51" s="109"/>
      <c r="V51" s="109"/>
      <c r="W51" s="109"/>
      <c r="X51" s="109"/>
      <c r="Y51" s="116"/>
      <c r="Z51" s="116"/>
    </row>
    <row r="52" spans="2:26" ht="12.75" customHeight="1" x14ac:dyDescent="0.2">
      <c r="B52" s="105"/>
      <c r="C52" s="105"/>
      <c r="D52" s="105"/>
      <c r="E52" s="106"/>
      <c r="F52" s="106"/>
      <c r="G52" s="105" t="s">
        <v>47</v>
      </c>
      <c r="H52" s="107" t="s">
        <v>48</v>
      </c>
      <c r="I52" s="108"/>
      <c r="J52" s="108"/>
      <c r="K52" s="108"/>
      <c r="L52" s="109"/>
      <c r="M52" s="108">
        <v>6</v>
      </c>
      <c r="N52" s="108"/>
      <c r="O52" s="3"/>
      <c r="P52" s="109"/>
      <c r="Q52" s="109"/>
      <c r="R52" s="109"/>
      <c r="S52" s="109"/>
      <c r="T52" s="109"/>
      <c r="U52" s="109"/>
      <c r="V52" s="109"/>
      <c r="W52" s="109"/>
      <c r="X52" s="109"/>
      <c r="Y52" s="116"/>
      <c r="Z52" s="116"/>
    </row>
    <row r="53" spans="2:26" ht="12.75" customHeight="1" x14ac:dyDescent="0.2">
      <c r="B53" s="105"/>
      <c r="C53" s="105"/>
      <c r="D53" s="105"/>
      <c r="E53" s="106"/>
      <c r="F53" s="4"/>
      <c r="G53" s="105"/>
      <c r="H53" s="107"/>
      <c r="J53" s="108"/>
      <c r="K53" s="108"/>
      <c r="L53" s="109"/>
      <c r="M53" s="108"/>
      <c r="N53" s="108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16"/>
      <c r="Z53" s="116"/>
    </row>
    <row r="54" spans="2:26" ht="12.75" customHeight="1" x14ac:dyDescent="0.2">
      <c r="B54" s="105" t="s">
        <v>238</v>
      </c>
      <c r="C54" s="105" t="s">
        <v>166</v>
      </c>
      <c r="D54" s="105" t="s">
        <v>68</v>
      </c>
      <c r="E54" s="106">
        <v>19800</v>
      </c>
      <c r="F54" s="4" t="s">
        <v>34</v>
      </c>
      <c r="G54" s="105" t="s">
        <v>112</v>
      </c>
      <c r="H54" s="107" t="s">
        <v>113</v>
      </c>
      <c r="I54" s="108"/>
      <c r="J54" s="108">
        <v>14.1</v>
      </c>
      <c r="K54" s="108"/>
      <c r="L54" s="109"/>
      <c r="M54" s="108">
        <v>1</v>
      </c>
      <c r="N54" s="108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16"/>
      <c r="Z54" s="116"/>
    </row>
    <row r="55" spans="2:26" ht="12.75" customHeight="1" x14ac:dyDescent="0.2">
      <c r="B55" s="105"/>
      <c r="C55" s="105"/>
      <c r="D55" s="105"/>
      <c r="E55" s="106"/>
      <c r="F55" s="4"/>
      <c r="G55" s="105" t="s">
        <v>47</v>
      </c>
      <c r="H55" s="107" t="s">
        <v>48</v>
      </c>
      <c r="I55" s="108"/>
      <c r="J55" s="108"/>
      <c r="K55" s="108"/>
      <c r="L55" s="109"/>
      <c r="M55" s="108">
        <v>6</v>
      </c>
      <c r="N55" s="108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16"/>
      <c r="Z55" s="116"/>
    </row>
    <row r="56" spans="2:26" ht="12.75" customHeight="1" x14ac:dyDescent="0.2">
      <c r="B56" s="105" t="str">
        <f>B54</f>
        <v>P.276</v>
      </c>
      <c r="C56" s="105" t="s">
        <v>167</v>
      </c>
      <c r="D56" s="105" t="s">
        <v>68</v>
      </c>
      <c r="E56" s="106">
        <v>19800</v>
      </c>
      <c r="F56" s="106" t="s">
        <v>35</v>
      </c>
      <c r="G56" s="105" t="s">
        <v>168</v>
      </c>
      <c r="H56" s="107" t="s">
        <v>169</v>
      </c>
      <c r="I56" s="108"/>
      <c r="J56" s="108">
        <v>13</v>
      </c>
      <c r="K56" s="39"/>
      <c r="L56" s="4"/>
      <c r="M56" s="108">
        <v>7.5</v>
      </c>
      <c r="N56" s="108"/>
      <c r="O56" s="3"/>
      <c r="P56" s="4"/>
      <c r="Q56" s="4"/>
      <c r="R56" s="4"/>
      <c r="S56" s="4"/>
      <c r="T56" s="4"/>
      <c r="U56" s="4"/>
      <c r="V56" s="4"/>
      <c r="W56" s="4"/>
      <c r="X56" s="4"/>
      <c r="Y56" s="110"/>
    </row>
    <row r="57" spans="2:26" ht="12.75" customHeight="1" x14ac:dyDescent="0.2">
      <c r="B57" s="105"/>
      <c r="C57" s="105"/>
      <c r="D57" s="105"/>
      <c r="E57" s="106"/>
      <c r="F57" s="106"/>
      <c r="G57" s="105"/>
      <c r="H57" s="107"/>
      <c r="I57" s="108"/>
      <c r="J57" s="108"/>
      <c r="K57" s="108"/>
      <c r="L57" s="109"/>
      <c r="M57" s="108"/>
      <c r="N57" s="108"/>
      <c r="O57" s="3"/>
      <c r="P57" s="109"/>
      <c r="Q57" s="109"/>
      <c r="R57" s="109"/>
      <c r="S57" s="109"/>
      <c r="T57" s="109"/>
      <c r="U57" s="109"/>
      <c r="V57" s="109"/>
      <c r="W57" s="109"/>
      <c r="X57" s="109"/>
      <c r="Y57" s="116"/>
    </row>
    <row r="58" spans="2:26" ht="12.75" customHeight="1" x14ac:dyDescent="0.2">
      <c r="B58" s="105" t="s">
        <v>239</v>
      </c>
      <c r="C58" s="105" t="s">
        <v>170</v>
      </c>
      <c r="D58" s="105" t="s">
        <v>75</v>
      </c>
      <c r="E58" s="106"/>
      <c r="F58" s="106" t="s">
        <v>34</v>
      </c>
      <c r="G58" s="105" t="s">
        <v>85</v>
      </c>
      <c r="H58" s="107"/>
      <c r="I58" s="108"/>
      <c r="J58" s="108"/>
      <c r="K58" s="108"/>
      <c r="L58" s="109"/>
      <c r="M58" s="108"/>
      <c r="N58" s="108"/>
      <c r="O58" s="3"/>
      <c r="P58" s="109"/>
      <c r="Q58" s="109">
        <v>1</v>
      </c>
      <c r="R58" s="109"/>
      <c r="S58" s="109">
        <v>1</v>
      </c>
      <c r="T58" s="109"/>
      <c r="U58" s="109"/>
      <c r="V58" s="109"/>
      <c r="W58" s="109"/>
      <c r="X58" s="109"/>
      <c r="Y58" s="116"/>
    </row>
    <row r="59" spans="2:26" ht="12.75" customHeight="1" x14ac:dyDescent="0.2">
      <c r="B59" s="105" t="str">
        <f>B58</f>
        <v>P.277</v>
      </c>
      <c r="C59" s="105" t="s">
        <v>171</v>
      </c>
      <c r="D59" s="105" t="s">
        <v>75</v>
      </c>
      <c r="E59" s="106"/>
      <c r="F59" s="106" t="s">
        <v>35</v>
      </c>
      <c r="G59" s="105" t="s">
        <v>98</v>
      </c>
      <c r="H59" s="107"/>
      <c r="I59" s="108"/>
      <c r="J59" s="108"/>
      <c r="K59" s="108"/>
      <c r="L59" s="109"/>
      <c r="M59" s="108"/>
      <c r="N59" s="108"/>
      <c r="O59" s="3">
        <v>1</v>
      </c>
      <c r="P59" s="109"/>
      <c r="Q59" s="109"/>
      <c r="R59" s="109">
        <v>1</v>
      </c>
      <c r="S59" s="109"/>
      <c r="T59" s="109"/>
      <c r="U59" s="109"/>
      <c r="V59" s="109"/>
      <c r="W59" s="109"/>
      <c r="X59" s="109"/>
      <c r="Y59" s="116"/>
    </row>
    <row r="60" spans="2:26" ht="12.75" customHeight="1" x14ac:dyDescent="0.2">
      <c r="B60" s="105"/>
      <c r="C60" s="105"/>
      <c r="D60" s="105"/>
      <c r="E60" s="106"/>
      <c r="F60" s="106"/>
      <c r="G60" s="105"/>
      <c r="H60" s="107"/>
      <c r="I60" s="108"/>
      <c r="J60" s="108"/>
      <c r="K60" s="108"/>
      <c r="L60" s="109"/>
      <c r="M60" s="108"/>
      <c r="N60" s="108"/>
      <c r="O60" s="3"/>
      <c r="P60" s="109"/>
      <c r="Q60" s="109"/>
      <c r="R60" s="109"/>
      <c r="S60" s="109"/>
      <c r="T60" s="109"/>
      <c r="U60" s="109"/>
      <c r="V60" s="109"/>
      <c r="W60" s="109"/>
      <c r="X60" s="109"/>
      <c r="Y60" s="116"/>
    </row>
    <row r="61" spans="2:26" ht="12.75" customHeight="1" x14ac:dyDescent="0.2">
      <c r="B61" s="105" t="str">
        <f>B58</f>
        <v>P.277</v>
      </c>
      <c r="C61" s="105" t="s">
        <v>172</v>
      </c>
      <c r="D61" s="105" t="s">
        <v>68</v>
      </c>
      <c r="E61" s="106">
        <v>20207</v>
      </c>
      <c r="F61" s="106" t="s">
        <v>34</v>
      </c>
      <c r="G61" s="105" t="s">
        <v>168</v>
      </c>
      <c r="H61" s="107" t="s">
        <v>169</v>
      </c>
      <c r="I61" s="108"/>
      <c r="J61" s="108">
        <v>13</v>
      </c>
      <c r="K61" s="39"/>
      <c r="L61" s="4"/>
      <c r="M61" s="108">
        <v>7.5</v>
      </c>
      <c r="N61" s="108"/>
      <c r="O61" s="3"/>
      <c r="P61" s="109"/>
      <c r="Q61" s="109"/>
      <c r="R61" s="109"/>
      <c r="S61" s="109"/>
      <c r="T61" s="109"/>
      <c r="U61" s="109"/>
      <c r="V61" s="109"/>
      <c r="W61" s="109"/>
      <c r="X61" s="109"/>
      <c r="Y61" s="116"/>
    </row>
    <row r="62" spans="2:26" ht="12.75" customHeight="1" x14ac:dyDescent="0.2">
      <c r="B62" s="105" t="str">
        <f>B58</f>
        <v>P.277</v>
      </c>
      <c r="C62" s="105" t="s">
        <v>173</v>
      </c>
      <c r="D62" s="105" t="s">
        <v>68</v>
      </c>
      <c r="E62" s="106">
        <v>20428</v>
      </c>
      <c r="F62" s="106" t="s">
        <v>34</v>
      </c>
      <c r="G62" s="105" t="s">
        <v>112</v>
      </c>
      <c r="H62" s="107" t="s">
        <v>113</v>
      </c>
      <c r="I62" s="108"/>
      <c r="J62" s="108">
        <v>14.1</v>
      </c>
      <c r="K62" s="108"/>
      <c r="L62" s="109"/>
      <c r="M62" s="108">
        <v>1</v>
      </c>
      <c r="N62" s="108"/>
      <c r="O62" s="3"/>
      <c r="P62" s="109"/>
      <c r="Q62" s="109"/>
      <c r="R62" s="109"/>
      <c r="S62" s="109"/>
      <c r="T62" s="109"/>
      <c r="U62" s="109"/>
      <c r="V62" s="109"/>
      <c r="W62" s="109"/>
      <c r="X62" s="109"/>
      <c r="Y62" s="116"/>
    </row>
    <row r="63" spans="2:26" ht="12.75" customHeight="1" x14ac:dyDescent="0.2">
      <c r="B63" s="105"/>
      <c r="C63" s="105"/>
      <c r="D63" s="105"/>
      <c r="E63" s="106"/>
      <c r="F63" s="106"/>
      <c r="G63" s="105" t="s">
        <v>47</v>
      </c>
      <c r="H63" s="107" t="s">
        <v>48</v>
      </c>
      <c r="I63" s="108"/>
      <c r="J63" s="108"/>
      <c r="K63" s="108"/>
      <c r="L63" s="109"/>
      <c r="M63" s="108">
        <v>6</v>
      </c>
      <c r="N63" s="108"/>
      <c r="O63" s="3"/>
      <c r="P63" s="4"/>
      <c r="Q63" s="4"/>
      <c r="R63" s="4"/>
      <c r="S63" s="4"/>
      <c r="T63" s="4"/>
      <c r="U63" s="4"/>
      <c r="V63" s="4"/>
      <c r="W63" s="4"/>
      <c r="X63" s="4"/>
      <c r="Y63" s="110"/>
    </row>
    <row r="64" spans="2:26" ht="12.75" customHeight="1" x14ac:dyDescent="0.2">
      <c r="B64" s="105" t="str">
        <f>B58</f>
        <v>P.277</v>
      </c>
      <c r="C64" s="105" t="s">
        <v>174</v>
      </c>
      <c r="D64" s="105" t="s">
        <v>68</v>
      </c>
      <c r="E64" s="106">
        <v>20556</v>
      </c>
      <c r="F64" s="106" t="s">
        <v>34</v>
      </c>
      <c r="G64" s="105" t="s">
        <v>120</v>
      </c>
      <c r="H64" s="107" t="s">
        <v>45</v>
      </c>
      <c r="I64" s="108">
        <v>13</v>
      </c>
      <c r="J64" s="108"/>
      <c r="K64" s="108"/>
      <c r="L64" s="109"/>
      <c r="M64" s="108">
        <v>6.3</v>
      </c>
      <c r="N64" s="108"/>
      <c r="O64" s="3"/>
      <c r="P64" s="109"/>
      <c r="Q64" s="4"/>
      <c r="R64" s="4"/>
      <c r="S64" s="109"/>
      <c r="T64" s="109"/>
      <c r="U64" s="109"/>
      <c r="V64" s="109"/>
      <c r="W64" s="109"/>
      <c r="X64" s="109"/>
      <c r="Y64" s="116"/>
    </row>
    <row r="65" spans="2:26" ht="12.75" customHeight="1" x14ac:dyDescent="0.2">
      <c r="B65" s="105" t="str">
        <f>B58</f>
        <v>P.277</v>
      </c>
      <c r="C65" s="105" t="s">
        <v>175</v>
      </c>
      <c r="D65" s="105" t="s">
        <v>68</v>
      </c>
      <c r="E65" s="106">
        <v>20216</v>
      </c>
      <c r="F65" s="106" t="s">
        <v>35</v>
      </c>
      <c r="G65" s="105" t="s">
        <v>112</v>
      </c>
      <c r="H65" s="107" t="s">
        <v>113</v>
      </c>
      <c r="I65" s="108"/>
      <c r="J65" s="108">
        <v>14.1</v>
      </c>
      <c r="K65" s="108"/>
      <c r="L65" s="109"/>
      <c r="M65" s="108">
        <v>1</v>
      </c>
      <c r="N65" s="108"/>
      <c r="O65" s="3"/>
      <c r="P65" s="109"/>
      <c r="Q65" s="4"/>
      <c r="R65" s="4"/>
      <c r="S65" s="109"/>
      <c r="T65" s="109"/>
      <c r="U65" s="109"/>
      <c r="V65" s="109"/>
      <c r="W65" s="109"/>
      <c r="X65" s="109"/>
      <c r="Y65" s="116"/>
    </row>
    <row r="66" spans="2:26" ht="12.75" customHeight="1" x14ac:dyDescent="0.2">
      <c r="B66" s="105"/>
      <c r="C66" s="105"/>
      <c r="D66" s="105"/>
      <c r="E66" s="106"/>
      <c r="F66" s="106"/>
      <c r="G66" s="105" t="s">
        <v>47</v>
      </c>
      <c r="H66" s="107" t="s">
        <v>48</v>
      </c>
      <c r="I66" s="108"/>
      <c r="J66" s="108"/>
      <c r="K66" s="108"/>
      <c r="L66" s="109"/>
      <c r="M66" s="108">
        <v>6</v>
      </c>
      <c r="N66" s="108"/>
      <c r="O66" s="3"/>
      <c r="P66" s="109"/>
      <c r="Q66" s="4"/>
      <c r="R66" s="4"/>
      <c r="S66" s="109"/>
      <c r="T66" s="109"/>
      <c r="U66" s="109"/>
      <c r="V66" s="109"/>
      <c r="W66" s="109"/>
      <c r="X66" s="109"/>
      <c r="Y66" s="116"/>
    </row>
    <row r="67" spans="2:26" ht="12.75" customHeight="1" x14ac:dyDescent="0.2">
      <c r="B67" s="105" t="str">
        <f>B58</f>
        <v>P.277</v>
      </c>
      <c r="C67" s="105" t="s">
        <v>176</v>
      </c>
      <c r="D67" s="105" t="s">
        <v>68</v>
      </c>
      <c r="E67" s="106">
        <v>20424</v>
      </c>
      <c r="F67" s="106" t="s">
        <v>35</v>
      </c>
      <c r="G67" s="105" t="s">
        <v>116</v>
      </c>
      <c r="H67" s="107" t="s">
        <v>113</v>
      </c>
      <c r="I67" s="108"/>
      <c r="J67" s="108">
        <v>14.1</v>
      </c>
      <c r="K67" s="108"/>
      <c r="L67" s="109"/>
      <c r="M67" s="108">
        <v>1</v>
      </c>
      <c r="N67" s="108"/>
      <c r="O67" s="3"/>
      <c r="P67" s="109"/>
      <c r="Q67" s="4"/>
      <c r="R67" s="4"/>
      <c r="S67" s="109"/>
      <c r="T67" s="109"/>
      <c r="U67" s="109"/>
      <c r="V67" s="109"/>
      <c r="W67" s="109"/>
      <c r="X67" s="109"/>
      <c r="Y67" s="116"/>
    </row>
    <row r="68" spans="2:26" ht="12.75" customHeight="1" x14ac:dyDescent="0.2">
      <c r="B68" s="105"/>
      <c r="C68" s="105"/>
      <c r="D68" s="105"/>
      <c r="E68" s="106"/>
      <c r="F68" s="106"/>
      <c r="G68" s="105" t="s">
        <v>47</v>
      </c>
      <c r="H68" s="107" t="s">
        <v>48</v>
      </c>
      <c r="I68" s="108"/>
      <c r="J68" s="108"/>
      <c r="K68" s="108"/>
      <c r="L68" s="109"/>
      <c r="M68" s="108">
        <v>6</v>
      </c>
      <c r="N68" s="108"/>
      <c r="O68" s="3"/>
      <c r="P68" s="109"/>
      <c r="Q68" s="4"/>
      <c r="R68" s="4"/>
      <c r="S68" s="109"/>
      <c r="T68" s="109"/>
      <c r="U68" s="109"/>
      <c r="V68" s="109"/>
      <c r="W68" s="109"/>
      <c r="X68" s="109"/>
      <c r="Y68" s="116"/>
    </row>
    <row r="69" spans="2:26" ht="12.75" customHeight="1" x14ac:dyDescent="0.2">
      <c r="B69" s="105" t="str">
        <f>B58</f>
        <v>P.277</v>
      </c>
      <c r="C69" s="105" t="s">
        <v>177</v>
      </c>
      <c r="D69" s="105" t="s">
        <v>75</v>
      </c>
      <c r="E69" s="106">
        <v>11963</v>
      </c>
      <c r="F69" s="106" t="s">
        <v>34</v>
      </c>
      <c r="G69" s="105" t="s">
        <v>85</v>
      </c>
      <c r="H69" s="4"/>
      <c r="I69" s="108"/>
      <c r="J69" s="108"/>
      <c r="K69" s="108"/>
      <c r="L69" s="4"/>
      <c r="M69" s="108"/>
      <c r="N69" s="108"/>
      <c r="O69" s="3"/>
      <c r="P69" s="109"/>
      <c r="Q69" s="4"/>
      <c r="R69" s="4"/>
      <c r="S69" s="109"/>
      <c r="T69" s="109"/>
      <c r="U69" s="109"/>
      <c r="V69" s="109"/>
      <c r="W69" s="109"/>
      <c r="X69" s="109"/>
      <c r="Y69" s="116"/>
      <c r="Z69" s="116"/>
    </row>
    <row r="70" spans="2:26" ht="12.75" customHeight="1" x14ac:dyDescent="0.2">
      <c r="B70" s="105" t="str">
        <f>B58</f>
        <v>P.277</v>
      </c>
      <c r="C70" s="105" t="s">
        <v>178</v>
      </c>
      <c r="D70" s="105" t="s">
        <v>75</v>
      </c>
      <c r="E70" s="106">
        <v>11961</v>
      </c>
      <c r="F70" s="106" t="s">
        <v>35</v>
      </c>
      <c r="G70" s="105" t="s">
        <v>44</v>
      </c>
      <c r="H70" s="4" t="s">
        <v>45</v>
      </c>
      <c r="I70" s="108">
        <v>13</v>
      </c>
      <c r="J70" s="108"/>
      <c r="K70" s="39"/>
      <c r="L70" s="4">
        <v>1</v>
      </c>
      <c r="M70" s="108">
        <v>6.3</v>
      </c>
      <c r="N70" s="108"/>
      <c r="O70" s="3"/>
      <c r="P70" s="109"/>
      <c r="Q70" s="4"/>
      <c r="R70" s="4"/>
      <c r="S70" s="109"/>
      <c r="T70" s="109"/>
      <c r="U70" s="109"/>
      <c r="V70" s="109"/>
      <c r="W70" s="109"/>
      <c r="X70" s="109"/>
      <c r="Y70" s="116"/>
      <c r="Z70" s="116"/>
    </row>
    <row r="71" spans="2:26" ht="13.5" customHeight="1" x14ac:dyDescent="0.2">
      <c r="B71" s="105"/>
      <c r="C71" s="105"/>
      <c r="D71" s="105"/>
      <c r="E71" s="106"/>
      <c r="F71" s="106"/>
      <c r="G71" s="105"/>
      <c r="H71" s="4"/>
      <c r="I71" s="108"/>
      <c r="J71" s="108"/>
      <c r="K71" s="39"/>
      <c r="L71" s="4"/>
      <c r="M71" s="108"/>
      <c r="N71" s="108"/>
      <c r="O71" s="3"/>
      <c r="P71" s="109"/>
      <c r="Q71" s="4"/>
      <c r="R71" s="4"/>
      <c r="S71" s="109"/>
      <c r="T71" s="109"/>
      <c r="U71" s="109"/>
      <c r="V71" s="109"/>
      <c r="W71" s="109"/>
      <c r="X71" s="109"/>
      <c r="Y71" s="116"/>
      <c r="Z71" s="116"/>
    </row>
    <row r="72" spans="2:26" ht="13.5" customHeight="1" x14ac:dyDescent="0.2">
      <c r="B72" s="105"/>
      <c r="C72" s="105"/>
      <c r="D72" s="105"/>
      <c r="E72" s="106"/>
      <c r="F72" s="106"/>
      <c r="G72" s="105"/>
      <c r="H72" s="4"/>
      <c r="I72" s="108"/>
      <c r="J72" s="108"/>
      <c r="K72" s="39"/>
      <c r="L72" s="4"/>
      <c r="M72" s="108"/>
      <c r="N72" s="108"/>
      <c r="O72" s="3"/>
      <c r="P72" s="109"/>
      <c r="Q72" s="4"/>
      <c r="R72" s="4"/>
      <c r="S72" s="109"/>
      <c r="T72" s="109"/>
      <c r="U72" s="109"/>
      <c r="V72" s="109"/>
      <c r="W72" s="109"/>
      <c r="X72" s="109"/>
      <c r="Y72" s="116"/>
      <c r="Z72" s="116"/>
    </row>
    <row r="73" spans="2:26" ht="13.5" customHeight="1" x14ac:dyDescent="0.2">
      <c r="B73" s="105"/>
      <c r="C73" s="105"/>
      <c r="D73" s="105"/>
      <c r="E73" s="106"/>
      <c r="F73" s="106"/>
      <c r="G73" s="105"/>
      <c r="H73" s="4"/>
      <c r="I73" s="108"/>
      <c r="J73" s="108"/>
      <c r="K73" s="39"/>
      <c r="L73" s="4"/>
      <c r="M73" s="108"/>
      <c r="N73" s="108"/>
      <c r="O73" s="3"/>
      <c r="P73" s="109"/>
      <c r="Q73" s="4"/>
      <c r="R73" s="4"/>
      <c r="S73" s="109"/>
      <c r="T73" s="109"/>
      <c r="U73" s="109"/>
      <c r="V73" s="109"/>
      <c r="W73" s="109"/>
      <c r="X73" s="109"/>
      <c r="Y73" s="116"/>
      <c r="Z73" s="116"/>
    </row>
    <row r="74" spans="2:26" ht="12.75" customHeight="1" x14ac:dyDescent="0.2">
      <c r="B74" s="105"/>
      <c r="C74" s="105"/>
      <c r="D74" s="105"/>
      <c r="E74" s="106"/>
      <c r="F74" s="106"/>
      <c r="G74" s="105"/>
      <c r="H74" s="4"/>
      <c r="I74" s="108"/>
      <c r="J74" s="108"/>
      <c r="K74" s="39"/>
      <c r="L74" s="4"/>
      <c r="M74" s="108"/>
      <c r="N74" s="108"/>
      <c r="O74" s="3"/>
      <c r="P74" s="109"/>
      <c r="Q74" s="4"/>
      <c r="R74" s="4"/>
      <c r="S74" s="109"/>
      <c r="T74" s="109"/>
      <c r="U74" s="109"/>
      <c r="V74" s="109"/>
      <c r="W74" s="109"/>
      <c r="X74" s="109"/>
      <c r="Y74" s="116"/>
      <c r="Z74" s="116"/>
    </row>
    <row r="75" spans="2:26" ht="12.75" customHeight="1" x14ac:dyDescent="0.2">
      <c r="B75" s="105"/>
      <c r="C75" s="105"/>
      <c r="D75" s="105"/>
      <c r="E75" s="106"/>
      <c r="F75" s="106"/>
      <c r="G75" s="105"/>
      <c r="H75" s="4"/>
      <c r="I75" s="108"/>
      <c r="J75" s="108"/>
      <c r="K75" s="39"/>
      <c r="L75" s="4"/>
      <c r="M75" s="108"/>
      <c r="N75" s="108"/>
      <c r="O75" s="3"/>
      <c r="P75" s="109"/>
      <c r="Q75" s="4"/>
      <c r="R75" s="4"/>
      <c r="S75" s="109"/>
      <c r="T75" s="109"/>
      <c r="U75" s="109"/>
      <c r="V75" s="109"/>
      <c r="W75" s="109"/>
      <c r="X75" s="109"/>
      <c r="Y75" s="116"/>
      <c r="Z75" s="116"/>
    </row>
    <row r="76" spans="2:26" ht="12.75" customHeight="1" x14ac:dyDescent="0.2">
      <c r="B76" s="105"/>
      <c r="C76" s="105"/>
      <c r="D76" s="105"/>
      <c r="E76" s="106"/>
      <c r="F76" s="106"/>
      <c r="G76" s="105"/>
      <c r="H76" s="4"/>
      <c r="I76" s="108"/>
      <c r="J76" s="108"/>
      <c r="K76" s="39"/>
      <c r="L76" s="4"/>
      <c r="M76" s="108"/>
      <c r="N76" s="108"/>
      <c r="O76" s="3"/>
      <c r="P76" s="109"/>
      <c r="Q76" s="4"/>
      <c r="R76" s="4"/>
      <c r="S76" s="109"/>
      <c r="T76" s="109"/>
      <c r="U76" s="109"/>
      <c r="V76" s="109"/>
      <c r="W76" s="109"/>
      <c r="X76" s="109"/>
      <c r="Y76" s="116"/>
      <c r="Z76" s="116"/>
    </row>
    <row r="77" spans="2:26" ht="12.75" customHeight="1" x14ac:dyDescent="0.2">
      <c r="B77" s="105"/>
      <c r="C77" s="105"/>
      <c r="D77" s="105"/>
      <c r="E77" s="106"/>
      <c r="F77" s="106"/>
      <c r="G77" s="105"/>
      <c r="H77" s="4"/>
      <c r="I77" s="108"/>
      <c r="J77" s="108"/>
      <c r="K77" s="39"/>
      <c r="L77" s="4"/>
      <c r="M77" s="108"/>
      <c r="N77" s="108"/>
      <c r="O77" s="3"/>
      <c r="P77" s="109"/>
      <c r="Q77" s="4"/>
      <c r="R77" s="4"/>
      <c r="S77" s="109"/>
      <c r="T77" s="109"/>
      <c r="U77" s="109"/>
      <c r="V77" s="109"/>
      <c r="W77" s="109"/>
      <c r="X77" s="109"/>
      <c r="Y77" s="116"/>
      <c r="Z77" s="116"/>
    </row>
    <row r="78" spans="2:26" ht="12.75" customHeight="1" x14ac:dyDescent="0.2">
      <c r="B78" s="105"/>
      <c r="C78" s="105"/>
      <c r="D78" s="105"/>
      <c r="E78" s="106"/>
      <c r="F78" s="106"/>
      <c r="G78" s="105"/>
      <c r="H78" s="4"/>
      <c r="I78" s="108"/>
      <c r="J78" s="108"/>
      <c r="K78" s="39"/>
      <c r="L78" s="4"/>
      <c r="M78" s="108"/>
      <c r="N78" s="108"/>
      <c r="O78" s="3"/>
      <c r="P78" s="109"/>
      <c r="Q78" s="4"/>
      <c r="R78" s="4"/>
      <c r="S78" s="109"/>
      <c r="T78" s="109"/>
      <c r="U78" s="109"/>
      <c r="V78" s="109"/>
      <c r="W78" s="109"/>
      <c r="X78" s="109"/>
      <c r="Y78" s="116"/>
      <c r="Z78" s="116"/>
    </row>
    <row r="79" spans="2:26" ht="12.75" customHeight="1" x14ac:dyDescent="0.2">
      <c r="B79" s="105"/>
      <c r="C79" s="105"/>
      <c r="D79" s="105"/>
      <c r="E79" s="106"/>
      <c r="F79" s="106"/>
      <c r="G79" s="105"/>
      <c r="H79" s="4"/>
      <c r="I79" s="108"/>
      <c r="J79" s="108"/>
      <c r="K79" s="39"/>
      <c r="L79" s="4"/>
      <c r="M79" s="108"/>
      <c r="N79" s="108"/>
      <c r="O79" s="3"/>
      <c r="P79" s="109"/>
      <c r="Q79" s="4"/>
      <c r="R79" s="4"/>
      <c r="S79" s="109"/>
      <c r="T79" s="109"/>
      <c r="U79" s="109"/>
      <c r="V79" s="109"/>
      <c r="W79" s="109"/>
      <c r="X79" s="109"/>
      <c r="Y79" s="116"/>
      <c r="Z79" s="116"/>
    </row>
    <row r="80" spans="2:26" ht="12.75" customHeight="1" x14ac:dyDescent="0.2">
      <c r="B80" s="105"/>
      <c r="C80" s="105"/>
      <c r="D80" s="105"/>
      <c r="E80" s="106"/>
      <c r="F80" s="106"/>
      <c r="G80" s="105"/>
      <c r="H80" s="4"/>
      <c r="I80" s="108"/>
      <c r="J80" s="108"/>
      <c r="K80" s="39"/>
      <c r="L80" s="4"/>
      <c r="M80" s="108"/>
      <c r="N80" s="108"/>
      <c r="O80" s="3"/>
      <c r="P80" s="109"/>
      <c r="Q80" s="4"/>
      <c r="R80" s="4"/>
      <c r="S80" s="109"/>
      <c r="T80" s="109"/>
      <c r="U80" s="109"/>
      <c r="V80" s="109"/>
      <c r="W80" s="109"/>
      <c r="X80" s="109"/>
      <c r="Y80" s="116"/>
      <c r="Z80" s="116"/>
    </row>
    <row r="81" spans="2:26" ht="12.75" customHeight="1" x14ac:dyDescent="0.2">
      <c r="B81" s="105"/>
      <c r="C81" s="105"/>
      <c r="D81" s="106"/>
      <c r="E81" s="106"/>
      <c r="F81" s="106"/>
      <c r="G81" s="105"/>
      <c r="H81" s="107"/>
      <c r="I81" s="108"/>
      <c r="J81" s="108"/>
      <c r="K81" s="108"/>
      <c r="L81" s="109"/>
      <c r="M81" s="108"/>
      <c r="N81" s="108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16"/>
    </row>
    <row r="82" spans="2:26" ht="12.75" customHeight="1" x14ac:dyDescent="0.2">
      <c r="B82" s="105"/>
      <c r="C82" s="105"/>
      <c r="D82" s="105"/>
      <c r="E82" s="106"/>
      <c r="F82" s="106"/>
      <c r="G82" s="105"/>
      <c r="H82" s="107"/>
      <c r="I82" s="108"/>
      <c r="J82" s="108"/>
      <c r="K82" s="39"/>
      <c r="L82" s="4"/>
      <c r="M82" s="108"/>
      <c r="N82" s="108"/>
      <c r="O82" s="3"/>
      <c r="P82" s="4"/>
      <c r="Q82" s="4"/>
      <c r="R82" s="4"/>
      <c r="S82" s="4"/>
      <c r="T82" s="4"/>
      <c r="U82" s="4"/>
      <c r="V82" s="4"/>
      <c r="W82" s="4"/>
      <c r="X82" s="4"/>
      <c r="Y82" s="110"/>
      <c r="Z82" s="110"/>
    </row>
    <row r="83" spans="2:26" ht="12.75" customHeight="1" thickBot="1" x14ac:dyDescent="0.25">
      <c r="B83" s="105"/>
      <c r="C83" s="105"/>
      <c r="D83" s="105"/>
      <c r="E83" s="106"/>
      <c r="F83" s="4"/>
      <c r="G83" s="105"/>
      <c r="H83" s="107"/>
      <c r="I83" s="112"/>
      <c r="J83" s="108"/>
      <c r="K83" s="109"/>
      <c r="L83" s="109"/>
      <c r="M83" s="108"/>
      <c r="N83" s="108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16"/>
      <c r="Z83" s="116"/>
    </row>
    <row r="84" spans="2:26" ht="12.75" customHeight="1" x14ac:dyDescent="0.2">
      <c r="B84" s="151" t="s">
        <v>199</v>
      </c>
      <c r="C84" s="152"/>
      <c r="D84" s="152"/>
      <c r="E84" s="152"/>
      <c r="F84" s="152"/>
      <c r="G84" s="152"/>
      <c r="H84" s="153"/>
      <c r="I84" s="143">
        <f t="shared" ref="I84:S84" si="0">SUM(I16:I83)</f>
        <v>90</v>
      </c>
      <c r="J84" s="143">
        <f t="shared" si="0"/>
        <v>166.39999999999998</v>
      </c>
      <c r="K84" s="143">
        <f t="shared" si="0"/>
        <v>24.2</v>
      </c>
      <c r="L84" s="139">
        <f t="shared" si="0"/>
        <v>3</v>
      </c>
      <c r="M84" s="143">
        <f t="shared" si="0"/>
        <v>124.99999999999999</v>
      </c>
      <c r="N84" s="139">
        <f t="shared" si="0"/>
        <v>8</v>
      </c>
      <c r="O84" s="139">
        <f t="shared" si="0"/>
        <v>10</v>
      </c>
      <c r="P84" s="139">
        <f>SUM(P16:P83)</f>
        <v>0</v>
      </c>
      <c r="Q84" s="139">
        <f>SUM(Q16:Q83)</f>
        <v>1</v>
      </c>
      <c r="R84" s="139">
        <f t="shared" si="0"/>
        <v>8</v>
      </c>
      <c r="S84" s="139">
        <f t="shared" si="0"/>
        <v>1</v>
      </c>
      <c r="T84" s="139"/>
      <c r="U84" s="139"/>
      <c r="V84" s="139"/>
      <c r="W84" s="139"/>
      <c r="X84" s="139"/>
      <c r="Y84" s="115"/>
      <c r="Z84" s="115"/>
    </row>
    <row r="85" spans="2:26" ht="12.75" customHeight="1" thickBot="1" x14ac:dyDescent="0.25">
      <c r="B85" s="154"/>
      <c r="C85" s="155"/>
      <c r="D85" s="155"/>
      <c r="E85" s="155"/>
      <c r="F85" s="155"/>
      <c r="G85" s="155"/>
      <c r="H85" s="156"/>
      <c r="I85" s="144"/>
      <c r="J85" s="144"/>
      <c r="K85" s="144"/>
      <c r="L85" s="140"/>
      <c r="M85" s="144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15"/>
      <c r="Z85" s="115"/>
    </row>
    <row r="89" spans="2:26" x14ac:dyDescent="0.2">
      <c r="C89" s="111"/>
      <c r="D89" s="111"/>
      <c r="E89" s="111"/>
      <c r="F89" s="111"/>
      <c r="G89" s="111"/>
      <c r="H89" s="111"/>
      <c r="I89" s="111"/>
      <c r="K89" s="111"/>
      <c r="L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</row>
  </sheetData>
  <mergeCells count="46">
    <mergeCell ref="G4:G8"/>
    <mergeCell ref="G11:G15"/>
    <mergeCell ref="B4:B15"/>
    <mergeCell ref="C4:C15"/>
    <mergeCell ref="D4:D8"/>
    <mergeCell ref="E4:E15"/>
    <mergeCell ref="F4:F8"/>
    <mergeCell ref="D9:D10"/>
    <mergeCell ref="F9:F10"/>
    <mergeCell ref="G9:G10"/>
    <mergeCell ref="D11:D14"/>
    <mergeCell ref="F11:F15"/>
    <mergeCell ref="H4:H15"/>
    <mergeCell ref="I5:I14"/>
    <mergeCell ref="J5:J14"/>
    <mergeCell ref="K5:K14"/>
    <mergeCell ref="L5:L14"/>
    <mergeCell ref="M5:M14"/>
    <mergeCell ref="N5:N14"/>
    <mergeCell ref="O5:O14"/>
    <mergeCell ref="Q5:Q14"/>
    <mergeCell ref="R5:R14"/>
    <mergeCell ref="P5:P14"/>
    <mergeCell ref="B84:H85"/>
    <mergeCell ref="I84:I85"/>
    <mergeCell ref="J84:J85"/>
    <mergeCell ref="K84:K85"/>
    <mergeCell ref="L84:L85"/>
    <mergeCell ref="S5:S14"/>
    <mergeCell ref="U5:U14"/>
    <mergeCell ref="P84:P85"/>
    <mergeCell ref="S84:S85"/>
    <mergeCell ref="U84:U85"/>
    <mergeCell ref="M84:M85"/>
    <mergeCell ref="N84:N85"/>
    <mergeCell ref="O84:O85"/>
    <mergeCell ref="Q84:Q85"/>
    <mergeCell ref="R84:R85"/>
    <mergeCell ref="W84:W85"/>
    <mergeCell ref="X84:X85"/>
    <mergeCell ref="V5:V14"/>
    <mergeCell ref="V84:V85"/>
    <mergeCell ref="T5:T14"/>
    <mergeCell ref="T84:T85"/>
    <mergeCell ref="W5:W14"/>
    <mergeCell ref="X5:X14"/>
  </mergeCells>
  <pageMargins left="0.75" right="0.75" top="1" bottom="1" header="0.5" footer="0.5"/>
  <pageSetup paperSize="17" scale="6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06BF-725A-483C-AC45-A5F84BFC51F7}">
  <dimension ref="B1:Y89"/>
  <sheetViews>
    <sheetView showZeros="0" topLeftCell="A10" zoomScale="80" zoomScaleNormal="80" workbookViewId="0">
      <selection activeCell="H41" sqref="H41"/>
    </sheetView>
  </sheetViews>
  <sheetFormatPr defaultRowHeight="12.75" x14ac:dyDescent="0.2"/>
  <cols>
    <col min="1" max="1" width="9.140625" style="2"/>
    <col min="2" max="2" width="9" style="2" customWidth="1"/>
    <col min="3" max="3" width="10.7109375" style="2" customWidth="1"/>
    <col min="4" max="4" width="25.7109375" style="2" customWidth="1"/>
    <col min="5" max="5" width="19.7109375" style="2" customWidth="1"/>
    <col min="6" max="6" width="8" style="2" customWidth="1"/>
    <col min="7" max="8" width="14.7109375" style="2" customWidth="1"/>
    <col min="9" max="9" width="11.5703125" style="2" customWidth="1"/>
    <col min="10" max="10" width="11.5703125" style="111" customWidth="1"/>
    <col min="11" max="25" width="11.5703125" style="2" customWidth="1"/>
    <col min="26" max="254" width="9.140625" style="2"/>
    <col min="255" max="255" width="9" style="2" customWidth="1"/>
    <col min="256" max="256" width="10.7109375" style="2" customWidth="1"/>
    <col min="257" max="257" width="25.7109375" style="2" customWidth="1"/>
    <col min="258" max="258" width="19.7109375" style="2" customWidth="1"/>
    <col min="259" max="259" width="8" style="2" customWidth="1"/>
    <col min="260" max="261" width="14.7109375" style="2" customWidth="1"/>
    <col min="262" max="278" width="11.5703125" style="2" customWidth="1"/>
    <col min="279" max="510" width="9.140625" style="2"/>
    <col min="511" max="511" width="9" style="2" customWidth="1"/>
    <col min="512" max="512" width="10.7109375" style="2" customWidth="1"/>
    <col min="513" max="513" width="25.7109375" style="2" customWidth="1"/>
    <col min="514" max="514" width="19.7109375" style="2" customWidth="1"/>
    <col min="515" max="515" width="8" style="2" customWidth="1"/>
    <col min="516" max="517" width="14.7109375" style="2" customWidth="1"/>
    <col min="518" max="534" width="11.5703125" style="2" customWidth="1"/>
    <col min="535" max="766" width="9.140625" style="2"/>
    <col min="767" max="767" width="9" style="2" customWidth="1"/>
    <col min="768" max="768" width="10.7109375" style="2" customWidth="1"/>
    <col min="769" max="769" width="25.7109375" style="2" customWidth="1"/>
    <col min="770" max="770" width="19.7109375" style="2" customWidth="1"/>
    <col min="771" max="771" width="8" style="2" customWidth="1"/>
    <col min="772" max="773" width="14.7109375" style="2" customWidth="1"/>
    <col min="774" max="790" width="11.5703125" style="2" customWidth="1"/>
    <col min="791" max="1022" width="9.140625" style="2"/>
    <col min="1023" max="1023" width="9" style="2" customWidth="1"/>
    <col min="1024" max="1024" width="10.7109375" style="2" customWidth="1"/>
    <col min="1025" max="1025" width="25.7109375" style="2" customWidth="1"/>
    <col min="1026" max="1026" width="19.7109375" style="2" customWidth="1"/>
    <col min="1027" max="1027" width="8" style="2" customWidth="1"/>
    <col min="1028" max="1029" width="14.7109375" style="2" customWidth="1"/>
    <col min="1030" max="1046" width="11.5703125" style="2" customWidth="1"/>
    <col min="1047" max="1278" width="9.140625" style="2"/>
    <col min="1279" max="1279" width="9" style="2" customWidth="1"/>
    <col min="1280" max="1280" width="10.7109375" style="2" customWidth="1"/>
    <col min="1281" max="1281" width="25.7109375" style="2" customWidth="1"/>
    <col min="1282" max="1282" width="19.7109375" style="2" customWidth="1"/>
    <col min="1283" max="1283" width="8" style="2" customWidth="1"/>
    <col min="1284" max="1285" width="14.7109375" style="2" customWidth="1"/>
    <col min="1286" max="1302" width="11.5703125" style="2" customWidth="1"/>
    <col min="1303" max="1534" width="9.140625" style="2"/>
    <col min="1535" max="1535" width="9" style="2" customWidth="1"/>
    <col min="1536" max="1536" width="10.7109375" style="2" customWidth="1"/>
    <col min="1537" max="1537" width="25.7109375" style="2" customWidth="1"/>
    <col min="1538" max="1538" width="19.7109375" style="2" customWidth="1"/>
    <col min="1539" max="1539" width="8" style="2" customWidth="1"/>
    <col min="1540" max="1541" width="14.7109375" style="2" customWidth="1"/>
    <col min="1542" max="1558" width="11.5703125" style="2" customWidth="1"/>
    <col min="1559" max="1790" width="9.140625" style="2"/>
    <col min="1791" max="1791" width="9" style="2" customWidth="1"/>
    <col min="1792" max="1792" width="10.7109375" style="2" customWidth="1"/>
    <col min="1793" max="1793" width="25.7109375" style="2" customWidth="1"/>
    <col min="1794" max="1794" width="19.7109375" style="2" customWidth="1"/>
    <col min="1795" max="1795" width="8" style="2" customWidth="1"/>
    <col min="1796" max="1797" width="14.7109375" style="2" customWidth="1"/>
    <col min="1798" max="1814" width="11.5703125" style="2" customWidth="1"/>
    <col min="1815" max="2046" width="9.140625" style="2"/>
    <col min="2047" max="2047" width="9" style="2" customWidth="1"/>
    <col min="2048" max="2048" width="10.7109375" style="2" customWidth="1"/>
    <col min="2049" max="2049" width="25.7109375" style="2" customWidth="1"/>
    <col min="2050" max="2050" width="19.7109375" style="2" customWidth="1"/>
    <col min="2051" max="2051" width="8" style="2" customWidth="1"/>
    <col min="2052" max="2053" width="14.7109375" style="2" customWidth="1"/>
    <col min="2054" max="2070" width="11.5703125" style="2" customWidth="1"/>
    <col min="2071" max="2302" width="9.140625" style="2"/>
    <col min="2303" max="2303" width="9" style="2" customWidth="1"/>
    <col min="2304" max="2304" width="10.7109375" style="2" customWidth="1"/>
    <col min="2305" max="2305" width="25.7109375" style="2" customWidth="1"/>
    <col min="2306" max="2306" width="19.7109375" style="2" customWidth="1"/>
    <col min="2307" max="2307" width="8" style="2" customWidth="1"/>
    <col min="2308" max="2309" width="14.7109375" style="2" customWidth="1"/>
    <col min="2310" max="2326" width="11.5703125" style="2" customWidth="1"/>
    <col min="2327" max="2558" width="9.140625" style="2"/>
    <col min="2559" max="2559" width="9" style="2" customWidth="1"/>
    <col min="2560" max="2560" width="10.7109375" style="2" customWidth="1"/>
    <col min="2561" max="2561" width="25.7109375" style="2" customWidth="1"/>
    <col min="2562" max="2562" width="19.7109375" style="2" customWidth="1"/>
    <col min="2563" max="2563" width="8" style="2" customWidth="1"/>
    <col min="2564" max="2565" width="14.7109375" style="2" customWidth="1"/>
    <col min="2566" max="2582" width="11.5703125" style="2" customWidth="1"/>
    <col min="2583" max="2814" width="9.140625" style="2"/>
    <col min="2815" max="2815" width="9" style="2" customWidth="1"/>
    <col min="2816" max="2816" width="10.7109375" style="2" customWidth="1"/>
    <col min="2817" max="2817" width="25.7109375" style="2" customWidth="1"/>
    <col min="2818" max="2818" width="19.7109375" style="2" customWidth="1"/>
    <col min="2819" max="2819" width="8" style="2" customWidth="1"/>
    <col min="2820" max="2821" width="14.7109375" style="2" customWidth="1"/>
    <col min="2822" max="2838" width="11.5703125" style="2" customWidth="1"/>
    <col min="2839" max="3070" width="9.140625" style="2"/>
    <col min="3071" max="3071" width="9" style="2" customWidth="1"/>
    <col min="3072" max="3072" width="10.7109375" style="2" customWidth="1"/>
    <col min="3073" max="3073" width="25.7109375" style="2" customWidth="1"/>
    <col min="3074" max="3074" width="19.7109375" style="2" customWidth="1"/>
    <col min="3075" max="3075" width="8" style="2" customWidth="1"/>
    <col min="3076" max="3077" width="14.7109375" style="2" customWidth="1"/>
    <col min="3078" max="3094" width="11.5703125" style="2" customWidth="1"/>
    <col min="3095" max="3326" width="9.140625" style="2"/>
    <col min="3327" max="3327" width="9" style="2" customWidth="1"/>
    <col min="3328" max="3328" width="10.7109375" style="2" customWidth="1"/>
    <col min="3329" max="3329" width="25.7109375" style="2" customWidth="1"/>
    <col min="3330" max="3330" width="19.7109375" style="2" customWidth="1"/>
    <col min="3331" max="3331" width="8" style="2" customWidth="1"/>
    <col min="3332" max="3333" width="14.7109375" style="2" customWidth="1"/>
    <col min="3334" max="3350" width="11.5703125" style="2" customWidth="1"/>
    <col min="3351" max="3582" width="9.140625" style="2"/>
    <col min="3583" max="3583" width="9" style="2" customWidth="1"/>
    <col min="3584" max="3584" width="10.7109375" style="2" customWidth="1"/>
    <col min="3585" max="3585" width="25.7109375" style="2" customWidth="1"/>
    <col min="3586" max="3586" width="19.7109375" style="2" customWidth="1"/>
    <col min="3587" max="3587" width="8" style="2" customWidth="1"/>
    <col min="3588" max="3589" width="14.7109375" style="2" customWidth="1"/>
    <col min="3590" max="3606" width="11.5703125" style="2" customWidth="1"/>
    <col min="3607" max="3838" width="9.140625" style="2"/>
    <col min="3839" max="3839" width="9" style="2" customWidth="1"/>
    <col min="3840" max="3840" width="10.7109375" style="2" customWidth="1"/>
    <col min="3841" max="3841" width="25.7109375" style="2" customWidth="1"/>
    <col min="3842" max="3842" width="19.7109375" style="2" customWidth="1"/>
    <col min="3843" max="3843" width="8" style="2" customWidth="1"/>
    <col min="3844" max="3845" width="14.7109375" style="2" customWidth="1"/>
    <col min="3846" max="3862" width="11.5703125" style="2" customWidth="1"/>
    <col min="3863" max="4094" width="9.140625" style="2"/>
    <col min="4095" max="4095" width="9" style="2" customWidth="1"/>
    <col min="4096" max="4096" width="10.7109375" style="2" customWidth="1"/>
    <col min="4097" max="4097" width="25.7109375" style="2" customWidth="1"/>
    <col min="4098" max="4098" width="19.7109375" style="2" customWidth="1"/>
    <col min="4099" max="4099" width="8" style="2" customWidth="1"/>
    <col min="4100" max="4101" width="14.7109375" style="2" customWidth="1"/>
    <col min="4102" max="4118" width="11.5703125" style="2" customWidth="1"/>
    <col min="4119" max="4350" width="9.140625" style="2"/>
    <col min="4351" max="4351" width="9" style="2" customWidth="1"/>
    <col min="4352" max="4352" width="10.7109375" style="2" customWidth="1"/>
    <col min="4353" max="4353" width="25.7109375" style="2" customWidth="1"/>
    <col min="4354" max="4354" width="19.7109375" style="2" customWidth="1"/>
    <col min="4355" max="4355" width="8" style="2" customWidth="1"/>
    <col min="4356" max="4357" width="14.7109375" style="2" customWidth="1"/>
    <col min="4358" max="4374" width="11.5703125" style="2" customWidth="1"/>
    <col min="4375" max="4606" width="9.140625" style="2"/>
    <col min="4607" max="4607" width="9" style="2" customWidth="1"/>
    <col min="4608" max="4608" width="10.7109375" style="2" customWidth="1"/>
    <col min="4609" max="4609" width="25.7109375" style="2" customWidth="1"/>
    <col min="4610" max="4610" width="19.7109375" style="2" customWidth="1"/>
    <col min="4611" max="4611" width="8" style="2" customWidth="1"/>
    <col min="4612" max="4613" width="14.7109375" style="2" customWidth="1"/>
    <col min="4614" max="4630" width="11.5703125" style="2" customWidth="1"/>
    <col min="4631" max="4862" width="9.140625" style="2"/>
    <col min="4863" max="4863" width="9" style="2" customWidth="1"/>
    <col min="4864" max="4864" width="10.7109375" style="2" customWidth="1"/>
    <col min="4865" max="4865" width="25.7109375" style="2" customWidth="1"/>
    <col min="4866" max="4866" width="19.7109375" style="2" customWidth="1"/>
    <col min="4867" max="4867" width="8" style="2" customWidth="1"/>
    <col min="4868" max="4869" width="14.7109375" style="2" customWidth="1"/>
    <col min="4870" max="4886" width="11.5703125" style="2" customWidth="1"/>
    <col min="4887" max="5118" width="9.140625" style="2"/>
    <col min="5119" max="5119" width="9" style="2" customWidth="1"/>
    <col min="5120" max="5120" width="10.7109375" style="2" customWidth="1"/>
    <col min="5121" max="5121" width="25.7109375" style="2" customWidth="1"/>
    <col min="5122" max="5122" width="19.7109375" style="2" customWidth="1"/>
    <col min="5123" max="5123" width="8" style="2" customWidth="1"/>
    <col min="5124" max="5125" width="14.7109375" style="2" customWidth="1"/>
    <col min="5126" max="5142" width="11.5703125" style="2" customWidth="1"/>
    <col min="5143" max="5374" width="9.140625" style="2"/>
    <col min="5375" max="5375" width="9" style="2" customWidth="1"/>
    <col min="5376" max="5376" width="10.7109375" style="2" customWidth="1"/>
    <col min="5377" max="5377" width="25.7109375" style="2" customWidth="1"/>
    <col min="5378" max="5378" width="19.7109375" style="2" customWidth="1"/>
    <col min="5379" max="5379" width="8" style="2" customWidth="1"/>
    <col min="5380" max="5381" width="14.7109375" style="2" customWidth="1"/>
    <col min="5382" max="5398" width="11.5703125" style="2" customWidth="1"/>
    <col min="5399" max="5630" width="9.140625" style="2"/>
    <col min="5631" max="5631" width="9" style="2" customWidth="1"/>
    <col min="5632" max="5632" width="10.7109375" style="2" customWidth="1"/>
    <col min="5633" max="5633" width="25.7109375" style="2" customWidth="1"/>
    <col min="5634" max="5634" width="19.7109375" style="2" customWidth="1"/>
    <col min="5635" max="5635" width="8" style="2" customWidth="1"/>
    <col min="5636" max="5637" width="14.7109375" style="2" customWidth="1"/>
    <col min="5638" max="5654" width="11.5703125" style="2" customWidth="1"/>
    <col min="5655" max="5886" width="9.140625" style="2"/>
    <col min="5887" max="5887" width="9" style="2" customWidth="1"/>
    <col min="5888" max="5888" width="10.7109375" style="2" customWidth="1"/>
    <col min="5889" max="5889" width="25.7109375" style="2" customWidth="1"/>
    <col min="5890" max="5890" width="19.7109375" style="2" customWidth="1"/>
    <col min="5891" max="5891" width="8" style="2" customWidth="1"/>
    <col min="5892" max="5893" width="14.7109375" style="2" customWidth="1"/>
    <col min="5894" max="5910" width="11.5703125" style="2" customWidth="1"/>
    <col min="5911" max="6142" width="9.140625" style="2"/>
    <col min="6143" max="6143" width="9" style="2" customWidth="1"/>
    <col min="6144" max="6144" width="10.7109375" style="2" customWidth="1"/>
    <col min="6145" max="6145" width="25.7109375" style="2" customWidth="1"/>
    <col min="6146" max="6146" width="19.7109375" style="2" customWidth="1"/>
    <col min="6147" max="6147" width="8" style="2" customWidth="1"/>
    <col min="6148" max="6149" width="14.7109375" style="2" customWidth="1"/>
    <col min="6150" max="6166" width="11.5703125" style="2" customWidth="1"/>
    <col min="6167" max="6398" width="9.140625" style="2"/>
    <col min="6399" max="6399" width="9" style="2" customWidth="1"/>
    <col min="6400" max="6400" width="10.7109375" style="2" customWidth="1"/>
    <col min="6401" max="6401" width="25.7109375" style="2" customWidth="1"/>
    <col min="6402" max="6402" width="19.7109375" style="2" customWidth="1"/>
    <col min="6403" max="6403" width="8" style="2" customWidth="1"/>
    <col min="6404" max="6405" width="14.7109375" style="2" customWidth="1"/>
    <col min="6406" max="6422" width="11.5703125" style="2" customWidth="1"/>
    <col min="6423" max="6654" width="9.140625" style="2"/>
    <col min="6655" max="6655" width="9" style="2" customWidth="1"/>
    <col min="6656" max="6656" width="10.7109375" style="2" customWidth="1"/>
    <col min="6657" max="6657" width="25.7109375" style="2" customWidth="1"/>
    <col min="6658" max="6658" width="19.7109375" style="2" customWidth="1"/>
    <col min="6659" max="6659" width="8" style="2" customWidth="1"/>
    <col min="6660" max="6661" width="14.7109375" style="2" customWidth="1"/>
    <col min="6662" max="6678" width="11.5703125" style="2" customWidth="1"/>
    <col min="6679" max="6910" width="9.140625" style="2"/>
    <col min="6911" max="6911" width="9" style="2" customWidth="1"/>
    <col min="6912" max="6912" width="10.7109375" style="2" customWidth="1"/>
    <col min="6913" max="6913" width="25.7109375" style="2" customWidth="1"/>
    <col min="6914" max="6914" width="19.7109375" style="2" customWidth="1"/>
    <col min="6915" max="6915" width="8" style="2" customWidth="1"/>
    <col min="6916" max="6917" width="14.7109375" style="2" customWidth="1"/>
    <col min="6918" max="6934" width="11.5703125" style="2" customWidth="1"/>
    <col min="6935" max="7166" width="9.140625" style="2"/>
    <col min="7167" max="7167" width="9" style="2" customWidth="1"/>
    <col min="7168" max="7168" width="10.7109375" style="2" customWidth="1"/>
    <col min="7169" max="7169" width="25.7109375" style="2" customWidth="1"/>
    <col min="7170" max="7170" width="19.7109375" style="2" customWidth="1"/>
    <col min="7171" max="7171" width="8" style="2" customWidth="1"/>
    <col min="7172" max="7173" width="14.7109375" style="2" customWidth="1"/>
    <col min="7174" max="7190" width="11.5703125" style="2" customWidth="1"/>
    <col min="7191" max="7422" width="9.140625" style="2"/>
    <col min="7423" max="7423" width="9" style="2" customWidth="1"/>
    <col min="7424" max="7424" width="10.7109375" style="2" customWidth="1"/>
    <col min="7425" max="7425" width="25.7109375" style="2" customWidth="1"/>
    <col min="7426" max="7426" width="19.7109375" style="2" customWidth="1"/>
    <col min="7427" max="7427" width="8" style="2" customWidth="1"/>
    <col min="7428" max="7429" width="14.7109375" style="2" customWidth="1"/>
    <col min="7430" max="7446" width="11.5703125" style="2" customWidth="1"/>
    <col min="7447" max="7678" width="9.140625" style="2"/>
    <col min="7679" max="7679" width="9" style="2" customWidth="1"/>
    <col min="7680" max="7680" width="10.7109375" style="2" customWidth="1"/>
    <col min="7681" max="7681" width="25.7109375" style="2" customWidth="1"/>
    <col min="7682" max="7682" width="19.7109375" style="2" customWidth="1"/>
    <col min="7683" max="7683" width="8" style="2" customWidth="1"/>
    <col min="7684" max="7685" width="14.7109375" style="2" customWidth="1"/>
    <col min="7686" max="7702" width="11.5703125" style="2" customWidth="1"/>
    <col min="7703" max="7934" width="9.140625" style="2"/>
    <col min="7935" max="7935" width="9" style="2" customWidth="1"/>
    <col min="7936" max="7936" width="10.7109375" style="2" customWidth="1"/>
    <col min="7937" max="7937" width="25.7109375" style="2" customWidth="1"/>
    <col min="7938" max="7938" width="19.7109375" style="2" customWidth="1"/>
    <col min="7939" max="7939" width="8" style="2" customWidth="1"/>
    <col min="7940" max="7941" width="14.7109375" style="2" customWidth="1"/>
    <col min="7942" max="7958" width="11.5703125" style="2" customWidth="1"/>
    <col min="7959" max="8190" width="9.140625" style="2"/>
    <col min="8191" max="8191" width="9" style="2" customWidth="1"/>
    <col min="8192" max="8192" width="10.7109375" style="2" customWidth="1"/>
    <col min="8193" max="8193" width="25.7109375" style="2" customWidth="1"/>
    <col min="8194" max="8194" width="19.7109375" style="2" customWidth="1"/>
    <col min="8195" max="8195" width="8" style="2" customWidth="1"/>
    <col min="8196" max="8197" width="14.7109375" style="2" customWidth="1"/>
    <col min="8198" max="8214" width="11.5703125" style="2" customWidth="1"/>
    <col min="8215" max="8446" width="9.140625" style="2"/>
    <col min="8447" max="8447" width="9" style="2" customWidth="1"/>
    <col min="8448" max="8448" width="10.7109375" style="2" customWidth="1"/>
    <col min="8449" max="8449" width="25.7109375" style="2" customWidth="1"/>
    <col min="8450" max="8450" width="19.7109375" style="2" customWidth="1"/>
    <col min="8451" max="8451" width="8" style="2" customWidth="1"/>
    <col min="8452" max="8453" width="14.7109375" style="2" customWidth="1"/>
    <col min="8454" max="8470" width="11.5703125" style="2" customWidth="1"/>
    <col min="8471" max="8702" width="9.140625" style="2"/>
    <col min="8703" max="8703" width="9" style="2" customWidth="1"/>
    <col min="8704" max="8704" width="10.7109375" style="2" customWidth="1"/>
    <col min="8705" max="8705" width="25.7109375" style="2" customWidth="1"/>
    <col min="8706" max="8706" width="19.7109375" style="2" customWidth="1"/>
    <col min="8707" max="8707" width="8" style="2" customWidth="1"/>
    <col min="8708" max="8709" width="14.7109375" style="2" customWidth="1"/>
    <col min="8710" max="8726" width="11.5703125" style="2" customWidth="1"/>
    <col min="8727" max="8958" width="9.140625" style="2"/>
    <col min="8959" max="8959" width="9" style="2" customWidth="1"/>
    <col min="8960" max="8960" width="10.7109375" style="2" customWidth="1"/>
    <col min="8961" max="8961" width="25.7109375" style="2" customWidth="1"/>
    <col min="8962" max="8962" width="19.7109375" style="2" customWidth="1"/>
    <col min="8963" max="8963" width="8" style="2" customWidth="1"/>
    <col min="8964" max="8965" width="14.7109375" style="2" customWidth="1"/>
    <col min="8966" max="8982" width="11.5703125" style="2" customWidth="1"/>
    <col min="8983" max="9214" width="9.140625" style="2"/>
    <col min="9215" max="9215" width="9" style="2" customWidth="1"/>
    <col min="9216" max="9216" width="10.7109375" style="2" customWidth="1"/>
    <col min="9217" max="9217" width="25.7109375" style="2" customWidth="1"/>
    <col min="9218" max="9218" width="19.7109375" style="2" customWidth="1"/>
    <col min="9219" max="9219" width="8" style="2" customWidth="1"/>
    <col min="9220" max="9221" width="14.7109375" style="2" customWidth="1"/>
    <col min="9222" max="9238" width="11.5703125" style="2" customWidth="1"/>
    <col min="9239" max="9470" width="9.140625" style="2"/>
    <col min="9471" max="9471" width="9" style="2" customWidth="1"/>
    <col min="9472" max="9472" width="10.7109375" style="2" customWidth="1"/>
    <col min="9473" max="9473" width="25.7109375" style="2" customWidth="1"/>
    <col min="9474" max="9474" width="19.7109375" style="2" customWidth="1"/>
    <col min="9475" max="9475" width="8" style="2" customWidth="1"/>
    <col min="9476" max="9477" width="14.7109375" style="2" customWidth="1"/>
    <col min="9478" max="9494" width="11.5703125" style="2" customWidth="1"/>
    <col min="9495" max="9726" width="9.140625" style="2"/>
    <col min="9727" max="9727" width="9" style="2" customWidth="1"/>
    <col min="9728" max="9728" width="10.7109375" style="2" customWidth="1"/>
    <col min="9729" max="9729" width="25.7109375" style="2" customWidth="1"/>
    <col min="9730" max="9730" width="19.7109375" style="2" customWidth="1"/>
    <col min="9731" max="9731" width="8" style="2" customWidth="1"/>
    <col min="9732" max="9733" width="14.7109375" style="2" customWidth="1"/>
    <col min="9734" max="9750" width="11.5703125" style="2" customWidth="1"/>
    <col min="9751" max="9982" width="9.140625" style="2"/>
    <col min="9983" max="9983" width="9" style="2" customWidth="1"/>
    <col min="9984" max="9984" width="10.7109375" style="2" customWidth="1"/>
    <col min="9985" max="9985" width="25.7109375" style="2" customWidth="1"/>
    <col min="9986" max="9986" width="19.7109375" style="2" customWidth="1"/>
    <col min="9987" max="9987" width="8" style="2" customWidth="1"/>
    <col min="9988" max="9989" width="14.7109375" style="2" customWidth="1"/>
    <col min="9990" max="10006" width="11.5703125" style="2" customWidth="1"/>
    <col min="10007" max="10238" width="9.140625" style="2"/>
    <col min="10239" max="10239" width="9" style="2" customWidth="1"/>
    <col min="10240" max="10240" width="10.7109375" style="2" customWidth="1"/>
    <col min="10241" max="10241" width="25.7109375" style="2" customWidth="1"/>
    <col min="10242" max="10242" width="19.7109375" style="2" customWidth="1"/>
    <col min="10243" max="10243" width="8" style="2" customWidth="1"/>
    <col min="10244" max="10245" width="14.7109375" style="2" customWidth="1"/>
    <col min="10246" max="10262" width="11.5703125" style="2" customWidth="1"/>
    <col min="10263" max="10494" width="9.140625" style="2"/>
    <col min="10495" max="10495" width="9" style="2" customWidth="1"/>
    <col min="10496" max="10496" width="10.7109375" style="2" customWidth="1"/>
    <col min="10497" max="10497" width="25.7109375" style="2" customWidth="1"/>
    <col min="10498" max="10498" width="19.7109375" style="2" customWidth="1"/>
    <col min="10499" max="10499" width="8" style="2" customWidth="1"/>
    <col min="10500" max="10501" width="14.7109375" style="2" customWidth="1"/>
    <col min="10502" max="10518" width="11.5703125" style="2" customWidth="1"/>
    <col min="10519" max="10750" width="9.140625" style="2"/>
    <col min="10751" max="10751" width="9" style="2" customWidth="1"/>
    <col min="10752" max="10752" width="10.7109375" style="2" customWidth="1"/>
    <col min="10753" max="10753" width="25.7109375" style="2" customWidth="1"/>
    <col min="10754" max="10754" width="19.7109375" style="2" customWidth="1"/>
    <col min="10755" max="10755" width="8" style="2" customWidth="1"/>
    <col min="10756" max="10757" width="14.7109375" style="2" customWidth="1"/>
    <col min="10758" max="10774" width="11.5703125" style="2" customWidth="1"/>
    <col min="10775" max="11006" width="9.140625" style="2"/>
    <col min="11007" max="11007" width="9" style="2" customWidth="1"/>
    <col min="11008" max="11008" width="10.7109375" style="2" customWidth="1"/>
    <col min="11009" max="11009" width="25.7109375" style="2" customWidth="1"/>
    <col min="11010" max="11010" width="19.7109375" style="2" customWidth="1"/>
    <col min="11011" max="11011" width="8" style="2" customWidth="1"/>
    <col min="11012" max="11013" width="14.7109375" style="2" customWidth="1"/>
    <col min="11014" max="11030" width="11.5703125" style="2" customWidth="1"/>
    <col min="11031" max="11262" width="9.140625" style="2"/>
    <col min="11263" max="11263" width="9" style="2" customWidth="1"/>
    <col min="11264" max="11264" width="10.7109375" style="2" customWidth="1"/>
    <col min="11265" max="11265" width="25.7109375" style="2" customWidth="1"/>
    <col min="11266" max="11266" width="19.7109375" style="2" customWidth="1"/>
    <col min="11267" max="11267" width="8" style="2" customWidth="1"/>
    <col min="11268" max="11269" width="14.7109375" style="2" customWidth="1"/>
    <col min="11270" max="11286" width="11.5703125" style="2" customWidth="1"/>
    <col min="11287" max="11518" width="9.140625" style="2"/>
    <col min="11519" max="11519" width="9" style="2" customWidth="1"/>
    <col min="11520" max="11520" width="10.7109375" style="2" customWidth="1"/>
    <col min="11521" max="11521" width="25.7109375" style="2" customWidth="1"/>
    <col min="11522" max="11522" width="19.7109375" style="2" customWidth="1"/>
    <col min="11523" max="11523" width="8" style="2" customWidth="1"/>
    <col min="11524" max="11525" width="14.7109375" style="2" customWidth="1"/>
    <col min="11526" max="11542" width="11.5703125" style="2" customWidth="1"/>
    <col min="11543" max="11774" width="9.140625" style="2"/>
    <col min="11775" max="11775" width="9" style="2" customWidth="1"/>
    <col min="11776" max="11776" width="10.7109375" style="2" customWidth="1"/>
    <col min="11777" max="11777" width="25.7109375" style="2" customWidth="1"/>
    <col min="11778" max="11778" width="19.7109375" style="2" customWidth="1"/>
    <col min="11779" max="11779" width="8" style="2" customWidth="1"/>
    <col min="11780" max="11781" width="14.7109375" style="2" customWidth="1"/>
    <col min="11782" max="11798" width="11.5703125" style="2" customWidth="1"/>
    <col min="11799" max="12030" width="9.140625" style="2"/>
    <col min="12031" max="12031" width="9" style="2" customWidth="1"/>
    <col min="12032" max="12032" width="10.7109375" style="2" customWidth="1"/>
    <col min="12033" max="12033" width="25.7109375" style="2" customWidth="1"/>
    <col min="12034" max="12034" width="19.7109375" style="2" customWidth="1"/>
    <col min="12035" max="12035" width="8" style="2" customWidth="1"/>
    <col min="12036" max="12037" width="14.7109375" style="2" customWidth="1"/>
    <col min="12038" max="12054" width="11.5703125" style="2" customWidth="1"/>
    <col min="12055" max="12286" width="9.140625" style="2"/>
    <col min="12287" max="12287" width="9" style="2" customWidth="1"/>
    <col min="12288" max="12288" width="10.7109375" style="2" customWidth="1"/>
    <col min="12289" max="12289" width="25.7109375" style="2" customWidth="1"/>
    <col min="12290" max="12290" width="19.7109375" style="2" customWidth="1"/>
    <col min="12291" max="12291" width="8" style="2" customWidth="1"/>
    <col min="12292" max="12293" width="14.7109375" style="2" customWidth="1"/>
    <col min="12294" max="12310" width="11.5703125" style="2" customWidth="1"/>
    <col min="12311" max="12542" width="9.140625" style="2"/>
    <col min="12543" max="12543" width="9" style="2" customWidth="1"/>
    <col min="12544" max="12544" width="10.7109375" style="2" customWidth="1"/>
    <col min="12545" max="12545" width="25.7109375" style="2" customWidth="1"/>
    <col min="12546" max="12546" width="19.7109375" style="2" customWidth="1"/>
    <col min="12547" max="12547" width="8" style="2" customWidth="1"/>
    <col min="12548" max="12549" width="14.7109375" style="2" customWidth="1"/>
    <col min="12550" max="12566" width="11.5703125" style="2" customWidth="1"/>
    <col min="12567" max="12798" width="9.140625" style="2"/>
    <col min="12799" max="12799" width="9" style="2" customWidth="1"/>
    <col min="12800" max="12800" width="10.7109375" style="2" customWidth="1"/>
    <col min="12801" max="12801" width="25.7109375" style="2" customWidth="1"/>
    <col min="12802" max="12802" width="19.7109375" style="2" customWidth="1"/>
    <col min="12803" max="12803" width="8" style="2" customWidth="1"/>
    <col min="12804" max="12805" width="14.7109375" style="2" customWidth="1"/>
    <col min="12806" max="12822" width="11.5703125" style="2" customWidth="1"/>
    <col min="12823" max="13054" width="9.140625" style="2"/>
    <col min="13055" max="13055" width="9" style="2" customWidth="1"/>
    <col min="13056" max="13056" width="10.7109375" style="2" customWidth="1"/>
    <col min="13057" max="13057" width="25.7109375" style="2" customWidth="1"/>
    <col min="13058" max="13058" width="19.7109375" style="2" customWidth="1"/>
    <col min="13059" max="13059" width="8" style="2" customWidth="1"/>
    <col min="13060" max="13061" width="14.7109375" style="2" customWidth="1"/>
    <col min="13062" max="13078" width="11.5703125" style="2" customWidth="1"/>
    <col min="13079" max="13310" width="9.140625" style="2"/>
    <col min="13311" max="13311" width="9" style="2" customWidth="1"/>
    <col min="13312" max="13312" width="10.7109375" style="2" customWidth="1"/>
    <col min="13313" max="13313" width="25.7109375" style="2" customWidth="1"/>
    <col min="13314" max="13314" width="19.7109375" style="2" customWidth="1"/>
    <col min="13315" max="13315" width="8" style="2" customWidth="1"/>
    <col min="13316" max="13317" width="14.7109375" style="2" customWidth="1"/>
    <col min="13318" max="13334" width="11.5703125" style="2" customWidth="1"/>
    <col min="13335" max="13566" width="9.140625" style="2"/>
    <col min="13567" max="13567" width="9" style="2" customWidth="1"/>
    <col min="13568" max="13568" width="10.7109375" style="2" customWidth="1"/>
    <col min="13569" max="13569" width="25.7109375" style="2" customWidth="1"/>
    <col min="13570" max="13570" width="19.7109375" style="2" customWidth="1"/>
    <col min="13571" max="13571" width="8" style="2" customWidth="1"/>
    <col min="13572" max="13573" width="14.7109375" style="2" customWidth="1"/>
    <col min="13574" max="13590" width="11.5703125" style="2" customWidth="1"/>
    <col min="13591" max="13822" width="9.140625" style="2"/>
    <col min="13823" max="13823" width="9" style="2" customWidth="1"/>
    <col min="13824" max="13824" width="10.7109375" style="2" customWidth="1"/>
    <col min="13825" max="13825" width="25.7109375" style="2" customWidth="1"/>
    <col min="13826" max="13826" width="19.7109375" style="2" customWidth="1"/>
    <col min="13827" max="13827" width="8" style="2" customWidth="1"/>
    <col min="13828" max="13829" width="14.7109375" style="2" customWidth="1"/>
    <col min="13830" max="13846" width="11.5703125" style="2" customWidth="1"/>
    <col min="13847" max="14078" width="9.140625" style="2"/>
    <col min="14079" max="14079" width="9" style="2" customWidth="1"/>
    <col min="14080" max="14080" width="10.7109375" style="2" customWidth="1"/>
    <col min="14081" max="14081" width="25.7109375" style="2" customWidth="1"/>
    <col min="14082" max="14082" width="19.7109375" style="2" customWidth="1"/>
    <col min="14083" max="14083" width="8" style="2" customWidth="1"/>
    <col min="14084" max="14085" width="14.7109375" style="2" customWidth="1"/>
    <col min="14086" max="14102" width="11.5703125" style="2" customWidth="1"/>
    <col min="14103" max="14334" width="9.140625" style="2"/>
    <col min="14335" max="14335" width="9" style="2" customWidth="1"/>
    <col min="14336" max="14336" width="10.7109375" style="2" customWidth="1"/>
    <col min="14337" max="14337" width="25.7109375" style="2" customWidth="1"/>
    <col min="14338" max="14338" width="19.7109375" style="2" customWidth="1"/>
    <col min="14339" max="14339" width="8" style="2" customWidth="1"/>
    <col min="14340" max="14341" width="14.7109375" style="2" customWidth="1"/>
    <col min="14342" max="14358" width="11.5703125" style="2" customWidth="1"/>
    <col min="14359" max="14590" width="9.140625" style="2"/>
    <col min="14591" max="14591" width="9" style="2" customWidth="1"/>
    <col min="14592" max="14592" width="10.7109375" style="2" customWidth="1"/>
    <col min="14593" max="14593" width="25.7109375" style="2" customWidth="1"/>
    <col min="14594" max="14594" width="19.7109375" style="2" customWidth="1"/>
    <col min="14595" max="14595" width="8" style="2" customWidth="1"/>
    <col min="14596" max="14597" width="14.7109375" style="2" customWidth="1"/>
    <col min="14598" max="14614" width="11.5703125" style="2" customWidth="1"/>
    <col min="14615" max="14846" width="9.140625" style="2"/>
    <col min="14847" max="14847" width="9" style="2" customWidth="1"/>
    <col min="14848" max="14848" width="10.7109375" style="2" customWidth="1"/>
    <col min="14849" max="14849" width="25.7109375" style="2" customWidth="1"/>
    <col min="14850" max="14850" width="19.7109375" style="2" customWidth="1"/>
    <col min="14851" max="14851" width="8" style="2" customWidth="1"/>
    <col min="14852" max="14853" width="14.7109375" style="2" customWidth="1"/>
    <col min="14854" max="14870" width="11.5703125" style="2" customWidth="1"/>
    <col min="14871" max="15102" width="9.140625" style="2"/>
    <col min="15103" max="15103" width="9" style="2" customWidth="1"/>
    <col min="15104" max="15104" width="10.7109375" style="2" customWidth="1"/>
    <col min="15105" max="15105" width="25.7109375" style="2" customWidth="1"/>
    <col min="15106" max="15106" width="19.7109375" style="2" customWidth="1"/>
    <col min="15107" max="15107" width="8" style="2" customWidth="1"/>
    <col min="15108" max="15109" width="14.7109375" style="2" customWidth="1"/>
    <col min="15110" max="15126" width="11.5703125" style="2" customWidth="1"/>
    <col min="15127" max="15358" width="9.140625" style="2"/>
    <col min="15359" max="15359" width="9" style="2" customWidth="1"/>
    <col min="15360" max="15360" width="10.7109375" style="2" customWidth="1"/>
    <col min="15361" max="15361" width="25.7109375" style="2" customWidth="1"/>
    <col min="15362" max="15362" width="19.7109375" style="2" customWidth="1"/>
    <col min="15363" max="15363" width="8" style="2" customWidth="1"/>
    <col min="15364" max="15365" width="14.7109375" style="2" customWidth="1"/>
    <col min="15366" max="15382" width="11.5703125" style="2" customWidth="1"/>
    <col min="15383" max="15614" width="9.140625" style="2"/>
    <col min="15615" max="15615" width="9" style="2" customWidth="1"/>
    <col min="15616" max="15616" width="10.7109375" style="2" customWidth="1"/>
    <col min="15617" max="15617" width="25.7109375" style="2" customWidth="1"/>
    <col min="15618" max="15618" width="19.7109375" style="2" customWidth="1"/>
    <col min="15619" max="15619" width="8" style="2" customWidth="1"/>
    <col min="15620" max="15621" width="14.7109375" style="2" customWidth="1"/>
    <col min="15622" max="15638" width="11.5703125" style="2" customWidth="1"/>
    <col min="15639" max="15870" width="9.140625" style="2"/>
    <col min="15871" max="15871" width="9" style="2" customWidth="1"/>
    <col min="15872" max="15872" width="10.7109375" style="2" customWidth="1"/>
    <col min="15873" max="15873" width="25.7109375" style="2" customWidth="1"/>
    <col min="15874" max="15874" width="19.7109375" style="2" customWidth="1"/>
    <col min="15875" max="15875" width="8" style="2" customWidth="1"/>
    <col min="15876" max="15877" width="14.7109375" style="2" customWidth="1"/>
    <col min="15878" max="15894" width="11.5703125" style="2" customWidth="1"/>
    <col min="15895" max="16126" width="9.140625" style="2"/>
    <col min="16127" max="16127" width="9" style="2" customWidth="1"/>
    <col min="16128" max="16128" width="10.7109375" style="2" customWidth="1"/>
    <col min="16129" max="16129" width="25.7109375" style="2" customWidth="1"/>
    <col min="16130" max="16130" width="19.7109375" style="2" customWidth="1"/>
    <col min="16131" max="16131" width="8" style="2" customWidth="1"/>
    <col min="16132" max="16133" width="14.7109375" style="2" customWidth="1"/>
    <col min="16134" max="16150" width="11.5703125" style="2" customWidth="1"/>
    <col min="16151" max="16384" width="9.140625" style="2"/>
  </cols>
  <sheetData>
    <row r="1" spans="2:25" x14ac:dyDescent="0.2">
      <c r="H1" s="98" t="s">
        <v>18</v>
      </c>
      <c r="I1" s="99">
        <f>'SIGN 1'!I1</f>
        <v>2100</v>
      </c>
      <c r="J1" s="99">
        <f>'SIGN 1'!J1</f>
        <v>3100</v>
      </c>
      <c r="K1" s="99">
        <f>'SIGN 1'!K1</f>
        <v>8520</v>
      </c>
      <c r="L1" s="99">
        <f>'SIGN 1'!L1</f>
        <v>8600</v>
      </c>
      <c r="M1" s="99">
        <f>'SIGN 1'!M1</f>
        <v>80100</v>
      </c>
      <c r="N1" s="99">
        <f>'SIGN 1'!N1</f>
        <v>80511</v>
      </c>
      <c r="O1" s="100">
        <v>84900</v>
      </c>
      <c r="P1" s="100">
        <v>84900</v>
      </c>
      <c r="Q1" s="100">
        <v>84900</v>
      </c>
      <c r="R1" s="99">
        <v>86002</v>
      </c>
      <c r="S1" s="99">
        <v>86002</v>
      </c>
      <c r="T1" s="99">
        <f>'SIGN 1'!T1</f>
        <v>0</v>
      </c>
      <c r="U1" s="99">
        <f>'SIGN 1'!U1</f>
        <v>0</v>
      </c>
      <c r="V1" s="99">
        <f>'SIGN 1'!V1</f>
        <v>0</v>
      </c>
      <c r="W1" s="99">
        <f>'SIGN 1'!W1</f>
        <v>0</v>
      </c>
      <c r="X1" s="99">
        <f>'SIGN 1'!X1</f>
        <v>0</v>
      </c>
      <c r="Y1" s="99">
        <f>'SIGN 1'!X1</f>
        <v>0</v>
      </c>
    </row>
    <row r="2" spans="2:25" x14ac:dyDescent="0.2">
      <c r="J2" s="2"/>
    </row>
    <row r="3" spans="2:25" x14ac:dyDescent="0.2">
      <c r="J3" s="2"/>
    </row>
    <row r="4" spans="2:25" ht="12.75" customHeight="1" x14ac:dyDescent="0.2">
      <c r="B4" s="129" t="s">
        <v>19</v>
      </c>
      <c r="C4" s="129" t="s">
        <v>20</v>
      </c>
      <c r="D4" s="132"/>
      <c r="E4" s="132" t="s">
        <v>1</v>
      </c>
      <c r="F4" s="135"/>
      <c r="G4" s="127"/>
      <c r="H4" s="142" t="s">
        <v>21</v>
      </c>
      <c r="I4" s="4">
        <f>'SIGN 1'!I4</f>
        <v>630</v>
      </c>
      <c r="J4" s="4">
        <f>'SIGN 1'!J4</f>
        <v>630</v>
      </c>
      <c r="K4" s="4">
        <f>'SIGN 1'!K4</f>
        <v>630</v>
      </c>
      <c r="L4" s="4">
        <f>'SIGN 1'!L4</f>
        <v>630</v>
      </c>
      <c r="M4" s="4">
        <f>'SIGN 1'!M4</f>
        <v>630</v>
      </c>
      <c r="N4" s="4">
        <f>'SIGN 1'!N4</f>
        <v>630</v>
      </c>
      <c r="O4" s="4">
        <v>630</v>
      </c>
      <c r="P4" s="4">
        <v>630</v>
      </c>
      <c r="Q4" s="4">
        <v>630</v>
      </c>
      <c r="R4" s="4">
        <v>630</v>
      </c>
      <c r="S4" s="4">
        <v>630</v>
      </c>
      <c r="T4" s="4">
        <f>'SIGN 1'!T4</f>
        <v>0</v>
      </c>
      <c r="U4" s="4">
        <f>'SIGN 1'!U4</f>
        <v>0</v>
      </c>
      <c r="V4" s="4">
        <f>'SIGN 1'!V4</f>
        <v>0</v>
      </c>
      <c r="W4" s="4">
        <f>'SIGN 1'!W4</f>
        <v>0</v>
      </c>
      <c r="X4" s="4"/>
      <c r="Y4" s="4">
        <f>'SIGN 1'!X4</f>
        <v>0</v>
      </c>
    </row>
    <row r="5" spans="2:25" ht="12.75" customHeight="1" x14ac:dyDescent="0.2">
      <c r="B5" s="130"/>
      <c r="C5" s="130"/>
      <c r="D5" s="133"/>
      <c r="E5" s="133"/>
      <c r="F5" s="136"/>
      <c r="G5" s="128"/>
      <c r="H5" s="133"/>
      <c r="I5" s="124" t="str">
        <f>'SIGN 1'!I5</f>
        <v>GROUND MOUNTED SUPPORT, NO. 2 POST</v>
      </c>
      <c r="J5" s="124" t="str">
        <f>'SIGN 1'!J5</f>
        <v>GROUND MOUNTED SUPPORT, NO. 3 POST</v>
      </c>
      <c r="K5" s="124" t="str">
        <f>'SIGN 1'!K5</f>
        <v>STREET NAME SIGN SUPPORT, NO. 3 POST</v>
      </c>
      <c r="L5" s="124" t="str">
        <f>'SIGN 1'!L5</f>
        <v>SIGN POST REFLECTOR</v>
      </c>
      <c r="M5" s="124" t="str">
        <f>'SIGN 1'!M5</f>
        <v>SIGN, FLAT SHEET</v>
      </c>
      <c r="N5" s="124" t="str">
        <f>'SIGN 1'!N5</f>
        <v>SIGN, STREET NAME, AS PER PLAN</v>
      </c>
      <c r="O5" s="124" t="s">
        <v>251</v>
      </c>
      <c r="P5" s="124" t="s">
        <v>250</v>
      </c>
      <c r="Q5" s="124" t="s">
        <v>252</v>
      </c>
      <c r="R5" s="124" t="s">
        <v>253</v>
      </c>
      <c r="S5" s="124" t="s">
        <v>254</v>
      </c>
      <c r="T5" s="124">
        <f>'SIGN 1'!T5</f>
        <v>0</v>
      </c>
      <c r="U5" s="124">
        <f>'SIGN 1'!U5</f>
        <v>0</v>
      </c>
      <c r="V5" s="124">
        <f>'SIGN 1'!V5</f>
        <v>0</v>
      </c>
      <c r="W5" s="124">
        <f>'SIGN 1'!W5</f>
        <v>0</v>
      </c>
      <c r="X5" s="124">
        <f>'SIGN 1'!X5</f>
        <v>0</v>
      </c>
      <c r="Y5" s="124">
        <f>'SIGN 1'!X5</f>
        <v>0</v>
      </c>
    </row>
    <row r="6" spans="2:25" ht="12.75" customHeight="1" x14ac:dyDescent="0.2">
      <c r="B6" s="130"/>
      <c r="C6" s="130"/>
      <c r="D6" s="133"/>
      <c r="E6" s="133"/>
      <c r="F6" s="136"/>
      <c r="G6" s="128"/>
      <c r="H6" s="133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</row>
    <row r="7" spans="2:25" ht="12.75" customHeight="1" x14ac:dyDescent="0.2">
      <c r="B7" s="130"/>
      <c r="C7" s="130"/>
      <c r="D7" s="133"/>
      <c r="E7" s="133"/>
      <c r="F7" s="136"/>
      <c r="G7" s="128"/>
      <c r="H7" s="133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</row>
    <row r="8" spans="2:25" ht="12.75" customHeight="1" x14ac:dyDescent="0.2">
      <c r="B8" s="130"/>
      <c r="C8" s="130"/>
      <c r="D8" s="133"/>
      <c r="E8" s="133"/>
      <c r="F8" s="136"/>
      <c r="G8" s="128"/>
      <c r="H8" s="133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</row>
    <row r="9" spans="2:25" ht="10.5" customHeight="1" x14ac:dyDescent="0.2">
      <c r="B9" s="130"/>
      <c r="C9" s="130"/>
      <c r="D9" s="137" t="s">
        <v>4</v>
      </c>
      <c r="E9" s="133"/>
      <c r="F9" s="136" t="s">
        <v>5</v>
      </c>
      <c r="G9" s="137" t="s">
        <v>22</v>
      </c>
      <c r="H9" s="133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</row>
    <row r="10" spans="2:25" ht="12.75" customHeight="1" x14ac:dyDescent="0.2">
      <c r="B10" s="130"/>
      <c r="C10" s="130"/>
      <c r="D10" s="137"/>
      <c r="E10" s="133"/>
      <c r="F10" s="136"/>
      <c r="G10" s="137"/>
      <c r="H10" s="133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</row>
    <row r="11" spans="2:25" ht="12.75" customHeight="1" x14ac:dyDescent="0.2">
      <c r="B11" s="130"/>
      <c r="C11" s="130"/>
      <c r="D11" s="137"/>
      <c r="E11" s="133"/>
      <c r="F11" s="136"/>
      <c r="G11" s="128"/>
      <c r="H11" s="133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</row>
    <row r="12" spans="2:25" ht="12.75" customHeight="1" x14ac:dyDescent="0.2">
      <c r="B12" s="130"/>
      <c r="C12" s="130"/>
      <c r="D12" s="137"/>
      <c r="E12" s="133"/>
      <c r="F12" s="136"/>
      <c r="G12" s="128"/>
      <c r="H12" s="133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</row>
    <row r="13" spans="2:25" ht="9.75" customHeight="1" x14ac:dyDescent="0.2">
      <c r="B13" s="130"/>
      <c r="C13" s="130"/>
      <c r="D13" s="137"/>
      <c r="E13" s="133"/>
      <c r="F13" s="136"/>
      <c r="G13" s="128"/>
      <c r="H13" s="133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</row>
    <row r="14" spans="2:25" ht="12.75" customHeight="1" x14ac:dyDescent="0.2">
      <c r="B14" s="130"/>
      <c r="C14" s="130"/>
      <c r="D14" s="137"/>
      <c r="E14" s="133"/>
      <c r="F14" s="136"/>
      <c r="G14" s="128"/>
      <c r="H14" s="133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spans="2:25" ht="12.75" customHeight="1" thickBot="1" x14ac:dyDescent="0.25">
      <c r="B15" s="131"/>
      <c r="C15" s="131"/>
      <c r="D15" s="96"/>
      <c r="E15" s="134"/>
      <c r="F15" s="138"/>
      <c r="G15" s="141"/>
      <c r="H15" s="134"/>
      <c r="I15" s="97" t="str">
        <f>'SIGN 1'!I15</f>
        <v>FT</v>
      </c>
      <c r="J15" s="97" t="str">
        <f>'SIGN 1'!J15</f>
        <v>FT</v>
      </c>
      <c r="K15" s="97" t="str">
        <f>'SIGN 1'!K15</f>
        <v>FT</v>
      </c>
      <c r="L15" s="97" t="str">
        <f>'SIGN 1'!L15</f>
        <v>EACH</v>
      </c>
      <c r="M15" s="97" t="str">
        <f>'SIGN 1'!M15</f>
        <v>SF</v>
      </c>
      <c r="N15" s="97" t="str">
        <f>'SIGN 1'!N15</f>
        <v>EACH</v>
      </c>
      <c r="O15" s="97" t="str">
        <f>'SIGN 1'!O15</f>
        <v>EACH</v>
      </c>
      <c r="P15" s="97" t="str">
        <f>'SIGN 1'!P15</f>
        <v>EACH</v>
      </c>
      <c r="Q15" s="97" t="str">
        <f>'SIGN 1'!Q15</f>
        <v>EACH</v>
      </c>
      <c r="R15" s="97" t="str">
        <f>'SIGN 1'!R15</f>
        <v>EACH</v>
      </c>
      <c r="S15" s="97" t="s">
        <v>26</v>
      </c>
      <c r="T15" s="97">
        <f>'SIGN 1'!T15</f>
        <v>0</v>
      </c>
      <c r="U15" s="97">
        <f>'SIGN 1'!U15</f>
        <v>0</v>
      </c>
      <c r="V15" s="97">
        <f>'SIGN 1'!V15</f>
        <v>0</v>
      </c>
      <c r="W15" s="97">
        <f>'SIGN 1'!W15</f>
        <v>0</v>
      </c>
      <c r="X15" s="97">
        <f>'SIGN 1'!X15</f>
        <v>0</v>
      </c>
      <c r="Y15" s="101">
        <f>'SIGN 1'!X15</f>
        <v>0</v>
      </c>
    </row>
    <row r="16" spans="2:25" ht="12.75" customHeight="1" x14ac:dyDescent="0.2">
      <c r="B16" s="36"/>
      <c r="C16" s="103"/>
      <c r="D16" s="37"/>
      <c r="E16" s="36"/>
      <c r="F16" s="36"/>
      <c r="G16" s="36"/>
      <c r="H16" s="36"/>
      <c r="I16" s="36"/>
      <c r="J16" s="104"/>
      <c r="K16" s="104"/>
      <c r="L16" s="38"/>
      <c r="M16" s="104"/>
      <c r="N16" s="38"/>
      <c r="O16" s="36"/>
      <c r="P16" s="38"/>
      <c r="Q16" s="38"/>
      <c r="R16" s="38"/>
      <c r="S16" s="38"/>
      <c r="T16" s="38"/>
      <c r="U16" s="38"/>
      <c r="V16" s="38"/>
      <c r="W16" s="38"/>
      <c r="X16" s="38"/>
      <c r="Y16" s="38"/>
    </row>
    <row r="17" spans="2:25" ht="12.75" customHeight="1" x14ac:dyDescent="0.2">
      <c r="B17" s="105" t="s">
        <v>240</v>
      </c>
      <c r="C17" s="105" t="s">
        <v>179</v>
      </c>
      <c r="D17" s="105" t="s">
        <v>68</v>
      </c>
      <c r="E17" s="106"/>
      <c r="F17" s="106" t="s">
        <v>34</v>
      </c>
      <c r="G17" s="105" t="s">
        <v>88</v>
      </c>
      <c r="H17" s="107"/>
      <c r="I17" s="108"/>
      <c r="J17" s="108"/>
      <c r="K17" s="108"/>
      <c r="L17" s="109"/>
      <c r="M17" s="108"/>
      <c r="N17" s="109"/>
      <c r="O17" s="3">
        <v>1</v>
      </c>
      <c r="P17" s="109"/>
      <c r="Q17" s="109"/>
      <c r="R17" s="109">
        <v>1</v>
      </c>
      <c r="S17" s="109"/>
      <c r="T17" s="109"/>
      <c r="U17" s="109"/>
      <c r="V17" s="109"/>
      <c r="W17" s="109"/>
      <c r="X17" s="109"/>
      <c r="Y17" s="109"/>
    </row>
    <row r="18" spans="2:25" ht="12.75" customHeight="1" x14ac:dyDescent="0.2">
      <c r="B18" s="105" t="str">
        <f>B17</f>
        <v>P.278</v>
      </c>
      <c r="C18" s="105" t="s">
        <v>180</v>
      </c>
      <c r="D18" s="105" t="s">
        <v>68</v>
      </c>
      <c r="E18" s="106"/>
      <c r="F18" s="106" t="s">
        <v>34</v>
      </c>
      <c r="G18" s="105" t="s">
        <v>85</v>
      </c>
      <c r="H18" s="107"/>
      <c r="I18" s="108"/>
      <c r="J18" s="108"/>
      <c r="K18" s="108"/>
      <c r="L18" s="109"/>
      <c r="M18" s="108"/>
      <c r="N18" s="109"/>
      <c r="O18" s="3"/>
      <c r="P18" s="109">
        <v>1</v>
      </c>
      <c r="Q18" s="109"/>
      <c r="R18" s="109"/>
      <c r="S18" s="109"/>
      <c r="T18" s="109"/>
      <c r="U18" s="109"/>
      <c r="V18" s="109"/>
      <c r="W18" s="109"/>
      <c r="X18" s="109"/>
      <c r="Y18" s="109"/>
    </row>
    <row r="19" spans="2:25" ht="12.75" customHeight="1" x14ac:dyDescent="0.2">
      <c r="B19" s="105"/>
      <c r="C19" s="105"/>
      <c r="D19" s="105"/>
      <c r="E19" s="106"/>
      <c r="F19" s="106"/>
      <c r="G19" s="105"/>
      <c r="H19" s="107"/>
      <c r="I19" s="108"/>
      <c r="J19" s="108"/>
      <c r="K19" s="108"/>
      <c r="L19" s="109"/>
      <c r="M19" s="108"/>
      <c r="N19" s="109"/>
      <c r="O19" s="3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2:25" ht="12.75" customHeight="1" x14ac:dyDescent="0.2">
      <c r="B20" s="105" t="str">
        <f>B17</f>
        <v>P.278</v>
      </c>
      <c r="C20" s="105" t="s">
        <v>181</v>
      </c>
      <c r="D20" s="105" t="s">
        <v>68</v>
      </c>
      <c r="E20" s="106">
        <v>20731</v>
      </c>
      <c r="F20" s="106" t="s">
        <v>34</v>
      </c>
      <c r="G20" s="105" t="s">
        <v>116</v>
      </c>
      <c r="H20" s="107" t="s">
        <v>113</v>
      </c>
      <c r="I20" s="108"/>
      <c r="J20" s="108">
        <v>14.1</v>
      </c>
      <c r="K20" s="108"/>
      <c r="L20" s="109"/>
      <c r="M20" s="108">
        <v>1</v>
      </c>
      <c r="N20" s="109"/>
      <c r="O20" s="3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2:25" ht="12.75" customHeight="1" x14ac:dyDescent="0.2">
      <c r="B21" s="105"/>
      <c r="C21" s="105"/>
      <c r="D21" s="105"/>
      <c r="E21" s="106"/>
      <c r="F21" s="106"/>
      <c r="G21" s="105" t="s">
        <v>47</v>
      </c>
      <c r="H21" s="107" t="s">
        <v>48</v>
      </c>
      <c r="I21" s="108"/>
      <c r="J21" s="108"/>
      <c r="K21" s="108"/>
      <c r="L21" s="109"/>
      <c r="M21" s="108">
        <v>6</v>
      </c>
      <c r="N21" s="109"/>
      <c r="O21" s="3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2:25" ht="12.75" customHeight="1" x14ac:dyDescent="0.2">
      <c r="B22" s="105" t="str">
        <f>B17</f>
        <v>P.278</v>
      </c>
      <c r="C22" s="105" t="s">
        <v>182</v>
      </c>
      <c r="D22" s="105" t="s">
        <v>68</v>
      </c>
      <c r="E22" s="106">
        <v>20888</v>
      </c>
      <c r="F22" s="106" t="s">
        <v>34</v>
      </c>
      <c r="G22" s="105" t="s">
        <v>46</v>
      </c>
      <c r="H22" s="107" t="s">
        <v>41</v>
      </c>
      <c r="I22" s="108"/>
      <c r="J22" s="108">
        <v>13.5</v>
      </c>
      <c r="K22" s="108"/>
      <c r="L22" s="109"/>
      <c r="M22" s="108">
        <v>7.5</v>
      </c>
      <c r="N22" s="109"/>
      <c r="O22" s="3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2:25" ht="12.75" customHeight="1" x14ac:dyDescent="0.2">
      <c r="B23" s="105" t="str">
        <f>B17</f>
        <v>P.278</v>
      </c>
      <c r="C23" s="105" t="s">
        <v>183</v>
      </c>
      <c r="D23" s="105" t="s">
        <v>68</v>
      </c>
      <c r="E23" s="106">
        <v>20688</v>
      </c>
      <c r="F23" s="106" t="s">
        <v>35</v>
      </c>
      <c r="G23" s="105" t="s">
        <v>112</v>
      </c>
      <c r="H23" s="107" t="s">
        <v>113</v>
      </c>
      <c r="I23" s="108"/>
      <c r="J23" s="108">
        <v>14.1</v>
      </c>
      <c r="K23" s="108"/>
      <c r="L23" s="109"/>
      <c r="M23" s="108">
        <v>1</v>
      </c>
      <c r="N23" s="109"/>
      <c r="O23" s="3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2:25" ht="12.75" customHeight="1" x14ac:dyDescent="0.2">
      <c r="B24" s="105"/>
      <c r="C24" s="105"/>
      <c r="D24" s="105"/>
      <c r="E24" s="106"/>
      <c r="F24" s="106"/>
      <c r="G24" s="105" t="s">
        <v>47</v>
      </c>
      <c r="H24" s="107" t="s">
        <v>48</v>
      </c>
      <c r="I24" s="108"/>
      <c r="J24" s="108"/>
      <c r="K24" s="108"/>
      <c r="L24" s="109"/>
      <c r="M24" s="108">
        <v>6</v>
      </c>
      <c r="N24" s="109"/>
      <c r="O24" s="3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2:25" ht="12.75" customHeight="1" x14ac:dyDescent="0.2">
      <c r="B25" s="105"/>
      <c r="C25" s="105"/>
      <c r="D25" s="105"/>
      <c r="E25" s="106"/>
      <c r="F25" s="106"/>
      <c r="G25" s="105"/>
      <c r="H25" s="107"/>
      <c r="I25" s="108"/>
      <c r="J25" s="108"/>
      <c r="K25" s="108"/>
      <c r="L25" s="109"/>
      <c r="M25" s="108"/>
      <c r="N25" s="109"/>
      <c r="O25" s="3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2:25" ht="12.75" customHeight="1" x14ac:dyDescent="0.2">
      <c r="B26" s="105" t="s">
        <v>241</v>
      </c>
      <c r="C26" s="105" t="s">
        <v>184</v>
      </c>
      <c r="D26" s="105" t="s">
        <v>68</v>
      </c>
      <c r="E26" s="106"/>
      <c r="F26" s="106" t="s">
        <v>35</v>
      </c>
      <c r="G26" s="105" t="s">
        <v>88</v>
      </c>
      <c r="H26" s="107"/>
      <c r="I26" s="108"/>
      <c r="J26" s="108"/>
      <c r="K26" s="108"/>
      <c r="L26" s="109"/>
      <c r="M26" s="108"/>
      <c r="N26" s="109"/>
      <c r="O26" s="3">
        <v>1</v>
      </c>
      <c r="P26" s="109"/>
      <c r="Q26" s="109"/>
      <c r="R26" s="109">
        <v>1</v>
      </c>
      <c r="S26" s="109"/>
      <c r="T26" s="109"/>
      <c r="U26" s="109"/>
      <c r="V26" s="109"/>
      <c r="W26" s="109"/>
      <c r="X26" s="109"/>
      <c r="Y26" s="109"/>
    </row>
    <row r="27" spans="2:25" ht="12.75" customHeight="1" x14ac:dyDescent="0.2">
      <c r="B27" s="105" t="str">
        <f>B26</f>
        <v>P.279</v>
      </c>
      <c r="C27" s="105" t="s">
        <v>185</v>
      </c>
      <c r="D27" s="105" t="s">
        <v>68</v>
      </c>
      <c r="E27" s="106"/>
      <c r="F27" s="106" t="s">
        <v>35</v>
      </c>
      <c r="G27" s="105" t="s">
        <v>186</v>
      </c>
      <c r="H27" s="107"/>
      <c r="I27" s="108"/>
      <c r="J27" s="108"/>
      <c r="K27" s="108"/>
      <c r="L27" s="109"/>
      <c r="M27" s="108"/>
      <c r="N27" s="109"/>
      <c r="O27" s="3"/>
      <c r="P27" s="109"/>
      <c r="Q27" s="109">
        <v>1</v>
      </c>
      <c r="R27" s="109">
        <v>1</v>
      </c>
      <c r="S27" s="109"/>
      <c r="T27" s="109"/>
      <c r="U27" s="109"/>
      <c r="V27" s="109"/>
      <c r="W27" s="109"/>
      <c r="X27" s="109"/>
      <c r="Y27" s="109"/>
    </row>
    <row r="28" spans="2:25" ht="12.75" customHeight="1" x14ac:dyDescent="0.2">
      <c r="B28" s="105"/>
      <c r="C28" s="105"/>
      <c r="D28" s="105"/>
      <c r="E28" s="106"/>
      <c r="F28" s="106"/>
      <c r="G28" s="105" t="s">
        <v>85</v>
      </c>
      <c r="H28" s="107"/>
      <c r="I28" s="108"/>
      <c r="J28" s="108"/>
      <c r="K28" s="108"/>
      <c r="L28" s="109"/>
      <c r="M28" s="108"/>
      <c r="N28" s="109"/>
      <c r="O28" s="3"/>
      <c r="P28" s="109"/>
      <c r="Q28" s="109">
        <v>1</v>
      </c>
      <c r="R28" s="109"/>
      <c r="S28" s="109"/>
      <c r="T28" s="109"/>
      <c r="U28" s="109"/>
      <c r="V28" s="109"/>
      <c r="W28" s="109"/>
      <c r="X28" s="109"/>
      <c r="Y28" s="109"/>
    </row>
    <row r="29" spans="2:25" ht="12.75" customHeight="1" x14ac:dyDescent="0.2">
      <c r="B29" s="105"/>
      <c r="C29" s="105"/>
      <c r="D29" s="105"/>
      <c r="E29" s="106"/>
      <c r="F29" s="106"/>
      <c r="G29" s="105"/>
      <c r="H29" s="107"/>
      <c r="I29" s="108"/>
      <c r="J29" s="108"/>
      <c r="K29" s="108"/>
      <c r="L29" s="109"/>
      <c r="M29" s="108"/>
      <c r="N29" s="109"/>
      <c r="O29" s="3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2:25" ht="12.75" customHeight="1" x14ac:dyDescent="0.2">
      <c r="B30" s="105" t="str">
        <f>B26</f>
        <v>P.279</v>
      </c>
      <c r="C30" s="105" t="s">
        <v>187</v>
      </c>
      <c r="D30" s="105" t="s">
        <v>68</v>
      </c>
      <c r="E30" s="106">
        <v>21250</v>
      </c>
      <c r="F30" s="106" t="s">
        <v>35</v>
      </c>
      <c r="G30" s="105" t="s">
        <v>46</v>
      </c>
      <c r="H30" s="107" t="s">
        <v>41</v>
      </c>
      <c r="I30" s="108"/>
      <c r="J30" s="108">
        <v>13.5</v>
      </c>
      <c r="K30" s="108"/>
      <c r="L30" s="109"/>
      <c r="M30" s="39">
        <v>7.5</v>
      </c>
      <c r="N30" s="109"/>
      <c r="O30" s="3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2:25" ht="12.75" customHeight="1" x14ac:dyDescent="0.2">
      <c r="B31" s="105" t="str">
        <f>B26</f>
        <v>P.279</v>
      </c>
      <c r="C31" s="105" t="s">
        <v>188</v>
      </c>
      <c r="D31" s="105" t="s">
        <v>68</v>
      </c>
      <c r="E31" s="106">
        <v>21405</v>
      </c>
      <c r="F31" s="106" t="s">
        <v>35</v>
      </c>
      <c r="G31" s="105" t="s">
        <v>186</v>
      </c>
      <c r="H31" s="107"/>
      <c r="I31" s="108"/>
      <c r="J31" s="108">
        <v>15.1</v>
      </c>
      <c r="K31" s="108"/>
      <c r="L31" s="109"/>
      <c r="M31" s="108"/>
      <c r="N31" s="109"/>
      <c r="O31" s="3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2:25" ht="12.75" customHeight="1" x14ac:dyDescent="0.2">
      <c r="B32" s="105"/>
      <c r="C32" s="105"/>
      <c r="D32" s="105"/>
      <c r="E32" s="106"/>
      <c r="F32" s="106"/>
      <c r="G32" s="105" t="s">
        <v>85</v>
      </c>
      <c r="H32" s="107"/>
      <c r="I32" s="108"/>
      <c r="J32" s="108"/>
      <c r="K32" s="108"/>
      <c r="L32" s="109"/>
      <c r="M32" s="108"/>
      <c r="N32" s="109"/>
      <c r="O32" s="3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2:25" ht="12.75" customHeight="1" x14ac:dyDescent="0.2">
      <c r="B33" s="105"/>
      <c r="C33" s="105"/>
      <c r="D33" s="105"/>
      <c r="E33" s="106"/>
      <c r="F33" s="106"/>
      <c r="G33" s="105"/>
      <c r="H33" s="107"/>
      <c r="I33" s="108"/>
      <c r="J33" s="108"/>
      <c r="K33" s="108"/>
      <c r="L33" s="109"/>
      <c r="M33" s="108"/>
      <c r="N33" s="109"/>
      <c r="O33" s="3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2:25" ht="12.75" customHeight="1" x14ac:dyDescent="0.2">
      <c r="B34" s="105" t="s">
        <v>242</v>
      </c>
      <c r="C34" s="105" t="s">
        <v>189</v>
      </c>
      <c r="D34" s="106" t="s">
        <v>68</v>
      </c>
      <c r="E34" s="106">
        <v>21614</v>
      </c>
      <c r="F34" s="106" t="s">
        <v>34</v>
      </c>
      <c r="G34" s="105" t="s">
        <v>112</v>
      </c>
      <c r="H34" s="107" t="s">
        <v>113</v>
      </c>
      <c r="I34" s="108"/>
      <c r="J34" s="108">
        <v>14.1</v>
      </c>
      <c r="K34" s="108"/>
      <c r="L34" s="109"/>
      <c r="M34" s="108">
        <v>1</v>
      </c>
      <c r="N34" s="108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2:25" ht="12.75" customHeight="1" x14ac:dyDescent="0.2">
      <c r="B35" s="105"/>
      <c r="C35" s="110"/>
      <c r="D35" s="105"/>
      <c r="E35" s="106"/>
      <c r="F35" s="106"/>
      <c r="G35" s="105" t="s">
        <v>47</v>
      </c>
      <c r="H35" s="107" t="s">
        <v>48</v>
      </c>
      <c r="I35" s="108"/>
      <c r="J35" s="108"/>
      <c r="K35" s="108"/>
      <c r="L35" s="109"/>
      <c r="M35" s="108">
        <v>6</v>
      </c>
      <c r="N35" s="108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2:25" ht="12.75" customHeight="1" x14ac:dyDescent="0.2">
      <c r="B36" s="105" t="str">
        <f>B34</f>
        <v>P.280</v>
      </c>
      <c r="C36" s="105" t="s">
        <v>190</v>
      </c>
      <c r="D36" s="105" t="s">
        <v>68</v>
      </c>
      <c r="E36" s="106">
        <v>21866</v>
      </c>
      <c r="F36" s="106" t="s">
        <v>34</v>
      </c>
      <c r="G36" s="105" t="s">
        <v>116</v>
      </c>
      <c r="H36" s="107" t="s">
        <v>113</v>
      </c>
      <c r="I36" s="108"/>
      <c r="J36" s="108">
        <v>14.1</v>
      </c>
      <c r="K36" s="108"/>
      <c r="L36" s="109"/>
      <c r="M36" s="108">
        <v>1</v>
      </c>
      <c r="N36" s="108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2:25" ht="12.75" customHeight="1" x14ac:dyDescent="0.2">
      <c r="B37" s="105"/>
      <c r="C37" s="105"/>
      <c r="D37" s="105"/>
      <c r="E37" s="106"/>
      <c r="F37" s="106"/>
      <c r="G37" s="105" t="s">
        <v>47</v>
      </c>
      <c r="H37" s="107" t="s">
        <v>48</v>
      </c>
      <c r="I37" s="108"/>
      <c r="J37" s="108"/>
      <c r="K37" s="108"/>
      <c r="L37" s="109"/>
      <c r="M37" s="108">
        <v>6</v>
      </c>
      <c r="N37" s="108"/>
      <c r="O37" s="3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05" t="str">
        <f>B34</f>
        <v>P.280</v>
      </c>
      <c r="C38" s="105" t="s">
        <v>191</v>
      </c>
      <c r="D38" s="105" t="s">
        <v>68</v>
      </c>
      <c r="E38" s="106">
        <v>21614</v>
      </c>
      <c r="F38" s="4" t="s">
        <v>35</v>
      </c>
      <c r="G38" s="105" t="s">
        <v>120</v>
      </c>
      <c r="H38" s="107" t="s">
        <v>45</v>
      </c>
      <c r="I38" s="108">
        <v>13</v>
      </c>
      <c r="J38" s="108"/>
      <c r="K38" s="108"/>
      <c r="L38" s="109"/>
      <c r="M38" s="108">
        <v>6.3</v>
      </c>
      <c r="N38" s="108"/>
      <c r="O38" s="3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2:25" ht="12.75" customHeight="1" x14ac:dyDescent="0.2">
      <c r="B39" s="105" t="str">
        <f>B34</f>
        <v>P.280</v>
      </c>
      <c r="C39" s="105" t="s">
        <v>192</v>
      </c>
      <c r="D39" s="105" t="s">
        <v>68</v>
      </c>
      <c r="E39" s="106">
        <v>21866</v>
      </c>
      <c r="F39" s="4" t="s">
        <v>35</v>
      </c>
      <c r="G39" s="105" t="s">
        <v>112</v>
      </c>
      <c r="H39" s="107" t="s">
        <v>113</v>
      </c>
      <c r="I39" s="108"/>
      <c r="J39" s="108">
        <v>14.1</v>
      </c>
      <c r="K39" s="108"/>
      <c r="L39" s="109"/>
      <c r="M39" s="108">
        <v>1</v>
      </c>
      <c r="N39" s="108"/>
      <c r="O39" s="3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2:25" ht="12.75" customHeight="1" x14ac:dyDescent="0.2">
      <c r="B40" s="105"/>
      <c r="C40" s="105"/>
      <c r="D40" s="105"/>
      <c r="E40" s="106"/>
      <c r="F40" s="4"/>
      <c r="G40" s="105" t="s">
        <v>47</v>
      </c>
      <c r="H40" s="107" t="s">
        <v>48</v>
      </c>
      <c r="I40" s="108"/>
      <c r="J40" s="108"/>
      <c r="K40" s="108"/>
      <c r="L40" s="109"/>
      <c r="M40" s="108">
        <v>6</v>
      </c>
      <c r="N40" s="108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2:25" ht="12.75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2:25" ht="12.75" customHeight="1" x14ac:dyDescent="0.2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2:25" ht="12.75" customHeight="1" x14ac:dyDescent="0.2">
      <c r="B43" s="105" t="s">
        <v>243</v>
      </c>
      <c r="C43" s="105" t="s">
        <v>195</v>
      </c>
      <c r="D43" s="105" t="s">
        <v>68</v>
      </c>
      <c r="E43" s="106"/>
      <c r="F43" s="106" t="s">
        <v>35</v>
      </c>
      <c r="G43" s="105" t="s">
        <v>213</v>
      </c>
      <c r="H43" s="107"/>
      <c r="I43" s="108"/>
      <c r="J43" s="108"/>
      <c r="K43" s="39"/>
      <c r="L43" s="4"/>
      <c r="M43" s="39"/>
      <c r="N43" s="108"/>
      <c r="O43" s="3">
        <v>1</v>
      </c>
      <c r="P43" s="109"/>
      <c r="Q43" s="4"/>
      <c r="R43" s="4">
        <v>1</v>
      </c>
      <c r="S43" s="109"/>
      <c r="T43" s="109"/>
      <c r="U43" s="109"/>
      <c r="V43" s="109"/>
      <c r="W43" s="109"/>
      <c r="X43" s="109"/>
      <c r="Y43" s="109"/>
    </row>
    <row r="44" spans="2:25" ht="12.75" customHeight="1" x14ac:dyDescent="0.2">
      <c r="B44" s="105"/>
      <c r="C44" s="105"/>
      <c r="D44" s="105"/>
      <c r="E44" s="106"/>
      <c r="F44" s="106"/>
      <c r="G44" s="105"/>
      <c r="H44" s="107"/>
      <c r="I44" s="108"/>
      <c r="J44" s="108"/>
      <c r="K44" s="108"/>
      <c r="L44" s="109"/>
      <c r="M44" s="108"/>
      <c r="N44" s="108"/>
      <c r="O44" s="3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2:25" ht="12.75" customHeight="1" x14ac:dyDescent="0.2">
      <c r="B45" s="105" t="str">
        <f>B43</f>
        <v>P.281</v>
      </c>
      <c r="C45" s="105" t="s">
        <v>193</v>
      </c>
      <c r="D45" s="105" t="s">
        <v>68</v>
      </c>
      <c r="E45" s="106">
        <v>22100</v>
      </c>
      <c r="F45" s="106" t="s">
        <v>34</v>
      </c>
      <c r="G45" s="105" t="s">
        <v>112</v>
      </c>
      <c r="H45" s="107" t="s">
        <v>113</v>
      </c>
      <c r="I45" s="108"/>
      <c r="J45" s="108">
        <v>14.1</v>
      </c>
      <c r="K45" s="108"/>
      <c r="L45" s="109"/>
      <c r="M45" s="108">
        <v>1</v>
      </c>
      <c r="N45" s="108"/>
      <c r="O45" s="3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2:25" ht="12.75" customHeight="1" x14ac:dyDescent="0.2">
      <c r="B46" s="105"/>
      <c r="C46" s="105"/>
      <c r="D46" s="105"/>
      <c r="E46" s="106"/>
      <c r="F46" s="106"/>
      <c r="G46" s="105" t="s">
        <v>47</v>
      </c>
      <c r="H46" s="107" t="s">
        <v>48</v>
      </c>
      <c r="I46" s="108"/>
      <c r="J46" s="108"/>
      <c r="K46" s="108"/>
      <c r="L46" s="109"/>
      <c r="M46" s="108">
        <v>6</v>
      </c>
      <c r="N46" s="108"/>
      <c r="O46" s="3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2:25" ht="12.75" customHeight="1" x14ac:dyDescent="0.2">
      <c r="B47" s="105" t="str">
        <f>B43</f>
        <v>P.281</v>
      </c>
      <c r="C47" s="105" t="s">
        <v>194</v>
      </c>
      <c r="D47" s="105" t="s">
        <v>68</v>
      </c>
      <c r="E47" s="106">
        <v>22110</v>
      </c>
      <c r="F47" s="106" t="s">
        <v>35</v>
      </c>
      <c r="G47" s="105" t="s">
        <v>116</v>
      </c>
      <c r="H47" s="107" t="s">
        <v>113</v>
      </c>
      <c r="I47" s="108"/>
      <c r="J47" s="108">
        <v>14.1</v>
      </c>
      <c r="K47" s="108"/>
      <c r="L47" s="109"/>
      <c r="M47" s="108">
        <v>1</v>
      </c>
      <c r="N47" s="108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2:25" ht="12.75" customHeight="1" x14ac:dyDescent="0.2">
      <c r="B48" s="105"/>
      <c r="C48" s="105"/>
      <c r="D48" s="105"/>
      <c r="E48" s="106"/>
      <c r="F48" s="106"/>
      <c r="G48" s="105" t="s">
        <v>47</v>
      </c>
      <c r="H48" s="107" t="s">
        <v>48</v>
      </c>
      <c r="I48" s="108"/>
      <c r="J48" s="108"/>
      <c r="K48" s="108"/>
      <c r="L48" s="109"/>
      <c r="M48" s="108">
        <v>6</v>
      </c>
      <c r="N48" s="108"/>
      <c r="O48" s="3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2:25" ht="12.75" customHeight="1" x14ac:dyDescent="0.2">
      <c r="B49" s="105" t="str">
        <f>B43</f>
        <v>P.281</v>
      </c>
      <c r="C49" s="105" t="s">
        <v>196</v>
      </c>
      <c r="D49" s="105" t="s">
        <v>68</v>
      </c>
      <c r="E49" s="106">
        <v>22160</v>
      </c>
      <c r="F49" s="106" t="s">
        <v>35</v>
      </c>
      <c r="G49" s="105" t="s">
        <v>197</v>
      </c>
      <c r="H49" s="107" t="s">
        <v>104</v>
      </c>
      <c r="I49" s="108"/>
      <c r="J49" s="108">
        <v>13.5</v>
      </c>
      <c r="K49" s="108"/>
      <c r="L49" s="109"/>
      <c r="M49" s="108">
        <v>9</v>
      </c>
      <c r="N49" s="108"/>
      <c r="O49" s="3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2:25" ht="12.75" customHeight="1" x14ac:dyDescent="0.2">
      <c r="B50" s="105"/>
      <c r="C50" s="105"/>
      <c r="D50" s="105"/>
      <c r="E50" s="106"/>
      <c r="F50" s="106"/>
      <c r="G50" s="105"/>
      <c r="H50" s="107"/>
      <c r="I50" s="108"/>
      <c r="J50" s="108"/>
      <c r="K50" s="108"/>
      <c r="L50" s="109"/>
      <c r="M50" s="108"/>
      <c r="N50" s="108"/>
      <c r="O50" s="3"/>
      <c r="P50" s="4"/>
      <c r="Q50" s="109"/>
      <c r="R50" s="109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05"/>
      <c r="C51" s="105"/>
      <c r="D51" s="105"/>
      <c r="E51" s="106"/>
      <c r="F51" s="106"/>
      <c r="G51" s="105"/>
      <c r="H51" s="4"/>
      <c r="I51" s="108"/>
      <c r="J51" s="108"/>
      <c r="K51" s="39"/>
      <c r="L51" s="4"/>
      <c r="M51" s="39"/>
      <c r="N51" s="108"/>
      <c r="O51" s="3"/>
      <c r="P51" s="109"/>
      <c r="Q51" s="4"/>
      <c r="R51" s="4"/>
      <c r="S51" s="109"/>
      <c r="T51" s="109"/>
      <c r="U51" s="109"/>
      <c r="V51" s="109"/>
      <c r="W51" s="109"/>
      <c r="X51" s="109"/>
      <c r="Y51" s="109"/>
    </row>
    <row r="52" spans="2:25" ht="12.75" customHeight="1" x14ac:dyDescent="0.2">
      <c r="B52" s="105"/>
      <c r="C52" s="105"/>
      <c r="D52" s="105"/>
      <c r="E52" s="106"/>
      <c r="F52" s="106"/>
      <c r="G52" s="105"/>
      <c r="H52" s="4"/>
      <c r="I52" s="108"/>
      <c r="J52" s="108"/>
      <c r="K52" s="39"/>
      <c r="L52" s="4"/>
      <c r="M52" s="39"/>
      <c r="N52" s="108"/>
      <c r="O52" s="3"/>
      <c r="P52" s="109"/>
      <c r="Q52" s="4"/>
      <c r="R52" s="4"/>
      <c r="S52" s="109"/>
      <c r="T52" s="109"/>
      <c r="U52" s="109"/>
      <c r="V52" s="109"/>
      <c r="W52" s="109"/>
      <c r="X52" s="109"/>
      <c r="Y52" s="109"/>
    </row>
    <row r="53" spans="2:25" ht="12.75" customHeight="1" x14ac:dyDescent="0.2">
      <c r="B53" s="105"/>
      <c r="C53" s="105"/>
      <c r="D53" s="105"/>
      <c r="E53" s="106"/>
      <c r="F53" s="106"/>
      <c r="G53" s="105"/>
      <c r="H53" s="4"/>
      <c r="I53" s="108"/>
      <c r="J53" s="108"/>
      <c r="K53" s="39"/>
      <c r="L53" s="4"/>
      <c r="M53" s="39"/>
      <c r="N53" s="108"/>
      <c r="O53" s="3"/>
      <c r="P53" s="109"/>
      <c r="Q53" s="4"/>
      <c r="R53" s="4"/>
      <c r="S53" s="109"/>
      <c r="T53" s="109"/>
      <c r="U53" s="109"/>
      <c r="V53" s="109"/>
      <c r="W53" s="109"/>
      <c r="X53" s="109"/>
      <c r="Y53" s="109"/>
    </row>
    <row r="54" spans="2:25" ht="12.75" customHeight="1" x14ac:dyDescent="0.2">
      <c r="B54" s="105"/>
      <c r="C54" s="105"/>
      <c r="D54" s="105"/>
      <c r="E54" s="106"/>
      <c r="F54" s="106"/>
      <c r="G54" s="105"/>
      <c r="H54" s="4"/>
      <c r="I54" s="108"/>
      <c r="J54" s="108"/>
      <c r="K54" s="39"/>
      <c r="L54" s="4"/>
      <c r="M54" s="39"/>
      <c r="N54" s="108"/>
      <c r="O54" s="3"/>
      <c r="P54" s="109"/>
      <c r="Q54" s="4"/>
      <c r="R54" s="4"/>
      <c r="S54" s="109"/>
      <c r="T54" s="109"/>
      <c r="U54" s="109"/>
      <c r="V54" s="109"/>
      <c r="W54" s="109"/>
      <c r="X54" s="109"/>
      <c r="Y54" s="109"/>
    </row>
    <row r="55" spans="2:25" ht="12.75" customHeight="1" x14ac:dyDescent="0.2">
      <c r="B55" s="105"/>
      <c r="C55" s="105"/>
      <c r="D55" s="105"/>
      <c r="E55" s="106"/>
      <c r="F55" s="106"/>
      <c r="G55" s="105"/>
      <c r="H55" s="4"/>
      <c r="I55" s="108"/>
      <c r="J55" s="108"/>
      <c r="K55" s="39"/>
      <c r="L55" s="4"/>
      <c r="M55" s="39"/>
      <c r="N55" s="108"/>
      <c r="O55" s="3"/>
      <c r="P55" s="109"/>
      <c r="Q55" s="4"/>
      <c r="R55" s="4"/>
      <c r="S55" s="109"/>
      <c r="T55" s="109"/>
      <c r="U55" s="109"/>
      <c r="V55" s="109"/>
      <c r="W55" s="109"/>
      <c r="X55" s="109"/>
      <c r="Y55" s="109"/>
    </row>
    <row r="56" spans="2:25" ht="12.75" customHeight="1" x14ac:dyDescent="0.2">
      <c r="B56" s="105"/>
      <c r="C56" s="105"/>
      <c r="D56" s="105"/>
      <c r="E56" s="106"/>
      <c r="F56" s="106"/>
      <c r="G56" s="105"/>
      <c r="H56" s="4"/>
      <c r="I56" s="108"/>
      <c r="J56" s="108"/>
      <c r="K56" s="39"/>
      <c r="L56" s="4"/>
      <c r="M56" s="39"/>
      <c r="N56" s="108"/>
      <c r="O56" s="3"/>
      <c r="P56" s="109"/>
      <c r="Q56" s="4"/>
      <c r="R56" s="4"/>
      <c r="S56" s="109"/>
      <c r="T56" s="109"/>
      <c r="U56" s="109"/>
      <c r="V56" s="109"/>
      <c r="W56" s="109"/>
      <c r="X56" s="109"/>
      <c r="Y56" s="109"/>
    </row>
    <row r="57" spans="2:25" x14ac:dyDescent="0.2">
      <c r="B57" s="105"/>
      <c r="C57" s="105"/>
      <c r="D57" s="105"/>
      <c r="E57" s="106"/>
      <c r="F57" s="106"/>
      <c r="G57" s="105"/>
      <c r="H57" s="4"/>
      <c r="I57" s="108"/>
      <c r="J57" s="108"/>
      <c r="K57" s="39"/>
      <c r="L57" s="4"/>
      <c r="M57" s="39"/>
      <c r="N57" s="108"/>
      <c r="O57" s="3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B58" s="105"/>
      <c r="C58" s="105"/>
      <c r="D58" s="105"/>
      <c r="E58" s="106"/>
      <c r="F58" s="106"/>
      <c r="G58" s="105"/>
      <c r="H58" s="4"/>
      <c r="I58" s="108"/>
      <c r="J58" s="108"/>
      <c r="K58" s="39"/>
      <c r="L58" s="4"/>
      <c r="M58" s="39"/>
      <c r="N58" s="108"/>
      <c r="O58" s="3"/>
      <c r="P58" s="109"/>
      <c r="Q58" s="4"/>
      <c r="R58" s="4"/>
      <c r="S58" s="109"/>
      <c r="T58" s="109"/>
      <c r="U58" s="109"/>
      <c r="V58" s="109"/>
      <c r="W58" s="109"/>
      <c r="X58" s="109"/>
      <c r="Y58" s="109"/>
    </row>
    <row r="59" spans="2:25" ht="12.75" customHeight="1" x14ac:dyDescent="0.2">
      <c r="B59" s="105"/>
      <c r="C59" s="105"/>
      <c r="D59" s="105"/>
      <c r="E59" s="106"/>
      <c r="F59" s="106"/>
      <c r="G59" s="105"/>
      <c r="H59" s="4"/>
      <c r="I59" s="108"/>
      <c r="J59" s="108"/>
      <c r="K59" s="39"/>
      <c r="L59" s="4"/>
      <c r="M59" s="39"/>
      <c r="N59" s="108"/>
      <c r="O59" s="3"/>
      <c r="P59" s="109"/>
      <c r="Q59" s="4"/>
      <c r="R59" s="4"/>
      <c r="S59" s="109"/>
      <c r="T59" s="109"/>
      <c r="U59" s="109"/>
      <c r="V59" s="109"/>
      <c r="W59" s="109"/>
      <c r="X59" s="109"/>
      <c r="Y59" s="109"/>
    </row>
    <row r="60" spans="2:25" ht="12.75" customHeight="1" x14ac:dyDescent="0.2">
      <c r="B60" s="105"/>
      <c r="C60" s="105"/>
      <c r="D60" s="105"/>
      <c r="E60" s="106"/>
      <c r="F60" s="106"/>
      <c r="G60" s="105"/>
      <c r="H60" s="4"/>
      <c r="I60" s="108"/>
      <c r="J60" s="108"/>
      <c r="K60" s="39"/>
      <c r="L60" s="4"/>
      <c r="M60" s="39"/>
      <c r="N60" s="108"/>
      <c r="O60" s="3"/>
      <c r="P60" s="109"/>
      <c r="Q60" s="4"/>
      <c r="R60" s="4"/>
      <c r="S60" s="109"/>
      <c r="T60" s="109"/>
      <c r="U60" s="109"/>
      <c r="V60" s="109"/>
      <c r="W60" s="109"/>
      <c r="X60" s="109"/>
      <c r="Y60" s="109"/>
    </row>
    <row r="61" spans="2:25" ht="12.75" customHeight="1" x14ac:dyDescent="0.2">
      <c r="B61" s="105"/>
      <c r="C61" s="105"/>
      <c r="D61" s="105"/>
      <c r="E61" s="106"/>
      <c r="F61" s="106"/>
      <c r="G61" s="105"/>
      <c r="H61" s="4"/>
      <c r="I61" s="108"/>
      <c r="J61" s="108"/>
      <c r="K61" s="39"/>
      <c r="L61" s="4"/>
      <c r="M61" s="39"/>
      <c r="N61" s="108"/>
      <c r="O61" s="3"/>
      <c r="P61" s="109"/>
      <c r="Q61" s="4"/>
      <c r="R61" s="4"/>
      <c r="S61" s="109"/>
      <c r="T61" s="109"/>
      <c r="U61" s="109"/>
      <c r="V61" s="109"/>
      <c r="W61" s="109"/>
      <c r="X61" s="109"/>
      <c r="Y61" s="109"/>
    </row>
    <row r="62" spans="2:25" ht="12.75" customHeight="1" x14ac:dyDescent="0.2">
      <c r="B62" s="105"/>
      <c r="C62" s="105"/>
      <c r="D62" s="105"/>
      <c r="E62" s="106"/>
      <c r="F62" s="106"/>
      <c r="G62" s="105"/>
      <c r="H62" s="4"/>
      <c r="I62" s="108"/>
      <c r="J62" s="108"/>
      <c r="K62" s="39"/>
      <c r="L62" s="4"/>
      <c r="M62" s="39"/>
      <c r="N62" s="108"/>
      <c r="O62" s="3"/>
      <c r="P62" s="109"/>
      <c r="Q62" s="4"/>
      <c r="R62" s="4"/>
      <c r="S62" s="109"/>
      <c r="T62" s="109"/>
      <c r="U62" s="109"/>
      <c r="V62" s="109"/>
      <c r="W62" s="109"/>
      <c r="X62" s="109"/>
      <c r="Y62" s="109"/>
    </row>
    <row r="63" spans="2:25" ht="12.75" customHeight="1" x14ac:dyDescent="0.2">
      <c r="B63" s="105"/>
      <c r="C63" s="105"/>
      <c r="D63" s="105"/>
      <c r="E63" s="106"/>
      <c r="F63" s="106"/>
      <c r="G63" s="105"/>
      <c r="H63" s="4"/>
      <c r="I63" s="108"/>
      <c r="J63" s="108"/>
      <c r="K63" s="39"/>
      <c r="L63" s="4"/>
      <c r="M63" s="39"/>
      <c r="N63" s="108"/>
      <c r="O63" s="3"/>
      <c r="P63" s="109"/>
      <c r="Q63" s="4"/>
      <c r="R63" s="4"/>
      <c r="S63" s="109"/>
      <c r="T63" s="109"/>
      <c r="U63" s="109"/>
      <c r="V63" s="109"/>
      <c r="W63" s="109"/>
      <c r="X63" s="109"/>
      <c r="Y63" s="109"/>
    </row>
    <row r="64" spans="2:25" ht="12.75" customHeight="1" x14ac:dyDescent="0.2">
      <c r="B64" s="105"/>
      <c r="C64" s="105"/>
      <c r="D64" s="105"/>
      <c r="E64" s="106"/>
      <c r="F64" s="106"/>
      <c r="G64" s="105"/>
      <c r="H64" s="4"/>
      <c r="I64" s="108"/>
      <c r="J64" s="108"/>
      <c r="K64" s="39"/>
      <c r="L64" s="4"/>
      <c r="M64" s="39"/>
      <c r="N64" s="108"/>
      <c r="O64" s="3"/>
      <c r="P64" s="109"/>
      <c r="Q64" s="4"/>
      <c r="R64" s="4"/>
      <c r="S64" s="109"/>
      <c r="T64" s="109"/>
      <c r="U64" s="109"/>
      <c r="V64" s="109"/>
      <c r="W64" s="109"/>
      <c r="X64" s="109"/>
      <c r="Y64" s="109"/>
    </row>
    <row r="65" spans="2:25" ht="12.75" customHeight="1" x14ac:dyDescent="0.2">
      <c r="B65" s="105"/>
      <c r="C65" s="105"/>
      <c r="D65" s="105"/>
      <c r="E65" s="106"/>
      <c r="F65" s="106"/>
      <c r="G65" s="105"/>
      <c r="H65" s="4"/>
      <c r="I65" s="108"/>
      <c r="J65" s="108"/>
      <c r="K65" s="39"/>
      <c r="L65" s="4"/>
      <c r="M65" s="39"/>
      <c r="N65" s="108"/>
      <c r="O65" s="3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2:25" ht="12.75" customHeight="1" x14ac:dyDescent="0.2">
      <c r="B66" s="105"/>
      <c r="C66" s="105"/>
      <c r="D66" s="105"/>
      <c r="E66" s="106"/>
      <c r="F66" s="106"/>
      <c r="G66" s="105"/>
      <c r="H66" s="4"/>
      <c r="I66" s="108"/>
      <c r="J66" s="108"/>
      <c r="K66" s="39"/>
      <c r="L66" s="4"/>
      <c r="M66" s="39"/>
      <c r="N66" s="108"/>
      <c r="O66" s="3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2:25" ht="12.75" customHeight="1" x14ac:dyDescent="0.2">
      <c r="B67" s="105"/>
      <c r="C67" s="105"/>
      <c r="D67" s="105"/>
      <c r="E67" s="106"/>
      <c r="F67" s="106"/>
      <c r="G67" s="105"/>
      <c r="H67" s="4"/>
      <c r="I67" s="108"/>
      <c r="J67" s="108"/>
      <c r="K67" s="39"/>
      <c r="L67" s="4"/>
      <c r="M67" s="39"/>
      <c r="N67" s="108"/>
      <c r="O67" s="3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2:25" ht="12.75" customHeight="1" x14ac:dyDescent="0.2">
      <c r="B68" s="105"/>
      <c r="C68" s="105"/>
      <c r="D68" s="105"/>
      <c r="E68" s="106"/>
      <c r="F68" s="106"/>
      <c r="G68" s="105"/>
      <c r="H68" s="4"/>
      <c r="I68" s="108"/>
      <c r="J68" s="108"/>
      <c r="K68" s="39"/>
      <c r="L68" s="4"/>
      <c r="M68" s="39"/>
      <c r="N68" s="108"/>
      <c r="O68" s="3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2:25" ht="12.75" customHeight="1" x14ac:dyDescent="0.2">
      <c r="B69" s="105"/>
      <c r="C69" s="105"/>
      <c r="D69" s="105"/>
      <c r="E69" s="106"/>
      <c r="F69" s="106"/>
      <c r="G69" s="105"/>
      <c r="H69" s="4"/>
      <c r="I69" s="108"/>
      <c r="J69" s="108"/>
      <c r="K69" s="39"/>
      <c r="L69" s="4"/>
      <c r="M69" s="39"/>
      <c r="N69" s="108"/>
      <c r="O69" s="3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2:25" ht="12.75" customHeight="1" x14ac:dyDescent="0.2">
      <c r="B70" s="105"/>
      <c r="C70" s="105"/>
      <c r="D70" s="105"/>
      <c r="E70" s="106"/>
      <c r="F70" s="106"/>
      <c r="G70" s="105"/>
      <c r="H70" s="4"/>
      <c r="I70" s="108"/>
      <c r="J70" s="108"/>
      <c r="K70" s="39"/>
      <c r="L70" s="4"/>
      <c r="M70" s="39"/>
      <c r="N70" s="108"/>
      <c r="O70" s="3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2:25" ht="12.75" customHeight="1" x14ac:dyDescent="0.2">
      <c r="B71" s="105"/>
      <c r="C71" s="105"/>
      <c r="D71" s="105"/>
      <c r="E71" s="106"/>
      <c r="F71" s="106"/>
      <c r="G71" s="105"/>
      <c r="H71" s="4"/>
      <c r="I71" s="108"/>
      <c r="J71" s="108"/>
      <c r="K71" s="39"/>
      <c r="L71" s="4"/>
      <c r="M71" s="39"/>
      <c r="N71" s="108"/>
      <c r="O71" s="3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2:25" ht="12.75" customHeight="1" x14ac:dyDescent="0.2">
      <c r="B72" s="105"/>
      <c r="C72" s="105"/>
      <c r="D72" s="105"/>
      <c r="E72" s="106"/>
      <c r="F72" s="106"/>
      <c r="G72" s="105"/>
      <c r="H72" s="4"/>
      <c r="I72" s="108"/>
      <c r="J72" s="108"/>
      <c r="K72" s="39"/>
      <c r="L72" s="4"/>
      <c r="M72" s="39"/>
      <c r="N72" s="108"/>
      <c r="O72" s="3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2:25" ht="12.75" customHeight="1" x14ac:dyDescent="0.2">
      <c r="B73" s="105"/>
      <c r="C73" s="105"/>
      <c r="D73" s="105"/>
      <c r="E73" s="106"/>
      <c r="F73" s="106"/>
      <c r="G73" s="105"/>
      <c r="H73" s="4"/>
      <c r="I73" s="108"/>
      <c r="J73" s="108"/>
      <c r="K73" s="39"/>
      <c r="L73" s="4"/>
      <c r="M73" s="39"/>
      <c r="N73" s="108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2:25" ht="12.75" customHeight="1" x14ac:dyDescent="0.2">
      <c r="B74" s="105"/>
      <c r="C74" s="105"/>
      <c r="D74" s="105"/>
      <c r="E74" s="106"/>
      <c r="F74" s="4"/>
      <c r="G74" s="105"/>
      <c r="H74" s="107"/>
      <c r="I74" s="108"/>
      <c r="J74" s="108"/>
      <c r="K74" s="108"/>
      <c r="L74" s="109"/>
      <c r="M74" s="108"/>
      <c r="N74" s="108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2:25" ht="12.75" customHeight="1" x14ac:dyDescent="0.2">
      <c r="B75" s="105"/>
      <c r="C75" s="105"/>
      <c r="D75" s="105"/>
      <c r="E75" s="106"/>
      <c r="F75" s="4"/>
      <c r="G75" s="105"/>
      <c r="H75" s="107"/>
      <c r="I75" s="108"/>
      <c r="J75" s="108"/>
      <c r="K75" s="108"/>
      <c r="L75" s="109"/>
      <c r="M75" s="108"/>
      <c r="N75" s="108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2:25" ht="12.75" customHeight="1" x14ac:dyDescent="0.2">
      <c r="B76" s="105"/>
      <c r="C76" s="105"/>
      <c r="D76" s="105"/>
      <c r="E76" s="106"/>
      <c r="F76" s="106"/>
      <c r="G76" s="105"/>
      <c r="H76" s="107"/>
      <c r="I76" s="108"/>
      <c r="J76" s="108"/>
      <c r="K76" s="108"/>
      <c r="L76" s="109"/>
      <c r="M76" s="108"/>
      <c r="N76" s="108"/>
      <c r="O76" s="3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2:25" ht="12.75" customHeight="1" x14ac:dyDescent="0.2">
      <c r="B77" s="105"/>
      <c r="C77" s="105"/>
      <c r="D77" s="105"/>
      <c r="E77" s="106"/>
      <c r="F77" s="106"/>
      <c r="G77" s="105"/>
      <c r="H77" s="107"/>
      <c r="I77" s="108"/>
      <c r="J77" s="108"/>
      <c r="K77" s="108"/>
      <c r="L77" s="109"/>
      <c r="M77" s="108"/>
      <c r="N77" s="108"/>
      <c r="O77" s="3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2:25" ht="12.75" customHeight="1" x14ac:dyDescent="0.2">
      <c r="B78" s="105"/>
      <c r="C78" s="105"/>
      <c r="D78" s="105"/>
      <c r="E78" s="106"/>
      <c r="F78" s="106"/>
      <c r="G78" s="105"/>
      <c r="H78" s="107"/>
      <c r="I78" s="108"/>
      <c r="J78" s="108"/>
      <c r="K78" s="108"/>
      <c r="L78" s="109"/>
      <c r="M78" s="108"/>
      <c r="N78" s="108"/>
      <c r="O78" s="3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2:25" ht="12.75" customHeight="1" x14ac:dyDescent="0.2">
      <c r="B79" s="105"/>
      <c r="C79" s="105"/>
      <c r="D79" s="105"/>
      <c r="E79" s="106"/>
      <c r="F79" s="106"/>
      <c r="G79" s="105"/>
      <c r="H79" s="107"/>
      <c r="I79" s="108"/>
      <c r="J79" s="108"/>
      <c r="K79" s="108"/>
      <c r="L79" s="109"/>
      <c r="M79" s="108"/>
      <c r="N79" s="108"/>
      <c r="O79" s="3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2:25" ht="12.75" customHeight="1" x14ac:dyDescent="0.2">
      <c r="B80" s="121" t="s">
        <v>198</v>
      </c>
      <c r="C80" s="122"/>
      <c r="D80" s="122"/>
      <c r="E80" s="122"/>
      <c r="F80" s="122"/>
      <c r="G80" s="122"/>
      <c r="H80" s="123"/>
      <c r="I80" s="108">
        <f t="shared" ref="I80:R80" si="0">SUM(I16:I79)</f>
        <v>13</v>
      </c>
      <c r="J80" s="108">
        <f t="shared" si="0"/>
        <v>154.29999999999998</v>
      </c>
      <c r="K80" s="108">
        <f t="shared" si="0"/>
        <v>0</v>
      </c>
      <c r="L80" s="109">
        <f t="shared" si="0"/>
        <v>0</v>
      </c>
      <c r="M80" s="108">
        <f t="shared" si="0"/>
        <v>79.3</v>
      </c>
      <c r="N80" s="109">
        <f t="shared" si="0"/>
        <v>0</v>
      </c>
      <c r="O80" s="3">
        <f t="shared" si="0"/>
        <v>3</v>
      </c>
      <c r="P80" s="109">
        <f>SUM(P16:P79)</f>
        <v>1</v>
      </c>
      <c r="Q80" s="109">
        <f>SUM(Q16:Q79)</f>
        <v>2</v>
      </c>
      <c r="R80" s="109">
        <f t="shared" si="0"/>
        <v>4</v>
      </c>
      <c r="S80" s="109"/>
      <c r="T80" s="109"/>
      <c r="U80" s="109"/>
      <c r="V80" s="109"/>
      <c r="W80" s="109"/>
      <c r="X80" s="109"/>
      <c r="Y80" s="109"/>
    </row>
    <row r="81" spans="2:25" ht="12.75" customHeight="1" x14ac:dyDescent="0.2">
      <c r="B81" s="121" t="s">
        <v>202</v>
      </c>
      <c r="C81" s="122"/>
      <c r="D81" s="122"/>
      <c r="E81" s="122"/>
      <c r="F81" s="122"/>
      <c r="G81" s="122"/>
      <c r="H81" s="123"/>
      <c r="I81" s="108">
        <f>'SIGN 1'!I84</f>
        <v>78</v>
      </c>
      <c r="J81" s="108">
        <f>'SIGN 1'!J84</f>
        <v>147.6</v>
      </c>
      <c r="K81" s="108">
        <f>'SIGN 1'!K84</f>
        <v>12.1</v>
      </c>
      <c r="L81" s="109">
        <f>'SIGN 1'!L84</f>
        <v>1</v>
      </c>
      <c r="M81" s="108">
        <f>'SIGN 1'!M84</f>
        <v>105.89999999999999</v>
      </c>
      <c r="N81" s="109">
        <f>'SIGN 1'!N84</f>
        <v>4</v>
      </c>
      <c r="O81" s="109">
        <f>'SIGN 1'!O84</f>
        <v>16</v>
      </c>
      <c r="P81" s="109">
        <f>'SIGN 1'!P84</f>
        <v>0</v>
      </c>
      <c r="Q81" s="109">
        <f>'SIGN 1'!Q84</f>
        <v>0</v>
      </c>
      <c r="R81" s="109">
        <f>'SIGN 1'!R84</f>
        <v>9</v>
      </c>
      <c r="S81" s="109"/>
      <c r="T81" s="109"/>
      <c r="U81" s="109"/>
      <c r="V81" s="109"/>
      <c r="W81" s="109"/>
      <c r="X81" s="109"/>
      <c r="Y81" s="109"/>
    </row>
    <row r="82" spans="2:25" ht="12.75" customHeight="1" x14ac:dyDescent="0.2">
      <c r="B82" s="121" t="s">
        <v>201</v>
      </c>
      <c r="C82" s="122"/>
      <c r="D82" s="122"/>
      <c r="E82" s="122"/>
      <c r="F82" s="122"/>
      <c r="G82" s="122"/>
      <c r="H82" s="123"/>
      <c r="I82" s="108">
        <f>'SIGN 2'!I84</f>
        <v>64</v>
      </c>
      <c r="J82" s="39">
        <f>'SIGN 2'!J84</f>
        <v>98.1</v>
      </c>
      <c r="K82" s="108">
        <f>'SIGN 2'!K84</f>
        <v>24.2</v>
      </c>
      <c r="L82" s="3">
        <f>'SIGN 2'!L84</f>
        <v>2</v>
      </c>
      <c r="M82" s="39">
        <f>'SIGN 2'!M84</f>
        <v>76.199999999999989</v>
      </c>
      <c r="N82" s="109">
        <f>'SIGN 2'!N84</f>
        <v>8</v>
      </c>
      <c r="O82" s="3">
        <f>'SIGN 2'!O84</f>
        <v>9</v>
      </c>
      <c r="P82" s="3">
        <f>'SIGN 2'!P84</f>
        <v>0</v>
      </c>
      <c r="Q82" s="3">
        <f>'SIGN 2'!Q84</f>
        <v>0</v>
      </c>
      <c r="R82" s="3">
        <f>'SIGN 2'!R84</f>
        <v>6</v>
      </c>
      <c r="S82" s="4"/>
      <c r="T82" s="4"/>
      <c r="U82" s="4"/>
      <c r="V82" s="4"/>
      <c r="W82" s="4"/>
      <c r="X82" s="4"/>
      <c r="Y82" s="4"/>
    </row>
    <row r="83" spans="2:25" ht="12.75" customHeight="1" thickBot="1" x14ac:dyDescent="0.25">
      <c r="B83" s="118" t="s">
        <v>200</v>
      </c>
      <c r="C83" s="119"/>
      <c r="D83" s="119"/>
      <c r="E83" s="119"/>
      <c r="F83" s="119"/>
      <c r="G83" s="119"/>
      <c r="H83" s="120"/>
      <c r="I83" s="108">
        <f>'SIGN 3'!I84</f>
        <v>90</v>
      </c>
      <c r="J83" s="108">
        <f>'SIGN 3'!J84</f>
        <v>166.39999999999998</v>
      </c>
      <c r="K83" s="117">
        <f>'SIGN 3'!K84</f>
        <v>24.2</v>
      </c>
      <c r="L83" s="109">
        <f>'SIGN 3'!L84</f>
        <v>3</v>
      </c>
      <c r="M83" s="108">
        <f>'SIGN 3'!M84</f>
        <v>124.99999999999999</v>
      </c>
      <c r="N83" s="109">
        <f>'SIGN 3'!N84</f>
        <v>8</v>
      </c>
      <c r="O83" s="109">
        <f>'SIGN 3'!O84</f>
        <v>10</v>
      </c>
      <c r="P83" s="109">
        <f>'SIGN 3'!P84</f>
        <v>0</v>
      </c>
      <c r="Q83" s="109">
        <f>'SIGN 3'!Q84</f>
        <v>1</v>
      </c>
      <c r="R83" s="109">
        <f>'SIGN 3'!R84</f>
        <v>8</v>
      </c>
      <c r="S83" s="109">
        <f>'SIGN 3'!S84</f>
        <v>1</v>
      </c>
      <c r="T83" s="109"/>
      <c r="U83" s="109"/>
      <c r="V83" s="109"/>
      <c r="W83" s="109"/>
      <c r="X83" s="109"/>
      <c r="Y83" s="109"/>
    </row>
    <row r="84" spans="2:25" ht="12.75" customHeight="1" x14ac:dyDescent="0.2">
      <c r="B84" s="151" t="s">
        <v>227</v>
      </c>
      <c r="C84" s="152"/>
      <c r="D84" s="152"/>
      <c r="E84" s="152"/>
      <c r="F84" s="152"/>
      <c r="G84" s="152"/>
      <c r="H84" s="153"/>
      <c r="I84" s="143">
        <f>SUM(I80:I83)</f>
        <v>245</v>
      </c>
      <c r="J84" s="143">
        <f>SUM(J80:J83)</f>
        <v>566.4</v>
      </c>
      <c r="K84" s="143">
        <f>SUM(K80:K83)</f>
        <v>60.5</v>
      </c>
      <c r="L84" s="139">
        <f t="shared" ref="L84:N84" si="1">SUM(L80:L83)</f>
        <v>6</v>
      </c>
      <c r="M84" s="143">
        <f t="shared" si="1"/>
        <v>386.4</v>
      </c>
      <c r="N84" s="139">
        <f t="shared" si="1"/>
        <v>20</v>
      </c>
      <c r="O84" s="145">
        <f>SUM(O80:Q83)</f>
        <v>42</v>
      </c>
      <c r="P84" s="146"/>
      <c r="Q84" s="147"/>
      <c r="R84" s="145">
        <f>SUM(R80:S83)</f>
        <v>28</v>
      </c>
      <c r="S84" s="147"/>
      <c r="T84" s="139">
        <f t="shared" ref="T84" si="2">SUM(T16:T83)</f>
        <v>0</v>
      </c>
      <c r="U84" s="139">
        <f>SUM(U16:U83)</f>
        <v>0</v>
      </c>
      <c r="V84" s="139">
        <f>SUM(V16:V83)</f>
        <v>0</v>
      </c>
      <c r="W84" s="139">
        <f>SUM(W16:W83)</f>
        <v>0</v>
      </c>
      <c r="X84" s="139">
        <f>SUM(X16:X83)</f>
        <v>0</v>
      </c>
      <c r="Y84" s="139">
        <f>SUM(Y16:Y83)</f>
        <v>0</v>
      </c>
    </row>
    <row r="85" spans="2:25" ht="12.75" customHeight="1" thickBot="1" x14ac:dyDescent="0.25">
      <c r="B85" s="154"/>
      <c r="C85" s="155"/>
      <c r="D85" s="155"/>
      <c r="E85" s="155"/>
      <c r="F85" s="155"/>
      <c r="G85" s="155"/>
      <c r="H85" s="156"/>
      <c r="I85" s="144"/>
      <c r="J85" s="144"/>
      <c r="K85" s="144"/>
      <c r="L85" s="140"/>
      <c r="M85" s="144"/>
      <c r="N85" s="140"/>
      <c r="O85" s="148"/>
      <c r="P85" s="149"/>
      <c r="Q85" s="150"/>
      <c r="R85" s="148"/>
      <c r="S85" s="150"/>
      <c r="T85" s="140"/>
      <c r="U85" s="140"/>
      <c r="V85" s="140"/>
      <c r="W85" s="140"/>
      <c r="X85" s="140"/>
      <c r="Y85" s="140"/>
    </row>
    <row r="89" spans="2:25" x14ac:dyDescent="0.2">
      <c r="C89" s="111"/>
      <c r="D89" s="111"/>
      <c r="E89" s="111"/>
      <c r="F89" s="111"/>
      <c r="G89" s="111"/>
      <c r="H89" s="111"/>
      <c r="I89" s="111"/>
      <c r="K89" s="111"/>
      <c r="L89" s="111"/>
      <c r="M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</row>
  </sheetData>
  <mergeCells count="49">
    <mergeCell ref="B84:H85"/>
    <mergeCell ref="I84:I85"/>
    <mergeCell ref="J84:J85"/>
    <mergeCell ref="L84:L85"/>
    <mergeCell ref="M84:M85"/>
    <mergeCell ref="N84:N85"/>
    <mergeCell ref="K84:K85"/>
    <mergeCell ref="R5:R14"/>
    <mergeCell ref="P5:P14"/>
    <mergeCell ref="V5:V14"/>
    <mergeCell ref="T5:T14"/>
    <mergeCell ref="S5:S14"/>
    <mergeCell ref="U5:U14"/>
    <mergeCell ref="V84:V85"/>
    <mergeCell ref="T84:T85"/>
    <mergeCell ref="U84:U85"/>
    <mergeCell ref="O84:Q85"/>
    <mergeCell ref="R84:S85"/>
    <mergeCell ref="G11:G15"/>
    <mergeCell ref="N5:N14"/>
    <mergeCell ref="O5:O14"/>
    <mergeCell ref="Q5:Q14"/>
    <mergeCell ref="H4:H15"/>
    <mergeCell ref="I5:I14"/>
    <mergeCell ref="J5:J14"/>
    <mergeCell ref="L5:L14"/>
    <mergeCell ref="K5:K14"/>
    <mergeCell ref="M5:M14"/>
    <mergeCell ref="X84:X85"/>
    <mergeCell ref="Y5:Y14"/>
    <mergeCell ref="Y84:Y85"/>
    <mergeCell ref="W5:W14"/>
    <mergeCell ref="W84:W85"/>
    <mergeCell ref="B83:H83"/>
    <mergeCell ref="B82:H82"/>
    <mergeCell ref="B81:H81"/>
    <mergeCell ref="B80:H80"/>
    <mergeCell ref="X5:X14"/>
    <mergeCell ref="G4:G8"/>
    <mergeCell ref="B4:B15"/>
    <mergeCell ref="C4:C15"/>
    <mergeCell ref="D4:D8"/>
    <mergeCell ref="E4:E15"/>
    <mergeCell ref="F4:F8"/>
    <mergeCell ref="D9:D10"/>
    <mergeCell ref="F9:F10"/>
    <mergeCell ref="G9:G10"/>
    <mergeCell ref="D11:D14"/>
    <mergeCell ref="F11:F15"/>
  </mergeCells>
  <pageMargins left="0.75" right="0.75" top="1" bottom="1" header="0.5" footer="0.5"/>
  <pageSetup paperSize="17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TC GEN SUM</vt:lpstr>
      <vt:lpstr>PAVT MARK 1</vt:lpstr>
      <vt:lpstr>PAVT MARK 2</vt:lpstr>
      <vt:lpstr>PAVT MARK 3</vt:lpstr>
      <vt:lpstr>PAVT MARK 4</vt:lpstr>
      <vt:lpstr>SIGN 1</vt:lpstr>
      <vt:lpstr>SIGN 2</vt:lpstr>
      <vt:lpstr>SIGN 3</vt:lpstr>
      <vt:lpstr>SIGN 4</vt:lpstr>
      <vt:lpstr>'PAVT MARK 1'!Print_Area</vt:lpstr>
      <vt:lpstr>'PAVT MARK 2'!Print_Area</vt:lpstr>
      <vt:lpstr>'PAVT MARK 3'!Print_Area</vt:lpstr>
      <vt:lpstr>'PAVT MARK 4'!Print_Area</vt:lpstr>
      <vt:lpstr>'SIGN 1'!Print_Area</vt:lpstr>
      <vt:lpstr>'SIGN 2'!Print_Area</vt:lpstr>
      <vt:lpstr>'SIGN 3'!Print_Area</vt:lpstr>
      <vt:lpstr>'SIGN 4'!Print_Area</vt:lpstr>
      <vt:lpstr>'TC GEN SUM'!Print_Area</vt:lpstr>
    </vt:vector>
  </TitlesOfParts>
  <Company>GPD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kmonas</dc:creator>
  <cp:lastModifiedBy>Backus, Harrison</cp:lastModifiedBy>
  <cp:lastPrinted>2021-02-22T17:17:20Z</cp:lastPrinted>
  <dcterms:created xsi:type="dcterms:W3CDTF">2014-06-12T12:40:57Z</dcterms:created>
  <dcterms:modified xsi:type="dcterms:W3CDTF">2026-10-28T13:53:45Z</dcterms:modified>
</cp:coreProperties>
</file>