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I:\Projectdata\94234\ProjAdmin\PlanPackage\Addendum R1\"/>
    </mc:Choice>
  </mc:AlternateContent>
  <xr:revisionPtr revIDLastSave="0" documentId="13_ncr:1_{1CA71231-410D-4D7C-8C13-DF6C3C7C8074}" xr6:coauthVersionLast="45" xr6:coauthVersionMax="45" xr10:uidLastSave="{00000000-0000-0000-0000-000000000000}"/>
  <bookViews>
    <workbookView xWindow="0" yWindow="195" windowWidth="26610" windowHeight="13800" xr2:uid="{00000000-000D-0000-FFFF-FFFF00000000}"/>
  </bookViews>
  <sheets>
    <sheet name="Patching Pla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7" i="2" l="1"/>
  <c r="M55" i="2"/>
  <c r="K55" i="2"/>
  <c r="K57" i="2"/>
  <c r="K51" i="2" l="1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H50" i="2" l="1"/>
  <c r="H49" i="2"/>
  <c r="J49" i="2" s="1"/>
  <c r="H43" i="2"/>
  <c r="H42" i="2"/>
  <c r="J42" i="2" s="1"/>
  <c r="H40" i="2"/>
  <c r="J41" i="2"/>
  <c r="J43" i="2"/>
  <c r="J44" i="2"/>
  <c r="J45" i="2"/>
  <c r="J46" i="2"/>
  <c r="J47" i="2"/>
  <c r="J48" i="2"/>
  <c r="J50" i="2"/>
  <c r="J51" i="2"/>
  <c r="H39" i="2"/>
  <c r="H35" i="2"/>
  <c r="H36" i="2"/>
  <c r="H37" i="2"/>
  <c r="H38" i="2"/>
  <c r="H34" i="2"/>
  <c r="H32" i="2"/>
  <c r="H29" i="2"/>
  <c r="H27" i="2"/>
  <c r="H28" i="2"/>
  <c r="H26" i="2"/>
  <c r="H15" i="2"/>
  <c r="H9" i="2"/>
  <c r="H8" i="2"/>
  <c r="J40" i="2" l="1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16" i="2"/>
  <c r="J10" i="2"/>
  <c r="J11" i="2"/>
  <c r="J12" i="2"/>
  <c r="J13" i="2"/>
  <c r="J14" i="2"/>
  <c r="J15" i="2"/>
  <c r="J17" i="2"/>
  <c r="J18" i="2"/>
  <c r="J19" i="2"/>
  <c r="J20" i="2"/>
  <c r="J21" i="2"/>
  <c r="J22" i="2"/>
  <c r="J23" i="2"/>
  <c r="J26" i="2"/>
  <c r="J25" i="2"/>
  <c r="J24" i="2"/>
  <c r="J9" i="2"/>
  <c r="J8" i="2"/>
  <c r="K52" i="2" l="1"/>
</calcChain>
</file>

<file path=xl/sharedStrings.xml><?xml version="1.0" encoding="utf-8"?>
<sst xmlns="http://schemas.openxmlformats.org/spreadsheetml/2006/main" count="221" uniqueCount="34">
  <si>
    <t>Route</t>
  </si>
  <si>
    <t>Patching Plan</t>
  </si>
  <si>
    <t>Begin SLM</t>
  </si>
  <si>
    <t>End  SLM</t>
  </si>
  <si>
    <t>Direction</t>
  </si>
  <si>
    <t>Location</t>
  </si>
  <si>
    <t>Length (FT)</t>
  </si>
  <si>
    <t>Width   (FT)</t>
  </si>
  <si>
    <t>Area (SY)</t>
  </si>
  <si>
    <t>USE</t>
  </si>
  <si>
    <t>EB</t>
  </si>
  <si>
    <t>Driving</t>
  </si>
  <si>
    <t>WB</t>
  </si>
  <si>
    <t>TOTAL</t>
  </si>
  <si>
    <r>
      <t xml:space="preserve">PID: </t>
    </r>
    <r>
      <rPr>
        <sz val="12"/>
        <color theme="1"/>
        <rFont val="Calibri"/>
        <family val="2"/>
        <scheme val="minor"/>
      </rPr>
      <t xml:space="preserve"> 94234</t>
    </r>
  </si>
  <si>
    <r>
      <t>CRS:</t>
    </r>
    <r>
      <rPr>
        <sz val="12"/>
        <color theme="1"/>
        <rFont val="Calibri"/>
        <family val="2"/>
        <scheme val="minor"/>
      </rPr>
      <t xml:space="preserve"> VAN/PUT/ALL - US 30 - 21.18</t>
    </r>
  </si>
  <si>
    <t>Distress</t>
  </si>
  <si>
    <t>VAN30</t>
  </si>
  <si>
    <t>Longitudinal</t>
  </si>
  <si>
    <t>-</t>
  </si>
  <si>
    <t>Both</t>
  </si>
  <si>
    <t>PUT30</t>
  </si>
  <si>
    <t>ALL30</t>
  </si>
  <si>
    <t>5th St. Exit
Ramp</t>
  </si>
  <si>
    <t>SR66 Entrance
Ramp</t>
  </si>
  <si>
    <t>Transverse</t>
  </si>
  <si>
    <t>N/A</t>
  </si>
  <si>
    <t>Middle Pt Rd Exit
Ramp</t>
  </si>
  <si>
    <t>Full Depth Repair 7.25" (CY)</t>
  </si>
  <si>
    <t>Total Transverse</t>
  </si>
  <si>
    <t>Total Longitudinal</t>
  </si>
  <si>
    <t>Use 30</t>
  </si>
  <si>
    <t>Use 870</t>
  </si>
  <si>
    <t>*These pavement repair quantities were determined on a planning level field review. They are available for 
reference and to be used for estimating purposes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</si>
</sst>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auto="1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</borders>
  <cellStyleXfs count="5">
    <xf numFmtId="0" fontId="0" fillId="0" borderId="0"/>
    <xf numFmtId="164" fontId="3" fillId="0" borderId="0"/>
    <xf numFmtId="164" fontId="3" fillId="0" borderId="0"/>
    <xf numFmtId="164" fontId="3" fillId="0" borderId="0"/>
    <xf numFmtId="164" fontId="3" fillId="0" borderId="0"/>
  </cellStyleXfs>
  <cellXfs count="63">
    <xf numFmtId="0" fontId="0" fillId="0" borderId="0" xfId="0"/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2" fontId="0" fillId="2" borderId="23" xfId="0" applyNumberFormat="1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2" fontId="0" fillId="2" borderId="15" xfId="0" applyNumberFormat="1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2" fontId="0" fillId="6" borderId="11" xfId="0" applyNumberFormat="1" applyFill="1" applyBorder="1" applyAlignment="1">
      <alignment horizontal="center"/>
    </xf>
    <xf numFmtId="2" fontId="0" fillId="6" borderId="15" xfId="0" applyNumberForma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2" fontId="0" fillId="6" borderId="10" xfId="0" applyNumberFormat="1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2" fontId="0" fillId="6" borderId="26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2" fontId="0" fillId="2" borderId="10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2" fontId="0" fillId="2" borderId="11" xfId="0" applyNumberFormat="1" applyFill="1" applyBorder="1" applyAlignment="1">
      <alignment horizontal="center" vertical="center"/>
    </xf>
    <xf numFmtId="0" fontId="6" fillId="3" borderId="5" xfId="0" applyFont="1" applyFill="1" applyBorder="1"/>
    <xf numFmtId="0" fontId="6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24" xfId="0" applyNumberFormat="1" applyFont="1" applyFill="1" applyBorder="1" applyAlignment="1">
      <alignment horizontal="center"/>
    </xf>
    <xf numFmtId="0" fontId="0" fillId="4" borderId="5" xfId="0" applyFill="1" applyBorder="1"/>
    <xf numFmtId="0" fontId="0" fillId="4" borderId="1" xfId="0" applyFill="1" applyBorder="1"/>
    <xf numFmtId="0" fontId="4" fillId="4" borderId="1" xfId="0" applyFont="1" applyFill="1" applyBorder="1" applyAlignment="1">
      <alignment horizontal="center" vertical="center"/>
    </xf>
    <xf numFmtId="1" fontId="4" fillId="4" borderId="16" xfId="0" applyNumberFormat="1" applyFont="1" applyFill="1" applyBorder="1" applyAlignment="1">
      <alignment horizontal="center"/>
    </xf>
    <xf numFmtId="2" fontId="0" fillId="0" borderId="0" xfId="0" applyNumberFormat="1"/>
    <xf numFmtId="2" fontId="0" fillId="2" borderId="15" xfId="0" applyNumberForma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/>
    <xf numFmtId="14" fontId="0" fillId="4" borderId="18" xfId="0" applyNumberFormat="1" applyFill="1" applyBorder="1" applyAlignment="1">
      <alignment horizontal="right"/>
    </xf>
    <xf numFmtId="14" fontId="0" fillId="4" borderId="21" xfId="0" applyNumberFormat="1" applyFill="1" applyBorder="1" applyAlignment="1">
      <alignment horizontal="right"/>
    </xf>
    <xf numFmtId="0" fontId="2" fillId="4" borderId="17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/>
    </xf>
    <xf numFmtId="0" fontId="2" fillId="4" borderId="22" xfId="0" applyFont="1" applyFill="1" applyBorder="1" applyAlignment="1">
      <alignment horizontal="left"/>
    </xf>
  </cellXfs>
  <cellStyles count="5">
    <cellStyle name="Normal" xfId="0" builtinId="0"/>
    <cellStyle name="Normal 10 2" xfId="1" xr:uid="{00000000-0005-0000-0000-000001000000}"/>
    <cellStyle name="Normal 21 2" xfId="2" xr:uid="{00000000-0005-0000-0000-000002000000}"/>
    <cellStyle name="Normal 6 2" xfId="3" xr:uid="{00000000-0005-0000-0000-000003000000}"/>
    <cellStyle name="Normal 9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O57"/>
  <sheetViews>
    <sheetView tabSelected="1" workbookViewId="0">
      <selection activeCell="N42" sqref="N42"/>
    </sheetView>
  </sheetViews>
  <sheetFormatPr defaultRowHeight="15" x14ac:dyDescent="0.25"/>
  <cols>
    <col min="1" max="1" width="4.7109375" customWidth="1"/>
    <col min="6" max="7" width="13.42578125" customWidth="1"/>
    <col min="8" max="8" width="12.140625" customWidth="1"/>
    <col min="10" max="11" width="10.140625" customWidth="1"/>
    <col min="13" max="13" width="9.7109375" bestFit="1" customWidth="1"/>
  </cols>
  <sheetData>
    <row r="2" spans="2:12" ht="33.75" customHeight="1" x14ac:dyDescent="0.25">
      <c r="B2" s="51" t="s">
        <v>33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12" ht="15.75" thickBot="1" x14ac:dyDescent="0.3"/>
    <row r="4" spans="2:12" ht="18.75" x14ac:dyDescent="0.3">
      <c r="B4" s="57" t="s">
        <v>1</v>
      </c>
      <c r="C4" s="58"/>
      <c r="D4" s="58"/>
      <c r="E4" s="58"/>
      <c r="F4" s="58"/>
      <c r="G4" s="58"/>
      <c r="H4" s="58"/>
      <c r="I4" s="58"/>
      <c r="J4" s="58"/>
      <c r="K4" s="59"/>
    </row>
    <row r="5" spans="2:12" ht="15.75" x14ac:dyDescent="0.25">
      <c r="B5" s="55" t="s">
        <v>15</v>
      </c>
      <c r="C5" s="56"/>
      <c r="D5" s="56"/>
      <c r="E5" s="56"/>
      <c r="F5" s="56"/>
      <c r="G5" s="56"/>
      <c r="H5" s="56"/>
      <c r="I5" s="56"/>
      <c r="J5" s="53"/>
      <c r="K5" s="54"/>
    </row>
    <row r="6" spans="2:12" ht="16.5" thickBot="1" x14ac:dyDescent="0.3">
      <c r="B6" s="60" t="s">
        <v>14</v>
      </c>
      <c r="C6" s="61"/>
      <c r="D6" s="61"/>
      <c r="E6" s="61"/>
      <c r="F6" s="61"/>
      <c r="G6" s="61"/>
      <c r="H6" s="61"/>
      <c r="I6" s="61"/>
      <c r="J6" s="61"/>
      <c r="K6" s="62"/>
    </row>
    <row r="7" spans="2:12" ht="45.75" thickBot="1" x14ac:dyDescent="0.3">
      <c r="B7" s="9" t="s">
        <v>0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16</v>
      </c>
      <c r="H7" s="10" t="s">
        <v>6</v>
      </c>
      <c r="I7" s="10" t="s">
        <v>7</v>
      </c>
      <c r="J7" s="11" t="s">
        <v>8</v>
      </c>
      <c r="K7" s="12" t="s">
        <v>28</v>
      </c>
    </row>
    <row r="8" spans="2:12" x14ac:dyDescent="0.25">
      <c r="B8" s="14" t="s">
        <v>17</v>
      </c>
      <c r="C8" s="15">
        <v>22.22</v>
      </c>
      <c r="D8" s="15">
        <v>22.24</v>
      </c>
      <c r="E8" s="15" t="s">
        <v>10</v>
      </c>
      <c r="F8" s="15" t="s">
        <v>11</v>
      </c>
      <c r="G8" s="15" t="s">
        <v>18</v>
      </c>
      <c r="H8" s="15">
        <f>(D8-C8)*5280</f>
        <v>105.59999999999775</v>
      </c>
      <c r="I8" s="15">
        <v>4</v>
      </c>
      <c r="J8" s="16">
        <f>H8*I8/9</f>
        <v>46.933333333332335</v>
      </c>
      <c r="K8" s="17">
        <f t="shared" ref="K8:K51" si="0">J8*(7.25/36)</f>
        <v>9.4518518518516519</v>
      </c>
    </row>
    <row r="9" spans="2:12" x14ac:dyDescent="0.25">
      <c r="B9" s="18" t="s">
        <v>17</v>
      </c>
      <c r="C9" s="19">
        <v>22.49</v>
      </c>
      <c r="D9" s="20">
        <v>22.5</v>
      </c>
      <c r="E9" s="19" t="s">
        <v>10</v>
      </c>
      <c r="F9" s="19" t="s">
        <v>11</v>
      </c>
      <c r="G9" s="19" t="s">
        <v>18</v>
      </c>
      <c r="H9" s="19">
        <f>(D9-C9)*5280</f>
        <v>52.800000000008254</v>
      </c>
      <c r="I9" s="19">
        <v>4</v>
      </c>
      <c r="J9" s="20">
        <f>H9*I9/9</f>
        <v>23.466666666670335</v>
      </c>
      <c r="K9" s="21">
        <f t="shared" si="0"/>
        <v>4.7259259259266644</v>
      </c>
    </row>
    <row r="10" spans="2:12" x14ac:dyDescent="0.25">
      <c r="B10" s="22" t="s">
        <v>17</v>
      </c>
      <c r="C10" s="23">
        <v>22.59</v>
      </c>
      <c r="D10" s="23" t="s">
        <v>19</v>
      </c>
      <c r="E10" s="23" t="s">
        <v>10</v>
      </c>
      <c r="F10" s="23" t="s">
        <v>11</v>
      </c>
      <c r="G10" s="24" t="s">
        <v>25</v>
      </c>
      <c r="H10" s="24">
        <v>4</v>
      </c>
      <c r="I10" s="23">
        <v>12</v>
      </c>
      <c r="J10" s="25">
        <f t="shared" ref="J10:J23" si="1">H10*I10/9</f>
        <v>5.333333333333333</v>
      </c>
      <c r="K10" s="26">
        <f t="shared" si="0"/>
        <v>1.074074074074074</v>
      </c>
    </row>
    <row r="11" spans="2:12" x14ac:dyDescent="0.25">
      <c r="B11" s="27" t="s">
        <v>17</v>
      </c>
      <c r="C11" s="28">
        <v>22.62</v>
      </c>
      <c r="D11" s="23" t="s">
        <v>19</v>
      </c>
      <c r="E11" s="23" t="s">
        <v>10</v>
      </c>
      <c r="F11" s="23" t="s">
        <v>11</v>
      </c>
      <c r="G11" s="24" t="s">
        <v>25</v>
      </c>
      <c r="H11" s="24">
        <v>4</v>
      </c>
      <c r="I11" s="23">
        <v>12</v>
      </c>
      <c r="J11" s="25">
        <f t="shared" si="1"/>
        <v>5.333333333333333</v>
      </c>
      <c r="K11" s="26">
        <f t="shared" si="0"/>
        <v>1.074074074074074</v>
      </c>
    </row>
    <row r="12" spans="2:12" x14ac:dyDescent="0.25">
      <c r="B12" s="22" t="s">
        <v>17</v>
      </c>
      <c r="C12" s="23">
        <v>22.62</v>
      </c>
      <c r="D12" s="23" t="s">
        <v>19</v>
      </c>
      <c r="E12" s="23" t="s">
        <v>10</v>
      </c>
      <c r="F12" s="23" t="s">
        <v>11</v>
      </c>
      <c r="G12" s="24" t="s">
        <v>25</v>
      </c>
      <c r="H12" s="24">
        <v>4</v>
      </c>
      <c r="I12" s="23">
        <v>12</v>
      </c>
      <c r="J12" s="25">
        <f t="shared" si="1"/>
        <v>5.333333333333333</v>
      </c>
      <c r="K12" s="26">
        <f t="shared" si="0"/>
        <v>1.074074074074074</v>
      </c>
    </row>
    <row r="13" spans="2:12" x14ac:dyDescent="0.25">
      <c r="B13" s="27" t="s">
        <v>17</v>
      </c>
      <c r="C13" s="23">
        <v>22.69</v>
      </c>
      <c r="D13" s="23" t="s">
        <v>19</v>
      </c>
      <c r="E13" s="23" t="s">
        <v>10</v>
      </c>
      <c r="F13" s="23" t="s">
        <v>11</v>
      </c>
      <c r="G13" s="24" t="s">
        <v>25</v>
      </c>
      <c r="H13" s="24">
        <v>4</v>
      </c>
      <c r="I13" s="23">
        <v>12</v>
      </c>
      <c r="J13" s="25">
        <f t="shared" si="1"/>
        <v>5.333333333333333</v>
      </c>
      <c r="K13" s="26">
        <f t="shared" si="0"/>
        <v>1.074074074074074</v>
      </c>
    </row>
    <row r="14" spans="2:12" x14ac:dyDescent="0.25">
      <c r="B14" s="22" t="s">
        <v>17</v>
      </c>
      <c r="C14" s="23">
        <v>22.86</v>
      </c>
      <c r="D14" s="23" t="s">
        <v>19</v>
      </c>
      <c r="E14" s="23" t="s">
        <v>10</v>
      </c>
      <c r="F14" s="23" t="s">
        <v>11</v>
      </c>
      <c r="G14" s="24" t="s">
        <v>25</v>
      </c>
      <c r="H14" s="24">
        <v>4</v>
      </c>
      <c r="I14" s="23">
        <v>12</v>
      </c>
      <c r="J14" s="25">
        <f t="shared" si="1"/>
        <v>5.333333333333333</v>
      </c>
      <c r="K14" s="26">
        <f t="shared" si="0"/>
        <v>1.074074074074074</v>
      </c>
    </row>
    <row r="15" spans="2:12" x14ac:dyDescent="0.25">
      <c r="B15" s="4" t="s">
        <v>17</v>
      </c>
      <c r="C15" s="7">
        <v>22.9</v>
      </c>
      <c r="D15" s="8">
        <v>22.91</v>
      </c>
      <c r="E15" s="8" t="s">
        <v>10</v>
      </c>
      <c r="F15" s="8" t="s">
        <v>11</v>
      </c>
      <c r="G15" s="5" t="s">
        <v>18</v>
      </c>
      <c r="H15" s="5">
        <f>(D15-C15)*5280</f>
        <v>52.800000000008254</v>
      </c>
      <c r="I15" s="8">
        <v>12</v>
      </c>
      <c r="J15" s="6">
        <f t="shared" si="1"/>
        <v>70.400000000011005</v>
      </c>
      <c r="K15" s="50">
        <f t="shared" si="0"/>
        <v>14.177777777779994</v>
      </c>
    </row>
    <row r="16" spans="2:12" x14ac:dyDescent="0.25">
      <c r="B16" s="22" t="s">
        <v>17</v>
      </c>
      <c r="C16" s="23">
        <v>22.95</v>
      </c>
      <c r="D16" s="23" t="s">
        <v>19</v>
      </c>
      <c r="E16" s="23" t="s">
        <v>10</v>
      </c>
      <c r="F16" s="23" t="s">
        <v>11</v>
      </c>
      <c r="G16" s="24" t="s">
        <v>25</v>
      </c>
      <c r="H16" s="24">
        <v>4</v>
      </c>
      <c r="I16" s="23">
        <v>12</v>
      </c>
      <c r="J16" s="25">
        <f t="shared" si="1"/>
        <v>5.333333333333333</v>
      </c>
      <c r="K16" s="26">
        <f t="shared" si="0"/>
        <v>1.074074074074074</v>
      </c>
    </row>
    <row r="17" spans="2:11" x14ac:dyDescent="0.25">
      <c r="B17" s="27" t="s">
        <v>17</v>
      </c>
      <c r="C17" s="23">
        <v>22.34</v>
      </c>
      <c r="D17" s="28" t="s">
        <v>19</v>
      </c>
      <c r="E17" s="23" t="s">
        <v>10</v>
      </c>
      <c r="F17" s="23" t="s">
        <v>11</v>
      </c>
      <c r="G17" s="24" t="s">
        <v>25</v>
      </c>
      <c r="H17" s="24">
        <v>4</v>
      </c>
      <c r="I17" s="23">
        <v>12</v>
      </c>
      <c r="J17" s="25">
        <f t="shared" si="1"/>
        <v>5.333333333333333</v>
      </c>
      <c r="K17" s="26">
        <f t="shared" si="0"/>
        <v>1.074074074074074</v>
      </c>
    </row>
    <row r="18" spans="2:11" x14ac:dyDescent="0.25">
      <c r="B18" s="22" t="s">
        <v>17</v>
      </c>
      <c r="C18" s="24">
        <v>22.36</v>
      </c>
      <c r="D18" s="24" t="s">
        <v>19</v>
      </c>
      <c r="E18" s="24" t="s">
        <v>10</v>
      </c>
      <c r="F18" s="24" t="s">
        <v>11</v>
      </c>
      <c r="G18" s="24" t="s">
        <v>25</v>
      </c>
      <c r="H18" s="24">
        <v>4</v>
      </c>
      <c r="I18" s="24">
        <v>12</v>
      </c>
      <c r="J18" s="25">
        <f t="shared" si="1"/>
        <v>5.333333333333333</v>
      </c>
      <c r="K18" s="26">
        <f t="shared" si="0"/>
        <v>1.074074074074074</v>
      </c>
    </row>
    <row r="19" spans="2:11" x14ac:dyDescent="0.25">
      <c r="B19" s="27" t="s">
        <v>17</v>
      </c>
      <c r="C19" s="23">
        <v>22.36</v>
      </c>
      <c r="D19" s="23" t="s">
        <v>19</v>
      </c>
      <c r="E19" s="23" t="s">
        <v>10</v>
      </c>
      <c r="F19" s="23" t="s">
        <v>11</v>
      </c>
      <c r="G19" s="24" t="s">
        <v>25</v>
      </c>
      <c r="H19" s="24">
        <v>4</v>
      </c>
      <c r="I19" s="23">
        <v>12</v>
      </c>
      <c r="J19" s="25">
        <f t="shared" si="1"/>
        <v>5.333333333333333</v>
      </c>
      <c r="K19" s="26">
        <f t="shared" si="0"/>
        <v>1.074074074074074</v>
      </c>
    </row>
    <row r="20" spans="2:11" x14ac:dyDescent="0.25">
      <c r="B20" s="22" t="s">
        <v>17</v>
      </c>
      <c r="C20" s="23">
        <v>22.38</v>
      </c>
      <c r="D20" s="28" t="s">
        <v>19</v>
      </c>
      <c r="E20" s="23" t="s">
        <v>10</v>
      </c>
      <c r="F20" s="23" t="s">
        <v>11</v>
      </c>
      <c r="G20" s="24" t="s">
        <v>25</v>
      </c>
      <c r="H20" s="24">
        <v>4</v>
      </c>
      <c r="I20" s="23">
        <v>12</v>
      </c>
      <c r="J20" s="25">
        <f t="shared" si="1"/>
        <v>5.333333333333333</v>
      </c>
      <c r="K20" s="26">
        <f t="shared" si="0"/>
        <v>1.074074074074074</v>
      </c>
    </row>
    <row r="21" spans="2:11" x14ac:dyDescent="0.25">
      <c r="B21" s="27" t="s">
        <v>17</v>
      </c>
      <c r="C21" s="23">
        <v>22.39</v>
      </c>
      <c r="D21" s="23" t="s">
        <v>19</v>
      </c>
      <c r="E21" s="23" t="s">
        <v>10</v>
      </c>
      <c r="F21" s="23" t="s">
        <v>11</v>
      </c>
      <c r="G21" s="24" t="s">
        <v>25</v>
      </c>
      <c r="H21" s="24">
        <v>4</v>
      </c>
      <c r="I21" s="23">
        <v>12</v>
      </c>
      <c r="J21" s="25">
        <f t="shared" si="1"/>
        <v>5.333333333333333</v>
      </c>
      <c r="K21" s="26">
        <f t="shared" si="0"/>
        <v>1.074074074074074</v>
      </c>
    </row>
    <row r="22" spans="2:11" x14ac:dyDescent="0.25">
      <c r="B22" s="22" t="s">
        <v>17</v>
      </c>
      <c r="C22" s="23">
        <v>22.42</v>
      </c>
      <c r="D22" s="23" t="s">
        <v>19</v>
      </c>
      <c r="E22" s="23" t="s">
        <v>10</v>
      </c>
      <c r="F22" s="23" t="s">
        <v>11</v>
      </c>
      <c r="G22" s="24" t="s">
        <v>25</v>
      </c>
      <c r="H22" s="24">
        <v>4</v>
      </c>
      <c r="I22" s="23">
        <v>12</v>
      </c>
      <c r="J22" s="25">
        <f t="shared" si="1"/>
        <v>5.333333333333333</v>
      </c>
      <c r="K22" s="26">
        <f t="shared" si="0"/>
        <v>1.074074074074074</v>
      </c>
    </row>
    <row r="23" spans="2:11" x14ac:dyDescent="0.25">
      <c r="B23" s="13" t="s">
        <v>17</v>
      </c>
      <c r="C23" s="7">
        <v>23.45</v>
      </c>
      <c r="D23" s="8">
        <v>23.47</v>
      </c>
      <c r="E23" s="8" t="s">
        <v>10</v>
      </c>
      <c r="F23" s="8" t="s">
        <v>11</v>
      </c>
      <c r="G23" s="5" t="s">
        <v>18</v>
      </c>
      <c r="H23" s="5">
        <v>4</v>
      </c>
      <c r="I23" s="8">
        <v>12</v>
      </c>
      <c r="J23" s="6">
        <f t="shared" si="1"/>
        <v>5.333333333333333</v>
      </c>
      <c r="K23" s="50">
        <f t="shared" si="0"/>
        <v>1.074074074074074</v>
      </c>
    </row>
    <row r="24" spans="2:11" x14ac:dyDescent="0.25">
      <c r="B24" s="27" t="s">
        <v>17</v>
      </c>
      <c r="C24" s="24">
        <v>23.58</v>
      </c>
      <c r="D24" s="24" t="s">
        <v>19</v>
      </c>
      <c r="E24" s="24" t="s">
        <v>10</v>
      </c>
      <c r="F24" s="24" t="s">
        <v>11</v>
      </c>
      <c r="G24" s="24" t="s">
        <v>25</v>
      </c>
      <c r="H24" s="24">
        <v>4</v>
      </c>
      <c r="I24" s="24">
        <v>12</v>
      </c>
      <c r="J24" s="25">
        <f t="shared" ref="J24:J40" si="2">H24*I24/9</f>
        <v>5.333333333333333</v>
      </c>
      <c r="K24" s="26">
        <f t="shared" si="0"/>
        <v>1.074074074074074</v>
      </c>
    </row>
    <row r="25" spans="2:11" x14ac:dyDescent="0.25">
      <c r="B25" s="29" t="s">
        <v>17</v>
      </c>
      <c r="C25" s="30">
        <v>23.65</v>
      </c>
      <c r="D25" s="30" t="s">
        <v>19</v>
      </c>
      <c r="E25" s="30" t="s">
        <v>10</v>
      </c>
      <c r="F25" s="30" t="s">
        <v>11</v>
      </c>
      <c r="G25" s="30" t="s">
        <v>25</v>
      </c>
      <c r="H25" s="30">
        <v>4</v>
      </c>
      <c r="I25" s="30">
        <v>12</v>
      </c>
      <c r="J25" s="31">
        <f t="shared" si="2"/>
        <v>5.333333333333333</v>
      </c>
      <c r="K25" s="26">
        <f t="shared" si="0"/>
        <v>1.074074074074074</v>
      </c>
    </row>
    <row r="26" spans="2:11" x14ac:dyDescent="0.25">
      <c r="B26" s="13" t="s">
        <v>17</v>
      </c>
      <c r="C26" s="8">
        <v>23.82</v>
      </c>
      <c r="D26" s="8">
        <v>23.84</v>
      </c>
      <c r="E26" s="8" t="s">
        <v>10</v>
      </c>
      <c r="F26" s="8" t="s">
        <v>11</v>
      </c>
      <c r="G26" s="8" t="s">
        <v>18</v>
      </c>
      <c r="H26" s="8">
        <f>(D26-C26)*5280</f>
        <v>105.59999999999775</v>
      </c>
      <c r="I26" s="8">
        <v>12</v>
      </c>
      <c r="J26" s="7">
        <f t="shared" si="2"/>
        <v>140.799999999997</v>
      </c>
      <c r="K26" s="50">
        <f t="shared" si="0"/>
        <v>28.35555555555495</v>
      </c>
    </row>
    <row r="27" spans="2:11" x14ac:dyDescent="0.25">
      <c r="B27" s="13" t="s">
        <v>17</v>
      </c>
      <c r="C27" s="7">
        <v>24.2</v>
      </c>
      <c r="D27" s="8">
        <v>24.21</v>
      </c>
      <c r="E27" s="8" t="s">
        <v>10</v>
      </c>
      <c r="F27" s="8" t="s">
        <v>11</v>
      </c>
      <c r="G27" s="8" t="s">
        <v>18</v>
      </c>
      <c r="H27" s="8">
        <f t="shared" ref="H27:H29" si="3">(D27-C27)*5280</f>
        <v>52.800000000008254</v>
      </c>
      <c r="I27" s="8">
        <v>12</v>
      </c>
      <c r="J27" s="7">
        <f t="shared" si="2"/>
        <v>70.400000000011005</v>
      </c>
      <c r="K27" s="50">
        <f t="shared" si="0"/>
        <v>14.177777777779994</v>
      </c>
    </row>
    <row r="28" spans="2:11" x14ac:dyDescent="0.25">
      <c r="B28" s="13" t="s">
        <v>17</v>
      </c>
      <c r="C28" s="8">
        <v>24.41</v>
      </c>
      <c r="D28" s="8">
        <v>24.45</v>
      </c>
      <c r="E28" s="8" t="s">
        <v>10</v>
      </c>
      <c r="F28" s="8" t="s">
        <v>11</v>
      </c>
      <c r="G28" s="8" t="s">
        <v>18</v>
      </c>
      <c r="H28" s="8">
        <f t="shared" si="3"/>
        <v>211.1999999999955</v>
      </c>
      <c r="I28" s="8">
        <v>4</v>
      </c>
      <c r="J28" s="7">
        <f t="shared" si="2"/>
        <v>93.866666666664671</v>
      </c>
      <c r="K28" s="50">
        <f t="shared" si="0"/>
        <v>18.903703703703304</v>
      </c>
    </row>
    <row r="29" spans="2:11" x14ac:dyDescent="0.25">
      <c r="B29" s="13" t="s">
        <v>17</v>
      </c>
      <c r="C29" s="7">
        <v>24.56</v>
      </c>
      <c r="D29" s="8">
        <v>24.68</v>
      </c>
      <c r="E29" s="8" t="s">
        <v>10</v>
      </c>
      <c r="F29" s="8" t="s">
        <v>11</v>
      </c>
      <c r="G29" s="8" t="s">
        <v>18</v>
      </c>
      <c r="H29" s="8">
        <f t="shared" si="3"/>
        <v>633.60000000000525</v>
      </c>
      <c r="I29" s="8">
        <v>4</v>
      </c>
      <c r="J29" s="7">
        <f t="shared" si="2"/>
        <v>281.60000000000235</v>
      </c>
      <c r="K29" s="50">
        <f t="shared" si="0"/>
        <v>56.711111111111585</v>
      </c>
    </row>
    <row r="30" spans="2:11" x14ac:dyDescent="0.25">
      <c r="B30" s="22" t="s">
        <v>17</v>
      </c>
      <c r="C30" s="23">
        <v>24.72</v>
      </c>
      <c r="D30" s="23" t="s">
        <v>19</v>
      </c>
      <c r="E30" s="23" t="s">
        <v>10</v>
      </c>
      <c r="F30" s="23" t="s">
        <v>11</v>
      </c>
      <c r="G30" s="23" t="s">
        <v>25</v>
      </c>
      <c r="H30" s="23">
        <v>4</v>
      </c>
      <c r="I30" s="23">
        <v>12</v>
      </c>
      <c r="J30" s="28">
        <f t="shared" si="2"/>
        <v>5.333333333333333</v>
      </c>
      <c r="K30" s="26">
        <f t="shared" si="0"/>
        <v>1.074074074074074</v>
      </c>
    </row>
    <row r="31" spans="2:11" x14ac:dyDescent="0.25">
      <c r="B31" s="22" t="s">
        <v>17</v>
      </c>
      <c r="C31" s="23">
        <v>24.84</v>
      </c>
      <c r="D31" s="23" t="s">
        <v>19</v>
      </c>
      <c r="E31" s="23" t="s">
        <v>10</v>
      </c>
      <c r="F31" s="23" t="s">
        <v>20</v>
      </c>
      <c r="G31" s="23" t="s">
        <v>25</v>
      </c>
      <c r="H31" s="23">
        <v>6</v>
      </c>
      <c r="I31" s="23">
        <v>24</v>
      </c>
      <c r="J31" s="28">
        <f t="shared" si="2"/>
        <v>16</v>
      </c>
      <c r="K31" s="26">
        <f t="shared" si="0"/>
        <v>3.2222222222222223</v>
      </c>
    </row>
    <row r="32" spans="2:11" x14ac:dyDescent="0.25">
      <c r="B32" s="13" t="s">
        <v>17</v>
      </c>
      <c r="C32" s="8">
        <v>24.89</v>
      </c>
      <c r="D32" s="8">
        <v>25.06</v>
      </c>
      <c r="E32" s="8" t="s">
        <v>10</v>
      </c>
      <c r="F32" s="8" t="s">
        <v>11</v>
      </c>
      <c r="G32" s="8" t="s">
        <v>18</v>
      </c>
      <c r="H32" s="8">
        <f t="shared" ref="H32:H39" si="4">(D32-C32)*5280</f>
        <v>897.59999999999025</v>
      </c>
      <c r="I32" s="8">
        <v>4</v>
      </c>
      <c r="J32" s="7">
        <f t="shared" si="2"/>
        <v>398.93333333332902</v>
      </c>
      <c r="K32" s="50">
        <f t="shared" si="0"/>
        <v>80.340740740739875</v>
      </c>
    </row>
    <row r="33" spans="2:11" x14ac:dyDescent="0.25">
      <c r="B33" s="22" t="s">
        <v>17</v>
      </c>
      <c r="C33" s="23">
        <v>25.22</v>
      </c>
      <c r="D33" s="23" t="s">
        <v>19</v>
      </c>
      <c r="E33" s="23" t="s">
        <v>10</v>
      </c>
      <c r="F33" s="23" t="s">
        <v>11</v>
      </c>
      <c r="G33" s="23" t="s">
        <v>25</v>
      </c>
      <c r="H33" s="23">
        <v>4</v>
      </c>
      <c r="I33" s="23">
        <v>12</v>
      </c>
      <c r="J33" s="28">
        <f t="shared" si="2"/>
        <v>5.333333333333333</v>
      </c>
      <c r="K33" s="26">
        <f t="shared" si="0"/>
        <v>1.074074074074074</v>
      </c>
    </row>
    <row r="34" spans="2:11" ht="22.5" x14ac:dyDescent="0.25">
      <c r="B34" s="33" t="s">
        <v>17</v>
      </c>
      <c r="C34" s="34">
        <v>25.66</v>
      </c>
      <c r="D34" s="34">
        <v>25.68</v>
      </c>
      <c r="E34" s="34" t="s">
        <v>10</v>
      </c>
      <c r="F34" s="35" t="s">
        <v>24</v>
      </c>
      <c r="G34" s="34" t="s">
        <v>18</v>
      </c>
      <c r="H34" s="34">
        <f t="shared" si="4"/>
        <v>105.59999999999775</v>
      </c>
      <c r="I34" s="34">
        <v>4</v>
      </c>
      <c r="J34" s="36">
        <f t="shared" si="2"/>
        <v>46.933333333332335</v>
      </c>
      <c r="K34" s="50">
        <f t="shared" si="0"/>
        <v>9.4518518518516519</v>
      </c>
    </row>
    <row r="35" spans="2:11" ht="22.5" x14ac:dyDescent="0.25">
      <c r="B35" s="33" t="s">
        <v>17</v>
      </c>
      <c r="C35" s="34">
        <v>25.77</v>
      </c>
      <c r="D35" s="34">
        <v>25.91</v>
      </c>
      <c r="E35" s="34" t="s">
        <v>10</v>
      </c>
      <c r="F35" s="35" t="s">
        <v>24</v>
      </c>
      <c r="G35" s="34" t="s">
        <v>18</v>
      </c>
      <c r="H35" s="34">
        <f t="shared" si="4"/>
        <v>739.200000000003</v>
      </c>
      <c r="I35" s="34">
        <v>4</v>
      </c>
      <c r="J35" s="36">
        <f t="shared" si="2"/>
        <v>328.53333333333467</v>
      </c>
      <c r="K35" s="50">
        <f t="shared" si="0"/>
        <v>66.162962962963235</v>
      </c>
    </row>
    <row r="36" spans="2:11" x14ac:dyDescent="0.25">
      <c r="B36" s="13" t="s">
        <v>21</v>
      </c>
      <c r="C36" s="8">
        <v>0.04</v>
      </c>
      <c r="D36" s="8">
        <v>0.08</v>
      </c>
      <c r="E36" s="8" t="s">
        <v>10</v>
      </c>
      <c r="F36" s="8" t="s">
        <v>11</v>
      </c>
      <c r="G36" s="8" t="s">
        <v>18</v>
      </c>
      <c r="H36" s="8">
        <f t="shared" si="4"/>
        <v>211.20000000000002</v>
      </c>
      <c r="I36" s="8">
        <v>4</v>
      </c>
      <c r="J36" s="7">
        <f t="shared" si="2"/>
        <v>93.866666666666674</v>
      </c>
      <c r="K36" s="50">
        <f t="shared" si="0"/>
        <v>18.903703703703705</v>
      </c>
    </row>
    <row r="37" spans="2:11" x14ac:dyDescent="0.25">
      <c r="B37" s="13" t="s">
        <v>21</v>
      </c>
      <c r="C37" s="8">
        <v>0.3</v>
      </c>
      <c r="D37" s="8">
        <v>0.48</v>
      </c>
      <c r="E37" s="8" t="s">
        <v>10</v>
      </c>
      <c r="F37" s="8" t="s">
        <v>11</v>
      </c>
      <c r="G37" s="8" t="s">
        <v>18</v>
      </c>
      <c r="H37" s="8">
        <f t="shared" si="4"/>
        <v>950.4</v>
      </c>
      <c r="I37" s="8">
        <v>4</v>
      </c>
      <c r="J37" s="7">
        <f t="shared" si="2"/>
        <v>422.4</v>
      </c>
      <c r="K37" s="50">
        <f t="shared" si="0"/>
        <v>85.066666666666663</v>
      </c>
    </row>
    <row r="38" spans="2:11" x14ac:dyDescent="0.25">
      <c r="B38" s="13" t="s">
        <v>22</v>
      </c>
      <c r="C38" s="8">
        <v>0.27</v>
      </c>
      <c r="D38" s="8">
        <v>0.51</v>
      </c>
      <c r="E38" s="8" t="s">
        <v>10</v>
      </c>
      <c r="F38" s="8" t="s">
        <v>11</v>
      </c>
      <c r="G38" s="8" t="s">
        <v>18</v>
      </c>
      <c r="H38" s="8">
        <f t="shared" si="4"/>
        <v>1267.2</v>
      </c>
      <c r="I38" s="8">
        <v>4</v>
      </c>
      <c r="J38" s="7">
        <f t="shared" si="2"/>
        <v>563.20000000000005</v>
      </c>
      <c r="K38" s="50">
        <f t="shared" si="0"/>
        <v>113.42222222222223</v>
      </c>
    </row>
    <row r="39" spans="2:11" ht="23.25" thickBot="1" x14ac:dyDescent="0.3">
      <c r="B39" s="37" t="s">
        <v>22</v>
      </c>
      <c r="C39" s="38">
        <v>0.93</v>
      </c>
      <c r="D39" s="38">
        <v>0.96</v>
      </c>
      <c r="E39" s="38" t="s">
        <v>10</v>
      </c>
      <c r="F39" s="39" t="s">
        <v>23</v>
      </c>
      <c r="G39" s="38" t="s">
        <v>18</v>
      </c>
      <c r="H39" s="38">
        <f t="shared" si="4"/>
        <v>158.39999999999955</v>
      </c>
      <c r="I39" s="38">
        <v>4</v>
      </c>
      <c r="J39" s="40">
        <f t="shared" si="2"/>
        <v>70.399999999999807</v>
      </c>
      <c r="K39" s="50">
        <f t="shared" si="0"/>
        <v>14.17777777777774</v>
      </c>
    </row>
    <row r="40" spans="2:11" x14ac:dyDescent="0.25">
      <c r="B40" s="1" t="s">
        <v>22</v>
      </c>
      <c r="C40" s="2">
        <v>0.25</v>
      </c>
      <c r="D40" s="3">
        <v>0.11</v>
      </c>
      <c r="E40" s="2" t="s">
        <v>12</v>
      </c>
      <c r="F40" s="2" t="s">
        <v>11</v>
      </c>
      <c r="G40" s="2" t="s">
        <v>18</v>
      </c>
      <c r="H40" s="2">
        <f>(C40-D40)*5280</f>
        <v>739.2</v>
      </c>
      <c r="I40" s="2">
        <v>4</v>
      </c>
      <c r="J40" s="3">
        <f t="shared" si="2"/>
        <v>328.53333333333336</v>
      </c>
      <c r="K40" s="50">
        <f t="shared" si="0"/>
        <v>66.162962962962965</v>
      </c>
    </row>
    <row r="41" spans="2:11" x14ac:dyDescent="0.25">
      <c r="B41" s="22" t="s">
        <v>17</v>
      </c>
      <c r="C41" s="28">
        <v>26</v>
      </c>
      <c r="D41" s="23" t="s">
        <v>19</v>
      </c>
      <c r="E41" s="23" t="s">
        <v>12</v>
      </c>
      <c r="F41" s="23" t="s">
        <v>11</v>
      </c>
      <c r="G41" s="23" t="s">
        <v>25</v>
      </c>
      <c r="H41" s="23">
        <v>4</v>
      </c>
      <c r="I41" s="23">
        <v>12</v>
      </c>
      <c r="J41" s="28">
        <f t="shared" ref="J41:J51" si="5">H41*I41/9</f>
        <v>5.333333333333333</v>
      </c>
      <c r="K41" s="26">
        <f t="shared" si="0"/>
        <v>1.074074074074074</v>
      </c>
    </row>
    <row r="42" spans="2:11" x14ac:dyDescent="0.25">
      <c r="B42" s="13" t="s">
        <v>17</v>
      </c>
      <c r="C42" s="8">
        <v>25.08</v>
      </c>
      <c r="D42" s="8">
        <v>24.98</v>
      </c>
      <c r="E42" s="8" t="s">
        <v>12</v>
      </c>
      <c r="F42" s="8" t="s">
        <v>11</v>
      </c>
      <c r="G42" s="8" t="s">
        <v>18</v>
      </c>
      <c r="H42" s="32">
        <f>(C42-D42)*5280</f>
        <v>527.99999999998875</v>
      </c>
      <c r="I42" s="8">
        <v>4</v>
      </c>
      <c r="J42" s="7">
        <f t="shared" si="5"/>
        <v>234.66666666666165</v>
      </c>
      <c r="K42" s="50">
        <f t="shared" si="0"/>
        <v>47.259259259258251</v>
      </c>
    </row>
    <row r="43" spans="2:11" x14ac:dyDescent="0.25">
      <c r="B43" s="13" t="s">
        <v>17</v>
      </c>
      <c r="C43" s="8">
        <v>24.95</v>
      </c>
      <c r="D43" s="7">
        <v>24.9</v>
      </c>
      <c r="E43" s="8" t="s">
        <v>12</v>
      </c>
      <c r="F43" s="8" t="s">
        <v>11</v>
      </c>
      <c r="G43" s="8" t="s">
        <v>18</v>
      </c>
      <c r="H43" s="32">
        <f>(C43-D43)*5280</f>
        <v>264.00000000000375</v>
      </c>
      <c r="I43" s="8">
        <v>4</v>
      </c>
      <c r="J43" s="7">
        <f t="shared" si="5"/>
        <v>117.33333333333501</v>
      </c>
      <c r="K43" s="50">
        <f t="shared" si="0"/>
        <v>23.629629629629967</v>
      </c>
    </row>
    <row r="44" spans="2:11" x14ac:dyDescent="0.25">
      <c r="B44" s="22" t="s">
        <v>17</v>
      </c>
      <c r="C44" s="23">
        <v>24.03</v>
      </c>
      <c r="D44" s="23" t="s">
        <v>19</v>
      </c>
      <c r="E44" s="23" t="s">
        <v>12</v>
      </c>
      <c r="F44" s="23" t="s">
        <v>11</v>
      </c>
      <c r="G44" s="23" t="s">
        <v>25</v>
      </c>
      <c r="H44" s="23">
        <v>4</v>
      </c>
      <c r="I44" s="23">
        <v>12</v>
      </c>
      <c r="J44" s="28">
        <f t="shared" si="5"/>
        <v>5.333333333333333</v>
      </c>
      <c r="K44" s="26">
        <f t="shared" si="0"/>
        <v>1.074074074074074</v>
      </c>
    </row>
    <row r="45" spans="2:11" x14ac:dyDescent="0.25">
      <c r="B45" s="22" t="s">
        <v>17</v>
      </c>
      <c r="C45" s="23">
        <v>24.03</v>
      </c>
      <c r="D45" s="23" t="s">
        <v>19</v>
      </c>
      <c r="E45" s="23" t="s">
        <v>12</v>
      </c>
      <c r="F45" s="23" t="s">
        <v>11</v>
      </c>
      <c r="G45" s="23" t="s">
        <v>25</v>
      </c>
      <c r="H45" s="23">
        <v>4</v>
      </c>
      <c r="I45" s="23">
        <v>12</v>
      </c>
      <c r="J45" s="28">
        <f t="shared" si="5"/>
        <v>5.333333333333333</v>
      </c>
      <c r="K45" s="26">
        <f t="shared" si="0"/>
        <v>1.074074074074074</v>
      </c>
    </row>
    <row r="46" spans="2:11" x14ac:dyDescent="0.25">
      <c r="B46" s="22" t="s">
        <v>17</v>
      </c>
      <c r="C46" s="23">
        <v>24.02</v>
      </c>
      <c r="D46" s="23" t="s">
        <v>19</v>
      </c>
      <c r="E46" s="23" t="s">
        <v>12</v>
      </c>
      <c r="F46" s="23" t="s">
        <v>11</v>
      </c>
      <c r="G46" s="23" t="s">
        <v>25</v>
      </c>
      <c r="H46" s="23">
        <v>4</v>
      </c>
      <c r="I46" s="23">
        <v>12</v>
      </c>
      <c r="J46" s="28">
        <f t="shared" si="5"/>
        <v>5.333333333333333</v>
      </c>
      <c r="K46" s="26">
        <f t="shared" si="0"/>
        <v>1.074074074074074</v>
      </c>
    </row>
    <row r="47" spans="2:11" x14ac:dyDescent="0.25">
      <c r="B47" s="22" t="s">
        <v>17</v>
      </c>
      <c r="C47" s="23">
        <v>23.98</v>
      </c>
      <c r="D47" s="23" t="s">
        <v>19</v>
      </c>
      <c r="E47" s="23" t="s">
        <v>12</v>
      </c>
      <c r="F47" s="23" t="s">
        <v>11</v>
      </c>
      <c r="G47" s="23" t="s">
        <v>25</v>
      </c>
      <c r="H47" s="23">
        <v>4</v>
      </c>
      <c r="I47" s="23">
        <v>12</v>
      </c>
      <c r="J47" s="28">
        <f t="shared" si="5"/>
        <v>5.333333333333333</v>
      </c>
      <c r="K47" s="26">
        <f t="shared" si="0"/>
        <v>1.074074074074074</v>
      </c>
    </row>
    <row r="48" spans="2:11" x14ac:dyDescent="0.25">
      <c r="B48" s="22" t="s">
        <v>17</v>
      </c>
      <c r="C48" s="23">
        <v>22.36</v>
      </c>
      <c r="D48" s="23" t="s">
        <v>19</v>
      </c>
      <c r="E48" s="23" t="s">
        <v>12</v>
      </c>
      <c r="F48" s="23" t="s">
        <v>11</v>
      </c>
      <c r="G48" s="23" t="s">
        <v>25</v>
      </c>
      <c r="H48" s="23">
        <v>4</v>
      </c>
      <c r="I48" s="23">
        <v>12</v>
      </c>
      <c r="J48" s="28">
        <f t="shared" si="5"/>
        <v>5.333333333333333</v>
      </c>
      <c r="K48" s="26">
        <f t="shared" si="0"/>
        <v>1.074074074074074</v>
      </c>
    </row>
    <row r="49" spans="2:15" x14ac:dyDescent="0.25">
      <c r="B49" s="13" t="s">
        <v>17</v>
      </c>
      <c r="C49" s="8">
        <v>22.19</v>
      </c>
      <c r="D49" s="8">
        <v>22.14</v>
      </c>
      <c r="E49" s="8" t="s">
        <v>12</v>
      </c>
      <c r="F49" s="8" t="s">
        <v>11</v>
      </c>
      <c r="G49" s="8" t="s">
        <v>18</v>
      </c>
      <c r="H49" s="32">
        <f>(C49-D49)*5280</f>
        <v>264.00000000000375</v>
      </c>
      <c r="I49" s="8">
        <v>4</v>
      </c>
      <c r="J49" s="7">
        <f t="shared" si="5"/>
        <v>117.33333333333501</v>
      </c>
      <c r="K49" s="50">
        <f t="shared" si="0"/>
        <v>23.629629629629967</v>
      </c>
    </row>
    <row r="50" spans="2:15" x14ac:dyDescent="0.25">
      <c r="B50" s="13" t="s">
        <v>17</v>
      </c>
      <c r="C50" s="8">
        <v>22.01</v>
      </c>
      <c r="D50" s="8">
        <v>21.95</v>
      </c>
      <c r="E50" s="8" t="s">
        <v>12</v>
      </c>
      <c r="F50" s="8" t="s">
        <v>11</v>
      </c>
      <c r="G50" s="8" t="s">
        <v>18</v>
      </c>
      <c r="H50" s="8">
        <f>(C50-D50)*5280</f>
        <v>316.80000000001201</v>
      </c>
      <c r="I50" s="8">
        <v>4</v>
      </c>
      <c r="J50" s="7">
        <f t="shared" si="5"/>
        <v>140.80000000000533</v>
      </c>
      <c r="K50" s="50">
        <f t="shared" si="0"/>
        <v>28.355555555556631</v>
      </c>
    </row>
    <row r="51" spans="2:15" ht="23.25" thickBot="1" x14ac:dyDescent="0.3">
      <c r="B51" s="33" t="s">
        <v>17</v>
      </c>
      <c r="C51" s="34" t="s">
        <v>26</v>
      </c>
      <c r="D51" s="34" t="s">
        <v>19</v>
      </c>
      <c r="E51" s="34" t="s">
        <v>12</v>
      </c>
      <c r="F51" s="35" t="s">
        <v>27</v>
      </c>
      <c r="G51" s="34" t="s">
        <v>18</v>
      </c>
      <c r="H51" s="34">
        <v>200</v>
      </c>
      <c r="I51" s="34">
        <v>4</v>
      </c>
      <c r="J51" s="36">
        <f t="shared" si="5"/>
        <v>88.888888888888886</v>
      </c>
      <c r="K51" s="50">
        <f t="shared" si="0"/>
        <v>17.901234567901234</v>
      </c>
    </row>
    <row r="52" spans="2:15" ht="15.75" thickBot="1" x14ac:dyDescent="0.3">
      <c r="B52" s="41"/>
      <c r="C52" s="42"/>
      <c r="D52" s="42"/>
      <c r="E52" s="42"/>
      <c r="F52" s="42"/>
      <c r="G52" s="42"/>
      <c r="H52" s="42"/>
      <c r="I52" s="42"/>
      <c r="J52" s="43" t="s">
        <v>13</v>
      </c>
      <c r="K52" s="44">
        <f>SUM(K8:K51)</f>
        <v>768.89382716049795</v>
      </c>
    </row>
    <row r="53" spans="2:15" ht="16.5" thickBot="1" x14ac:dyDescent="0.3">
      <c r="B53" s="45"/>
      <c r="C53" s="46"/>
      <c r="D53" s="46"/>
      <c r="E53" s="46"/>
      <c r="F53" s="46"/>
      <c r="G53" s="46"/>
      <c r="H53" s="46"/>
      <c r="I53" s="46"/>
      <c r="J53" s="47" t="s">
        <v>9</v>
      </c>
      <c r="K53" s="48">
        <v>900</v>
      </c>
    </row>
    <row r="55" spans="2:15" x14ac:dyDescent="0.25">
      <c r="H55" s="52" t="s">
        <v>29</v>
      </c>
      <c r="I55" s="52"/>
      <c r="K55">
        <f>(1.07*22)+3.22</f>
        <v>26.76</v>
      </c>
      <c r="M55">
        <f>K55*1.18</f>
        <v>31.576799999999999</v>
      </c>
      <c r="O55" t="s">
        <v>31</v>
      </c>
    </row>
    <row r="57" spans="2:15" x14ac:dyDescent="0.25">
      <c r="H57" s="52" t="s">
        <v>30</v>
      </c>
      <c r="I57" s="52"/>
      <c r="K57" s="49">
        <f>K8+K9+K15+K23+K26+K27+K28+K29+K32+K34+K35+K36+K37+K38+K39+K40+K42+K43+K49+K50+K51</f>
        <v>742.04197530864633</v>
      </c>
      <c r="M57">
        <f>K57*1.18</f>
        <v>875.60953086420261</v>
      </c>
      <c r="O57" t="s">
        <v>32</v>
      </c>
    </row>
  </sheetData>
  <mergeCells count="7">
    <mergeCell ref="B2:L2"/>
    <mergeCell ref="H57:I57"/>
    <mergeCell ref="J5:K5"/>
    <mergeCell ref="B5:I5"/>
    <mergeCell ref="B4:K4"/>
    <mergeCell ref="B6:K6"/>
    <mergeCell ref="H55:I55"/>
  </mergeCells>
  <phoneticPr fontId="7" type="noConversion"/>
  <pageMargins left="0.7" right="0.7" top="0.75" bottom="0.75" header="0.3" footer="0.3"/>
  <pageSetup paperSize="1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Patching Plan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Brickner</dc:creator>
  <cp:lastModifiedBy>Eric Scheckelhoff</cp:lastModifiedBy>
  <cp:lastPrinted>2018-07-26T16:12:44Z</cp:lastPrinted>
  <dcterms:created xsi:type="dcterms:W3CDTF">2017-05-23T13:00:29Z</dcterms:created>
  <dcterms:modified xsi:type="dcterms:W3CDTF">2021-06-10T12:24:03Z</dcterms:modified>
</cp:coreProperties>
</file>