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jectdata\122787\ProjAdmin\Planning\Traffic\"/>
    </mc:Choice>
  </mc:AlternateContent>
  <xr:revisionPtr revIDLastSave="0" documentId="8_{A90140F8-7015-4EE9-9459-0248659A1BD8}" xr6:coauthVersionLast="47" xr6:coauthVersionMax="47" xr10:uidLastSave="{00000000-0000-0000-0000-000000000000}"/>
  <bookViews>
    <workbookView xWindow="-120" yWindow="-120" windowWidth="29040" windowHeight="15720" xr2:uid="{6C37E03B-940D-4D4F-B974-E226D687C4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K19" i="1"/>
  <c r="K22" i="1"/>
  <c r="K21" i="1"/>
  <c r="K20" i="1"/>
  <c r="K18" i="1"/>
  <c r="K17" i="1"/>
  <c r="D26" i="1"/>
  <c r="K23" i="1" s="1"/>
  <c r="D11" i="1"/>
  <c r="D16" i="1" s="1"/>
  <c r="F18" i="1" s="1"/>
  <c r="D10" i="1"/>
  <c r="D15" i="1" s="1"/>
  <c r="F17" i="1" s="1"/>
  <c r="D27" i="1" l="1"/>
  <c r="K24" i="1" s="1"/>
</calcChain>
</file>

<file path=xl/sharedStrings.xml><?xml version="1.0" encoding="utf-8"?>
<sst xmlns="http://schemas.openxmlformats.org/spreadsheetml/2006/main" count="47" uniqueCount="38">
  <si>
    <t>Bridge Project Design Designation Worksheet</t>
  </si>
  <si>
    <t>1A</t>
  </si>
  <si>
    <t>1B</t>
  </si>
  <si>
    <t>2A</t>
  </si>
  <si>
    <t>2B</t>
  </si>
  <si>
    <t>2C</t>
  </si>
  <si>
    <t>5A</t>
  </si>
  <si>
    <t>5B</t>
  </si>
  <si>
    <t>11A</t>
  </si>
  <si>
    <t>11B</t>
  </si>
  <si>
    <t>Enter the PID:</t>
  </si>
  <si>
    <t>Enter the County-Route-Log or other identifier:</t>
  </si>
  <si>
    <t>Enter the Existing ADT (Total Vehicles)</t>
  </si>
  <si>
    <t>Enter the 24-hour B&amp;C (commercial) volume if available:</t>
  </si>
  <si>
    <t>Enter the Existing Year:</t>
  </si>
  <si>
    <t>Enter the Opening Year:</t>
  </si>
  <si>
    <t>Enter the Design Year:</t>
  </si>
  <si>
    <t>Number of Years from Existing Year to Opening Year</t>
  </si>
  <si>
    <t>Number of Years from Existing Year to Design Year</t>
  </si>
  <si>
    <t xml:space="preserve">Enter Opening Year Factor: </t>
  </si>
  <si>
    <t>Enter Design Year Factor:</t>
  </si>
  <si>
    <t>Opening Year ADT rounded to nearest 100 vehicles (nearest 10 if &lt;1000)</t>
  </si>
  <si>
    <t>Design Year ADT rounded to nearest 100 vehicles (nearest 10 if &lt;1000)</t>
  </si>
  <si>
    <t xml:space="preserve">K, sleceted from the following table of Design Year ADT:                                              &lt;1000    .12         1001-5000    .11              5001-15000   .10                 15001&lt;     .09 </t>
  </si>
  <si>
    <t xml:space="preserve">Growth Rate from range of rates:                                                                                               Stable(0.0025-0.0050) Moderate (0.0100-0.0200) Low (0.0050-0.0100) High (0.0200-0.0300)       </t>
  </si>
  <si>
    <t xml:space="preserve">DHV </t>
  </si>
  <si>
    <t>D Factor:                                                                                                                                                within an MPO area: .60           outside an MPO area  .55        any one-way bridge: 1.00</t>
  </si>
  <si>
    <t>T24 Factor</t>
  </si>
  <si>
    <t>TD Factor</t>
  </si>
  <si>
    <t>PID</t>
  </si>
  <si>
    <t>County-Route-Log</t>
  </si>
  <si>
    <t>Opening Year ADT</t>
  </si>
  <si>
    <t>Design Year ADT</t>
  </si>
  <si>
    <t>K=</t>
  </si>
  <si>
    <t>D=</t>
  </si>
  <si>
    <t>T24=</t>
  </si>
  <si>
    <t>TD=</t>
  </si>
  <si>
    <t>ALL-SR 117-9.71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</si>
</sst>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0" fillId="0" borderId="13" xfId="0" applyBorder="1"/>
    <xf numFmtId="0" fontId="2" fillId="0" borderId="14" xfId="0" applyFont="1" applyBorder="1" applyAlignment="1">
      <alignment horizontal="right"/>
    </xf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0" borderId="2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4" xfId="0" applyNumberFormat="1" applyBorder="1"/>
    <xf numFmtId="164" fontId="0" fillId="0" borderId="15" xfId="0" applyNumberFormat="1" applyBorder="1"/>
    <xf numFmtId="1" fontId="0" fillId="0" borderId="0" xfId="0" applyNumberFormat="1"/>
    <xf numFmtId="0" fontId="0" fillId="0" borderId="14" xfId="0" applyBorder="1" applyAlignment="1">
      <alignment horizontal="right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2735-C2D1-490A-AFFD-44FBEF477FE6}">
  <dimension ref="B1:K27"/>
  <sheetViews>
    <sheetView tabSelected="1" workbookViewId="0">
      <selection activeCell="D28" sqref="D28"/>
    </sheetView>
  </sheetViews>
  <sheetFormatPr defaultRowHeight="15" x14ac:dyDescent="0.25"/>
  <cols>
    <col min="3" max="3" width="74.5703125" customWidth="1"/>
    <col min="4" max="4" width="35.5703125" bestFit="1" customWidth="1"/>
    <col min="5" max="5" width="9.140625" customWidth="1"/>
    <col min="6" max="6" width="9.5703125" bestFit="1" customWidth="1"/>
    <col min="10" max="10" width="17.28515625" bestFit="1" customWidth="1"/>
    <col min="11" max="11" width="35.5703125" bestFit="1" customWidth="1"/>
  </cols>
  <sheetData>
    <row r="1" spans="2:5" ht="15.75" thickBot="1" x14ac:dyDescent="0.3"/>
    <row r="2" spans="2:5" ht="15.75" thickBot="1" x14ac:dyDescent="0.3">
      <c r="B2" s="30" t="s">
        <v>0</v>
      </c>
      <c r="C2" s="31"/>
      <c r="D2" s="31"/>
      <c r="E2" s="32"/>
    </row>
    <row r="3" spans="2:5" x14ac:dyDescent="0.25">
      <c r="B3" s="7" t="s">
        <v>1</v>
      </c>
      <c r="C3" s="8" t="s">
        <v>10</v>
      </c>
      <c r="D3" s="8">
        <v>122787</v>
      </c>
      <c r="E3" s="9" t="s">
        <v>1</v>
      </c>
    </row>
    <row r="4" spans="2:5" x14ac:dyDescent="0.25">
      <c r="B4" s="1" t="s">
        <v>2</v>
      </c>
      <c r="C4" s="2" t="s">
        <v>11</v>
      </c>
      <c r="D4" s="2" t="s">
        <v>37</v>
      </c>
      <c r="E4" s="3" t="s">
        <v>2</v>
      </c>
    </row>
    <row r="5" spans="2:5" x14ac:dyDescent="0.25">
      <c r="B5" s="1" t="s">
        <v>3</v>
      </c>
      <c r="C5" s="2" t="s">
        <v>12</v>
      </c>
      <c r="D5" s="15">
        <v>774</v>
      </c>
      <c r="E5" s="3" t="s">
        <v>3</v>
      </c>
    </row>
    <row r="6" spans="2:5" x14ac:dyDescent="0.25">
      <c r="B6" s="1" t="s">
        <v>4</v>
      </c>
      <c r="C6" s="2" t="s">
        <v>13</v>
      </c>
      <c r="D6" s="2">
        <v>12</v>
      </c>
      <c r="E6" s="3" t="s">
        <v>4</v>
      </c>
    </row>
    <row r="7" spans="2:5" x14ac:dyDescent="0.25">
      <c r="B7" s="1" t="s">
        <v>5</v>
      </c>
      <c r="C7" s="2" t="s">
        <v>14</v>
      </c>
      <c r="D7" s="2">
        <v>2024</v>
      </c>
      <c r="E7" s="3" t="s">
        <v>5</v>
      </c>
    </row>
    <row r="8" spans="2:5" x14ac:dyDescent="0.25">
      <c r="B8" s="1">
        <v>3</v>
      </c>
      <c r="C8" s="2" t="s">
        <v>15</v>
      </c>
      <c r="D8" s="2">
        <v>2029</v>
      </c>
      <c r="E8" s="3">
        <v>3</v>
      </c>
    </row>
    <row r="9" spans="2:5" x14ac:dyDescent="0.25">
      <c r="B9" s="1">
        <v>4</v>
      </c>
      <c r="C9" s="2" t="s">
        <v>16</v>
      </c>
      <c r="D9" s="2">
        <v>2049</v>
      </c>
      <c r="E9" s="3">
        <v>4</v>
      </c>
    </row>
    <row r="10" spans="2:5" x14ac:dyDescent="0.25">
      <c r="B10" s="1" t="s">
        <v>6</v>
      </c>
      <c r="C10" s="2" t="s">
        <v>17</v>
      </c>
      <c r="D10" s="2">
        <f>D8-D7</f>
        <v>5</v>
      </c>
      <c r="E10" s="3" t="s">
        <v>6</v>
      </c>
    </row>
    <row r="11" spans="2:5" x14ac:dyDescent="0.25">
      <c r="B11" s="1" t="s">
        <v>7</v>
      </c>
      <c r="C11" s="2" t="s">
        <v>18</v>
      </c>
      <c r="D11" s="2">
        <f>D9-D7</f>
        <v>25</v>
      </c>
      <c r="E11" s="3" t="s">
        <v>7</v>
      </c>
    </row>
    <row r="12" spans="2:5" x14ac:dyDescent="0.25">
      <c r="B12" s="28">
        <v>6</v>
      </c>
      <c r="C12" s="24" t="s">
        <v>24</v>
      </c>
      <c r="D12" s="26">
        <v>5.0000000000000001E-3</v>
      </c>
      <c r="E12" s="29">
        <v>6</v>
      </c>
    </row>
    <row r="13" spans="2:5" x14ac:dyDescent="0.25">
      <c r="B13" s="28"/>
      <c r="C13" s="24"/>
      <c r="D13" s="26"/>
      <c r="E13" s="29"/>
    </row>
    <row r="14" spans="2:5" x14ac:dyDescent="0.25">
      <c r="B14" s="28"/>
      <c r="C14" s="24"/>
      <c r="D14" s="26"/>
      <c r="E14" s="29"/>
    </row>
    <row r="15" spans="2:5" x14ac:dyDescent="0.25">
      <c r="B15" s="1">
        <v>7</v>
      </c>
      <c r="C15" s="2" t="s">
        <v>19</v>
      </c>
      <c r="D15" s="2">
        <f>(D12*D10)+1</f>
        <v>1.0249999999999999</v>
      </c>
      <c r="E15" s="3">
        <v>7</v>
      </c>
    </row>
    <row r="16" spans="2:5" ht="15.75" thickBot="1" x14ac:dyDescent="0.3">
      <c r="B16" s="1">
        <v>8</v>
      </c>
      <c r="C16" s="2" t="s">
        <v>20</v>
      </c>
      <c r="D16" s="2">
        <f>(D12*D11)+1</f>
        <v>1.125</v>
      </c>
      <c r="E16" s="3">
        <v>8</v>
      </c>
    </row>
    <row r="17" spans="2:11" x14ac:dyDescent="0.25">
      <c r="B17" s="1">
        <v>9</v>
      </c>
      <c r="C17" s="2" t="s">
        <v>21</v>
      </c>
      <c r="D17" s="17">
        <v>790</v>
      </c>
      <c r="E17" s="3">
        <v>9</v>
      </c>
      <c r="F17" s="17">
        <f>D5*D15</f>
        <v>793.34999999999991</v>
      </c>
      <c r="J17" s="10" t="s">
        <v>29</v>
      </c>
      <c r="K17" s="11">
        <f>D3</f>
        <v>122787</v>
      </c>
    </row>
    <row r="18" spans="2:11" x14ac:dyDescent="0.25">
      <c r="B18" s="1">
        <v>10</v>
      </c>
      <c r="C18" s="2" t="s">
        <v>22</v>
      </c>
      <c r="D18" s="23">
        <v>870</v>
      </c>
      <c r="E18" s="3">
        <v>10</v>
      </c>
      <c r="F18" s="21">
        <f>D5*D16</f>
        <v>870.75</v>
      </c>
      <c r="J18" s="12" t="s">
        <v>30</v>
      </c>
      <c r="K18" s="22" t="str">
        <f>D4</f>
        <v>ALL-SR 117-9.71</v>
      </c>
    </row>
    <row r="19" spans="2:11" x14ac:dyDescent="0.25">
      <c r="B19" s="25" t="s">
        <v>8</v>
      </c>
      <c r="C19" s="24" t="s">
        <v>23</v>
      </c>
      <c r="D19" s="26">
        <v>0.12</v>
      </c>
      <c r="E19" s="27" t="s">
        <v>8</v>
      </c>
      <c r="J19" s="12" t="s">
        <v>31</v>
      </c>
      <c r="K19" s="13">
        <f>D17</f>
        <v>790</v>
      </c>
    </row>
    <row r="20" spans="2:11" x14ac:dyDescent="0.25">
      <c r="B20" s="25"/>
      <c r="C20" s="24"/>
      <c r="D20" s="26"/>
      <c r="E20" s="27"/>
      <c r="J20" s="12" t="s">
        <v>32</v>
      </c>
      <c r="K20" s="13">
        <f>D18</f>
        <v>870</v>
      </c>
    </row>
    <row r="21" spans="2:11" x14ac:dyDescent="0.25">
      <c r="B21" s="25"/>
      <c r="C21" s="24"/>
      <c r="D21" s="26"/>
      <c r="E21" s="27"/>
      <c r="J21" s="12" t="s">
        <v>33</v>
      </c>
      <c r="K21" s="13">
        <f>D19</f>
        <v>0.12</v>
      </c>
    </row>
    <row r="22" spans="2:11" x14ac:dyDescent="0.25">
      <c r="B22" s="1" t="s">
        <v>9</v>
      </c>
      <c r="C22" s="2" t="s">
        <v>25</v>
      </c>
      <c r="D22" s="17">
        <f>D18*D19</f>
        <v>104.39999999999999</v>
      </c>
      <c r="E22" s="3" t="s">
        <v>9</v>
      </c>
      <c r="J22" s="12" t="s">
        <v>34</v>
      </c>
      <c r="K22" s="13">
        <f>D23</f>
        <v>0.6</v>
      </c>
    </row>
    <row r="23" spans="2:11" x14ac:dyDescent="0.25">
      <c r="B23" s="28">
        <v>12</v>
      </c>
      <c r="C23" s="24" t="s">
        <v>26</v>
      </c>
      <c r="D23" s="26">
        <v>0.6</v>
      </c>
      <c r="E23" s="29">
        <v>12</v>
      </c>
      <c r="J23" s="12" t="s">
        <v>35</v>
      </c>
      <c r="K23" s="19">
        <f>D26</f>
        <v>1.5503875968992248E-2</v>
      </c>
    </row>
    <row r="24" spans="2:11" ht="15.75" thickBot="1" x14ac:dyDescent="0.3">
      <c r="B24" s="28"/>
      <c r="C24" s="24"/>
      <c r="D24" s="26"/>
      <c r="E24" s="29"/>
      <c r="J24" s="14" t="s">
        <v>36</v>
      </c>
      <c r="K24" s="20">
        <f>D27</f>
        <v>9.3023255813953487E-3</v>
      </c>
    </row>
    <row r="25" spans="2:11" x14ac:dyDescent="0.25">
      <c r="B25" s="28"/>
      <c r="C25" s="24"/>
      <c r="D25" s="26"/>
      <c r="E25" s="29"/>
    </row>
    <row r="26" spans="2:11" x14ac:dyDescent="0.25">
      <c r="B26" s="1">
        <v>13</v>
      </c>
      <c r="C26" s="2" t="s">
        <v>27</v>
      </c>
      <c r="D26" s="16">
        <f>(D6/D5)</f>
        <v>1.5503875968992248E-2</v>
      </c>
      <c r="E26" s="3">
        <v>13</v>
      </c>
    </row>
    <row r="27" spans="2:11" ht="15.75" thickBot="1" x14ac:dyDescent="0.3">
      <c r="B27" s="4">
        <v>14</v>
      </c>
      <c r="C27" s="5" t="s">
        <v>28</v>
      </c>
      <c r="D27" s="18">
        <f>D26*0.6</f>
        <v>9.3023255813953487E-3</v>
      </c>
      <c r="E27" s="6">
        <v>14</v>
      </c>
    </row>
  </sheetData>
  <mergeCells count="13">
    <mergeCell ref="B2:E2"/>
    <mergeCell ref="B12:B14"/>
    <mergeCell ref="C12:C14"/>
    <mergeCell ref="D12:D14"/>
    <mergeCell ref="E12:E14"/>
    <mergeCell ref="C19:C21"/>
    <mergeCell ref="B19:B21"/>
    <mergeCell ref="D19:D21"/>
    <mergeCell ref="E19:E21"/>
    <mergeCell ref="B23:B25"/>
    <mergeCell ref="C23:C25"/>
    <mergeCell ref="D23:D25"/>
    <mergeCell ref="E23:E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 Siebeneck</dc:creator>
  <cp:lastModifiedBy>Robey, Hailey</cp:lastModifiedBy>
  <cp:lastPrinted>2019-04-17T10:34:23Z</cp:lastPrinted>
  <dcterms:created xsi:type="dcterms:W3CDTF">2019-04-16T19:08:49Z</dcterms:created>
  <dcterms:modified xsi:type="dcterms:W3CDTF">2024-11-25T15:53:33Z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