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advisors-my.sharepoint.com/personal/kayla_hillegass_ohm-advisors_com/Documents/Desktop/"/>
    </mc:Choice>
  </mc:AlternateContent>
  <xr:revisionPtr revIDLastSave="14" documentId="8_{77AE4A65-C31B-463F-A735-048C1C26D4B1}" xr6:coauthVersionLast="47" xr6:coauthVersionMax="47" xr10:uidLastSave="{FFE6407E-FA0B-4DEF-AA6E-4832CA51D8D6}"/>
  <bookViews>
    <workbookView xWindow="32865" yWindow="1995" windowWidth="21600" windowHeight="12510" xr2:uid="{BA906F15-B782-465F-BE19-00E27B3401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9" i="1"/>
  <c r="I9" i="1"/>
  <c r="G7" i="1"/>
  <c r="I7" i="1"/>
  <c r="G5" i="1"/>
  <c r="G3" i="1"/>
</calcChain>
</file>

<file path=xl/sharedStrings.xml><?xml version="1.0" encoding="utf-8"?>
<sst xmlns="http://schemas.openxmlformats.org/spreadsheetml/2006/main" count="15" uniqueCount="14">
  <si>
    <t>Station</t>
  </si>
  <si>
    <t>RipRap</t>
  </si>
  <si>
    <t>RCP</t>
  </si>
  <si>
    <t>Pipe Length</t>
  </si>
  <si>
    <t>Headwall</t>
  </si>
  <si>
    <t>DC101</t>
  </si>
  <si>
    <t>DC102</t>
  </si>
  <si>
    <t>DC103</t>
  </si>
  <si>
    <t>DC201</t>
  </si>
  <si>
    <t>687+48.23</t>
  </si>
  <si>
    <t>675+15</t>
  </si>
  <si>
    <t>699+09.22</t>
  </si>
  <si>
    <t>TBD</t>
  </si>
  <si>
    <t>632+27.59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</si>
</sst>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7DB29-7319-499A-8CE8-44888A21BB25}">
  <dimension ref="B2:K9"/>
  <sheetViews>
    <sheetView tabSelected="1" workbookViewId="0">
      <selection activeCell="G14" sqref="G14"/>
    </sheetView>
  </sheetViews>
  <sheetFormatPr defaultRowHeight="15" x14ac:dyDescent="0.25"/>
  <sheetData>
    <row r="2" spans="2:11" x14ac:dyDescent="0.25">
      <c r="C2" t="s">
        <v>0</v>
      </c>
      <c r="E2" t="s">
        <v>1</v>
      </c>
      <c r="G2" t="s">
        <v>2</v>
      </c>
      <c r="I2" t="s">
        <v>4</v>
      </c>
      <c r="K2" t="s">
        <v>3</v>
      </c>
    </row>
    <row r="3" spans="2:11" x14ac:dyDescent="0.25">
      <c r="B3" t="s">
        <v>5</v>
      </c>
      <c r="C3" t="s">
        <v>13</v>
      </c>
      <c r="E3">
        <f>((11.4*17.6)+(5.75*10.3))/9</f>
        <v>28.873888888888889</v>
      </c>
      <c r="G3">
        <f>(6*10.3*2.5)/27</f>
        <v>5.7222222222222223</v>
      </c>
      <c r="I3" t="s">
        <v>12</v>
      </c>
      <c r="K3">
        <v>22.5</v>
      </c>
    </row>
    <row r="5" spans="2:11" x14ac:dyDescent="0.25">
      <c r="B5" t="s">
        <v>6</v>
      </c>
      <c r="C5" t="s">
        <v>9</v>
      </c>
      <c r="E5">
        <v>0</v>
      </c>
      <c r="G5">
        <f>(15*8*2.5)/27</f>
        <v>11.111111111111111</v>
      </c>
      <c r="I5" t="s">
        <v>12</v>
      </c>
      <c r="K5">
        <v>108</v>
      </c>
    </row>
    <row r="7" spans="2:11" x14ac:dyDescent="0.25">
      <c r="B7" t="s">
        <v>7</v>
      </c>
      <c r="C7" t="s">
        <v>11</v>
      </c>
      <c r="E7">
        <v>0</v>
      </c>
      <c r="G7">
        <f>(10*5*2.5)/27</f>
        <v>4.6296296296296298</v>
      </c>
      <c r="I7">
        <f>1*1.78</f>
        <v>1.78</v>
      </c>
      <c r="K7">
        <v>20</v>
      </c>
    </row>
    <row r="9" spans="2:11" x14ac:dyDescent="0.25">
      <c r="B9" t="s">
        <v>8</v>
      </c>
      <c r="C9" t="s">
        <v>10</v>
      </c>
      <c r="E9">
        <v>0</v>
      </c>
      <c r="G9">
        <f>(8*6*1.5)/27</f>
        <v>2.6666666666666665</v>
      </c>
      <c r="I9">
        <f>2*0.49</f>
        <v>0.98</v>
      </c>
      <c r="K9">
        <v>86.5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OHM Advisors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Hillegass</dc:creator>
  <cp:lastModifiedBy>Kayla Hillegass</cp:lastModifiedBy>
  <cp:lastPrinted>2025-05-28T20:30:09Z</cp:lastPrinted>
  <dcterms:created xsi:type="dcterms:W3CDTF">2025-05-28T17:09:33Z</dcterms:created>
  <dcterms:modified xsi:type="dcterms:W3CDTF">2025-05-29T19:22:02Z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