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bcain\appdata\local\bentley\projectwise\workingdir\ohiodot-pw.bentley.com_ohiodot-pw-02\brennon.cain@ohm-advisors.com\d1295634\"/>
    </mc:Choice>
  </mc:AlternateContent>
  <xr:revisionPtr revIDLastSave="0" documentId="13_ncr:1_{C76DEA66-0EC1-4DCA-9995-B6B578797C36}" xr6:coauthVersionLast="47" xr6:coauthVersionMax="47" xr10:uidLastSave="{00000000-0000-0000-0000-000000000000}"/>
  <bookViews>
    <workbookView xWindow="3990" yWindow="1110" windowWidth="21555" windowHeight="11070" activeTab="3" xr2:uid="{00000000-000D-0000-FFFF-FFFF00000000}"/>
  </bookViews>
  <sheets>
    <sheet name="SUP 1" sheetId="1" r:id="rId1"/>
    <sheet name="RAB A" sheetId="3" r:id="rId2"/>
    <sheet name="SUP 2" sheetId="2" r:id="rId3"/>
    <sheet name="RAB B"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 i="1" l="1"/>
  <c r="D3" i="4"/>
  <c r="I3" i="4" s="1"/>
  <c r="D3" i="2"/>
  <c r="D3" i="3"/>
  <c r="D3" i="1"/>
  <c r="O3" i="4"/>
  <c r="O3" i="3"/>
  <c r="O3" i="2"/>
  <c r="H3" i="4" l="1"/>
  <c r="J3" i="4"/>
  <c r="K3" i="4"/>
  <c r="N3" i="4" s="1"/>
  <c r="L3" i="4"/>
  <c r="M3" i="4"/>
  <c r="M3" i="3"/>
  <c r="H3" i="3"/>
  <c r="I3" i="3"/>
  <c r="L3" i="3"/>
  <c r="M3" i="2"/>
  <c r="H3" i="2"/>
  <c r="I3" i="2"/>
  <c r="L3" i="2"/>
  <c r="O3" i="1"/>
  <c r="J3" i="3" l="1"/>
  <c r="K3" i="3"/>
  <c r="N3" i="3" s="1"/>
  <c r="K3" i="2"/>
  <c r="N3" i="2" s="1"/>
  <c r="J3" i="2"/>
  <c r="I3" i="1"/>
  <c r="K3" i="1" s="1"/>
  <c r="N3" i="1" s="1"/>
  <c r="L3" i="1"/>
  <c r="M3" i="1"/>
  <c r="J3" i="1" l="1"/>
</calcChain>
</file>

<file path=xl/sharedStrings.xml><?xml version="1.0" encoding="utf-8"?>
<sst xmlns="http://schemas.openxmlformats.org/spreadsheetml/2006/main" count="89" uniqueCount="22">
  <si>
    <t>Designer Note: The above quantities should be used on all projects that require grading work. The following is a basic guideline for estimating quantities for the above items. These quantities may be omitted from the note if they are itemized elsewhere in the plan. Calculations for all items should be shown in the plans. 659, Soil Analysis Test (Each) Soil Analysis Tests are used to field adjust the rate of Lime based on soil conditions. A. Soil Analysis Test is not specified. 1. The standard rate for Lime will be used without adjustment. B. Soil Analysis Test is specified. If specified, minimum of two tests. 1. If no Topsoil to be placed - One test per 10 Acres (one test per 48400 Sq. Yd.) of permanent seeded area and sodded area. 2. If placing Topsoil - One test per 10000 Cu. Yds. of Topsoil. 659, Topsoil (Cu. Yd.) 111 Cu. Yds. per 1000 Sq. Yd. of permanent seeded area. Topsoil is optional. However, it is recommended, especially for projects involving A4 silty materials, granular embankment or granular materials due to severe erosion problems. 659, Seeding and Mulching (Sq. Yd.) This quantity is usually calculated by the end width method using the cross sections. On short projects, seeding quantities may be determined by other methods. For example, the area for seeding may be estimated by calculating an area per Plan &amp; Profile sheet determined by multiplying an average width (based on construction limits or right-of -way lines) by the distance on each sheet, and then deducting for paved surface areas. A deduction should be taken for 660 and 670 items. 659, Repair Seeding and Mulching (Sq. Yd.) 5 % of the permanent seeding and mulching area. 659, Inter-seeding (Sq. Yd.) 5% of the permanent seeding and mulching area. 659, Commercial Fertilizer (Ton) 30 pounds per 1000 Sq. Ft. ( one Ton per 7410 Sq. Yd.) of permanent seeded area. This rate includes 20 pounds per 1000 Sq. Ft. for the first application and 10 pounds per 1000 Sq. Ft. for the second application. If Inter-seeding is provided, use an additional 20 pounds per 1000 Sq. Ft. of commercial fertilizer for the Inter-seeding area. 659 Lime (Acre) Apply over permanent seeded area. 659, Water (M. Gal.) Two applications each at 300 Gallons per 1000 Sq. Ft. (0.0027 M Gallons per Sq. Yd.) of permanent seeded area. The above rate is for a single application. If Inter-seeding is provided, use an additional 300 Gallons per 1000 Sq. Ft. of water for the Inter-seeded area. 659, Mowing (M. Sq. Ft.) 25 % of the permanent seeded area for projects expected to last more than one construction season.</t>
  </si>
  <si>
    <t>Project Area</t>
  </si>
  <si>
    <t>Topsoil</t>
  </si>
  <si>
    <t>Seeding and Mulching</t>
  </si>
  <si>
    <t>Repair Seeding and Mulching</t>
  </si>
  <si>
    <t>Inter-seeding</t>
  </si>
  <si>
    <t>Commercial Fertilizer</t>
  </si>
  <si>
    <t>Lime</t>
  </si>
  <si>
    <t>Water</t>
  </si>
  <si>
    <t>Mowing</t>
  </si>
  <si>
    <t>SF</t>
  </si>
  <si>
    <t>SY</t>
  </si>
  <si>
    <t>Soil Anaylsis</t>
  </si>
  <si>
    <t>EACH</t>
  </si>
  <si>
    <t>CU YD</t>
  </si>
  <si>
    <t>SQ  YD</t>
  </si>
  <si>
    <t>SQ YD</t>
  </si>
  <si>
    <t>TON</t>
  </si>
  <si>
    <t>ACRES</t>
  </si>
  <si>
    <t>M GAL</t>
  </si>
  <si>
    <t>M SQ FT</t>
  </si>
  <si>
    <t>Stg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</si>
</sst>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1"/>
      <color theme="1"/>
      <name val="Calibri"/>
      <family val="2"/>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0" fillId="0" borderId="0" xfId="0" applyAlignment="1">
      <alignment wrapText="1"/>
    </xf>
    <xf numFmtId="0" fontId="0" fillId="0" borderId="0" xfId="0" applyAlignment="1">
      <alignment horizontal="center" vertical="center"/>
    </xf>
    <xf numFmtId="2" fontId="0" fillId="0" borderId="0" xfId="0" applyNumberFormat="1" applyAlignment="1">
      <alignment horizontal="center" vertical="center"/>
    </xf>
    <xf numFmtId="0" fontId="0" fillId="0" borderId="1" xfId="0" applyBorder="1" applyAlignment="1">
      <alignment horizontal="center" vertical="center"/>
    </xf>
    <xf numFmtId="2" fontId="0" fillId="0" borderId="1" xfId="0" applyNumberFormat="1" applyBorder="1" applyAlignment="1">
      <alignment horizontal="center" vertical="center"/>
    </xf>
    <xf numFmtId="0" fontId="0" fillId="0" borderId="0" xfId="0"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9"/>
  <sheetViews>
    <sheetView workbookViewId="0">
      <selection activeCell="J11" sqref="J11:J12"/>
    </sheetView>
  </sheetViews>
  <sheetFormatPr defaultRowHeight="15" x14ac:dyDescent="0.25"/>
  <cols>
    <col min="1" max="1" width="17.42578125" customWidth="1"/>
    <col min="2" max="2" width="20" customWidth="1"/>
    <col min="3" max="3" width="20.5703125" customWidth="1"/>
    <col min="4" max="4" width="11" bestFit="1" customWidth="1"/>
    <col min="5" max="6" width="3.28515625" customWidth="1"/>
    <col min="7" max="7" width="10.7109375" bestFit="1" customWidth="1"/>
    <col min="8" max="8" width="7.5703125" bestFit="1" customWidth="1"/>
    <col min="9" max="9" width="18.7109375" bestFit="1" customWidth="1"/>
    <col min="10" max="10" width="24.42578125" bestFit="1" customWidth="1"/>
    <col min="11" max="11" width="11.7109375" bestFit="1" customWidth="1"/>
    <col min="12" max="12" width="18.42578125" bestFit="1" customWidth="1"/>
    <col min="13" max="14" width="6.28515625" bestFit="1" customWidth="1"/>
    <col min="15" max="15" width="8.5703125" bestFit="1" customWidth="1"/>
  </cols>
  <sheetData>
    <row r="1" spans="1:15" ht="15" customHeight="1" x14ac:dyDescent="0.25">
      <c r="A1" s="6" t="s">
        <v>0</v>
      </c>
      <c r="B1" s="6"/>
      <c r="C1" s="6"/>
      <c r="D1" s="2" t="s">
        <v>1</v>
      </c>
      <c r="E1" s="2"/>
      <c r="F1" s="2"/>
      <c r="G1" s="4" t="s">
        <v>12</v>
      </c>
      <c r="H1" s="4" t="s">
        <v>2</v>
      </c>
      <c r="I1" s="4" t="s">
        <v>3</v>
      </c>
      <c r="J1" s="4" t="s">
        <v>4</v>
      </c>
      <c r="K1" s="4" t="s">
        <v>5</v>
      </c>
      <c r="L1" s="4" t="s">
        <v>6</v>
      </c>
      <c r="M1" s="4" t="s">
        <v>7</v>
      </c>
      <c r="N1" s="4" t="s">
        <v>8</v>
      </c>
      <c r="O1" s="4" t="s">
        <v>9</v>
      </c>
    </row>
    <row r="2" spans="1:15" ht="15" customHeight="1" x14ac:dyDescent="0.25">
      <c r="A2" s="6"/>
      <c r="B2" s="6"/>
      <c r="C2" s="6"/>
      <c r="D2" s="3">
        <v>135831</v>
      </c>
      <c r="E2" s="3" t="s">
        <v>10</v>
      </c>
      <c r="F2" s="2"/>
      <c r="G2" s="4" t="s">
        <v>13</v>
      </c>
      <c r="H2" s="4" t="s">
        <v>14</v>
      </c>
      <c r="I2" s="4" t="s">
        <v>15</v>
      </c>
      <c r="J2" s="4" t="s">
        <v>16</v>
      </c>
      <c r="K2" s="4" t="s">
        <v>16</v>
      </c>
      <c r="L2" s="4" t="s">
        <v>17</v>
      </c>
      <c r="M2" s="4" t="s">
        <v>18</v>
      </c>
      <c r="N2" s="4" t="s">
        <v>19</v>
      </c>
      <c r="O2" s="4" t="s">
        <v>20</v>
      </c>
    </row>
    <row r="3" spans="1:15" x14ac:dyDescent="0.25">
      <c r="A3" s="6"/>
      <c r="B3" s="6"/>
      <c r="C3" s="6"/>
      <c r="D3" s="3">
        <f>D2/9</f>
        <v>15092.333333333334</v>
      </c>
      <c r="E3" s="3" t="s">
        <v>11</v>
      </c>
      <c r="F3" s="3"/>
      <c r="G3" s="5">
        <v>1</v>
      </c>
      <c r="H3" s="5">
        <f>D3/1000*111</f>
        <v>1675.249</v>
      </c>
      <c r="I3" s="5">
        <f>D3</f>
        <v>15092.333333333334</v>
      </c>
      <c r="J3" s="5">
        <f>0.05*I3</f>
        <v>754.61666666666679</v>
      </c>
      <c r="K3" s="5">
        <f>0.05*I3</f>
        <v>754.61666666666679</v>
      </c>
      <c r="L3" s="5">
        <f>D3/7410</f>
        <v>2.0367521367521366</v>
      </c>
      <c r="M3" s="5">
        <f>D3/4840</f>
        <v>3.1182506887052344</v>
      </c>
      <c r="N3" s="5">
        <f>(D3*0.0027)+(K3*0.0027)</f>
        <v>42.786765000000003</v>
      </c>
      <c r="O3" s="5">
        <f>0.25*D2</f>
        <v>33957.75</v>
      </c>
    </row>
    <row r="4" spans="1:15" x14ac:dyDescent="0.25">
      <c r="A4" s="6"/>
      <c r="B4" s="6"/>
      <c r="C4" s="6"/>
      <c r="F4" s="3"/>
      <c r="G4" s="3"/>
      <c r="H4" s="3"/>
      <c r="I4" s="3"/>
      <c r="J4" s="3"/>
      <c r="K4" s="3"/>
      <c r="L4" s="3"/>
      <c r="M4" s="3"/>
      <c r="N4" s="3"/>
      <c r="O4" s="3"/>
    </row>
    <row r="5" spans="1:15" x14ac:dyDescent="0.25">
      <c r="A5" s="6"/>
      <c r="B5" s="6"/>
      <c r="C5" s="6"/>
    </row>
    <row r="6" spans="1:15" x14ac:dyDescent="0.25">
      <c r="A6" s="6"/>
      <c r="B6" s="6"/>
      <c r="C6" s="6"/>
    </row>
    <row r="7" spans="1:15" x14ac:dyDescent="0.25">
      <c r="A7" s="6"/>
      <c r="B7" s="6"/>
      <c r="C7" s="6"/>
    </row>
    <row r="8" spans="1:15" x14ac:dyDescent="0.25">
      <c r="A8" s="6"/>
      <c r="B8" s="6"/>
      <c r="C8" s="6"/>
    </row>
    <row r="9" spans="1:15" x14ac:dyDescent="0.25">
      <c r="A9" s="6"/>
      <c r="B9" s="6"/>
      <c r="C9" s="6"/>
    </row>
    <row r="10" spans="1:15" x14ac:dyDescent="0.25">
      <c r="A10" s="6"/>
      <c r="B10" s="6"/>
      <c r="C10" s="6"/>
    </row>
    <row r="11" spans="1:15" x14ac:dyDescent="0.25">
      <c r="A11" s="6"/>
      <c r="B11" s="6"/>
      <c r="C11" s="6"/>
    </row>
    <row r="12" spans="1:15" x14ac:dyDescent="0.25">
      <c r="A12" s="6"/>
      <c r="B12" s="6"/>
      <c r="C12" s="6"/>
    </row>
    <row r="13" spans="1:15" x14ac:dyDescent="0.25">
      <c r="A13" s="6"/>
      <c r="B13" s="6"/>
      <c r="C13" s="6"/>
    </row>
    <row r="14" spans="1:15" x14ac:dyDescent="0.25">
      <c r="A14" s="6"/>
      <c r="B14" s="6"/>
      <c r="C14" s="6"/>
    </row>
    <row r="15" spans="1:15" x14ac:dyDescent="0.25">
      <c r="A15" s="6"/>
      <c r="B15" s="6"/>
      <c r="C15" s="6"/>
    </row>
    <row r="16" spans="1:15" x14ac:dyDescent="0.25">
      <c r="A16" s="6"/>
      <c r="B16" s="6"/>
      <c r="C16" s="6"/>
    </row>
    <row r="17" spans="1:3" x14ac:dyDescent="0.25">
      <c r="A17" s="6"/>
      <c r="B17" s="6"/>
      <c r="C17" s="6"/>
    </row>
    <row r="18" spans="1:3" x14ac:dyDescent="0.25">
      <c r="A18" s="6"/>
      <c r="B18" s="6"/>
      <c r="C18" s="6"/>
    </row>
    <row r="19" spans="1:3" x14ac:dyDescent="0.25">
      <c r="A19" s="6"/>
      <c r="B19" s="6"/>
      <c r="C19" s="6"/>
    </row>
    <row r="20" spans="1:3" x14ac:dyDescent="0.25">
      <c r="A20" s="6"/>
      <c r="B20" s="6"/>
      <c r="C20" s="6"/>
    </row>
    <row r="21" spans="1:3" x14ac:dyDescent="0.25">
      <c r="A21" s="6"/>
      <c r="B21" s="6"/>
      <c r="C21" s="6"/>
    </row>
    <row r="22" spans="1:3" x14ac:dyDescent="0.25">
      <c r="A22" s="6"/>
      <c r="B22" s="6"/>
      <c r="C22" s="6"/>
    </row>
    <row r="23" spans="1:3" x14ac:dyDescent="0.25">
      <c r="A23" s="6"/>
      <c r="B23" s="6"/>
      <c r="C23" s="6"/>
    </row>
    <row r="24" spans="1:3" x14ac:dyDescent="0.25">
      <c r="A24" s="6"/>
      <c r="B24" s="6"/>
      <c r="C24" s="6"/>
    </row>
    <row r="25" spans="1:3" x14ac:dyDescent="0.25">
      <c r="A25" s="6"/>
      <c r="B25" s="6"/>
      <c r="C25" s="6"/>
    </row>
    <row r="26" spans="1:3" x14ac:dyDescent="0.25">
      <c r="A26" s="6"/>
      <c r="B26" s="6"/>
      <c r="C26" s="6"/>
    </row>
    <row r="27" spans="1:3" x14ac:dyDescent="0.25">
      <c r="A27" s="6"/>
      <c r="B27" s="6"/>
      <c r="C27" s="6"/>
    </row>
    <row r="28" spans="1:3" x14ac:dyDescent="0.25">
      <c r="A28" s="6"/>
      <c r="B28" s="6"/>
      <c r="C28" s="6"/>
    </row>
    <row r="29" spans="1:3" x14ac:dyDescent="0.25">
      <c r="A29" s="6"/>
      <c r="B29" s="6"/>
      <c r="C29" s="6"/>
    </row>
    <row r="30" spans="1:3" x14ac:dyDescent="0.25">
      <c r="A30" s="6"/>
      <c r="B30" s="6"/>
      <c r="C30" s="6"/>
    </row>
    <row r="31" spans="1:3" x14ac:dyDescent="0.25">
      <c r="A31" s="6"/>
      <c r="B31" s="6"/>
      <c r="C31" s="6"/>
    </row>
    <row r="32" spans="1:3" x14ac:dyDescent="0.25">
      <c r="A32" s="6"/>
      <c r="B32" s="6"/>
      <c r="C32" s="6"/>
    </row>
    <row r="33" spans="1:3" x14ac:dyDescent="0.25">
      <c r="A33" s="6"/>
      <c r="B33" s="6"/>
      <c r="C33" s="6"/>
    </row>
    <row r="34" spans="1:3" x14ac:dyDescent="0.25">
      <c r="A34" s="6"/>
      <c r="B34" s="6"/>
      <c r="C34" s="6"/>
    </row>
    <row r="35" spans="1:3" x14ac:dyDescent="0.25">
      <c r="A35" s="6"/>
      <c r="B35" s="6"/>
      <c r="C35" s="6"/>
    </row>
    <row r="36" spans="1:3" x14ac:dyDescent="0.25">
      <c r="A36" s="6"/>
      <c r="B36" s="6"/>
      <c r="C36" s="6"/>
    </row>
    <row r="37" spans="1:3" ht="14.25" customHeight="1" x14ac:dyDescent="0.25">
      <c r="A37" s="6"/>
      <c r="B37" s="6"/>
      <c r="C37" s="6"/>
    </row>
    <row r="38" spans="1:3" x14ac:dyDescent="0.25">
      <c r="A38" s="1"/>
      <c r="B38" s="1"/>
      <c r="C38" s="1"/>
    </row>
    <row r="39" spans="1:3" x14ac:dyDescent="0.25">
      <c r="A39" s="1"/>
      <c r="B39" s="1"/>
      <c r="C39" s="1"/>
    </row>
    <row r="40" spans="1:3" x14ac:dyDescent="0.25">
      <c r="A40" s="1"/>
      <c r="B40" s="1"/>
      <c r="C40" s="1"/>
    </row>
    <row r="41" spans="1:3" x14ac:dyDescent="0.25">
      <c r="A41" s="1"/>
      <c r="B41" s="1"/>
      <c r="C41" s="1"/>
    </row>
    <row r="42" spans="1:3" x14ac:dyDescent="0.25">
      <c r="A42" s="1"/>
      <c r="B42" s="1"/>
      <c r="C42" s="1"/>
    </row>
    <row r="43" spans="1:3" x14ac:dyDescent="0.25">
      <c r="A43" s="1"/>
      <c r="B43" s="1"/>
      <c r="C43" s="1"/>
    </row>
    <row r="44" spans="1:3" x14ac:dyDescent="0.25">
      <c r="A44" s="1"/>
      <c r="B44" s="1"/>
      <c r="C44" s="1"/>
    </row>
    <row r="45" spans="1:3" x14ac:dyDescent="0.25">
      <c r="A45" s="1"/>
      <c r="B45" s="1"/>
      <c r="C45" s="1"/>
    </row>
    <row r="46" spans="1:3" x14ac:dyDescent="0.25">
      <c r="A46" s="1"/>
      <c r="B46" s="1"/>
      <c r="C46" s="1"/>
    </row>
    <row r="47" spans="1:3" x14ac:dyDescent="0.25">
      <c r="A47" s="1"/>
      <c r="B47" s="1"/>
      <c r="C47" s="1"/>
    </row>
    <row r="48" spans="1:3" x14ac:dyDescent="0.25">
      <c r="A48" s="1"/>
      <c r="B48" s="1"/>
      <c r="C48" s="1"/>
    </row>
    <row r="49" spans="1:3" x14ac:dyDescent="0.25">
      <c r="A49" s="1"/>
      <c r="B49" s="1"/>
      <c r="C49" s="1"/>
    </row>
  </sheetData>
  <mergeCells count="1">
    <mergeCell ref="A1:C3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4D31B-753A-414F-9091-52D957229D76}">
  <dimension ref="A1:O49"/>
  <sheetViews>
    <sheetView workbookViewId="0">
      <selection activeCell="D8" sqref="D8"/>
    </sheetView>
  </sheetViews>
  <sheetFormatPr defaultRowHeight="15" x14ac:dyDescent="0.25"/>
  <cols>
    <col min="1" max="1" width="20.85546875" customWidth="1"/>
    <col min="2" max="2" width="20.28515625" customWidth="1"/>
    <col min="3" max="3" width="17.28515625" customWidth="1"/>
    <col min="4" max="4" width="11" bestFit="1" customWidth="1"/>
    <col min="5" max="6" width="3.28515625" customWidth="1"/>
    <col min="7" max="7" width="10.7109375" bestFit="1" customWidth="1"/>
    <col min="8" max="8" width="7.5703125" bestFit="1" customWidth="1"/>
    <col min="9" max="9" width="18.7109375" bestFit="1" customWidth="1"/>
    <col min="10" max="10" width="24.42578125" bestFit="1" customWidth="1"/>
    <col min="11" max="11" width="11.7109375" bestFit="1" customWidth="1"/>
    <col min="12" max="12" width="18.42578125" bestFit="1" customWidth="1"/>
    <col min="13" max="13" width="6.28515625" bestFit="1" customWidth="1"/>
    <col min="14" max="14" width="6.5703125" bestFit="1" customWidth="1"/>
    <col min="15" max="15" width="8.5703125" bestFit="1" customWidth="1"/>
  </cols>
  <sheetData>
    <row r="1" spans="1:15" ht="15" customHeight="1" x14ac:dyDescent="0.25">
      <c r="A1" s="6" t="s">
        <v>0</v>
      </c>
      <c r="B1" s="6"/>
      <c r="C1" s="6"/>
      <c r="D1" s="2" t="s">
        <v>1</v>
      </c>
      <c r="E1" s="2"/>
      <c r="F1" s="2"/>
      <c r="G1" s="4" t="s">
        <v>12</v>
      </c>
      <c r="H1" s="4" t="s">
        <v>2</v>
      </c>
      <c r="I1" s="4" t="s">
        <v>3</v>
      </c>
      <c r="J1" s="4" t="s">
        <v>4</v>
      </c>
      <c r="K1" s="4" t="s">
        <v>5</v>
      </c>
      <c r="L1" s="4" t="s">
        <v>6</v>
      </c>
      <c r="M1" s="4" t="s">
        <v>7</v>
      </c>
      <c r="N1" s="4" t="s">
        <v>8</v>
      </c>
      <c r="O1" s="4" t="s">
        <v>9</v>
      </c>
    </row>
    <row r="2" spans="1:15" ht="15" customHeight="1" x14ac:dyDescent="0.25">
      <c r="A2" s="6"/>
      <c r="B2" s="6"/>
      <c r="C2" s="6"/>
      <c r="D2" s="3">
        <v>324808</v>
      </c>
      <c r="E2" s="3" t="s">
        <v>10</v>
      </c>
      <c r="F2" s="2"/>
      <c r="G2" s="4" t="s">
        <v>13</v>
      </c>
      <c r="H2" s="4" t="s">
        <v>14</v>
      </c>
      <c r="I2" s="4" t="s">
        <v>15</v>
      </c>
      <c r="J2" s="4" t="s">
        <v>16</v>
      </c>
      <c r="K2" s="4" t="s">
        <v>16</v>
      </c>
      <c r="L2" s="4" t="s">
        <v>17</v>
      </c>
      <c r="M2" s="4" t="s">
        <v>18</v>
      </c>
      <c r="N2" s="4" t="s">
        <v>19</v>
      </c>
      <c r="O2" s="4" t="s">
        <v>20</v>
      </c>
    </row>
    <row r="3" spans="1:15" x14ac:dyDescent="0.25">
      <c r="A3" s="6"/>
      <c r="B3" s="6"/>
      <c r="C3" s="6"/>
      <c r="D3" s="3">
        <f>D2/9</f>
        <v>36089.777777777781</v>
      </c>
      <c r="E3" s="3" t="s">
        <v>11</v>
      </c>
      <c r="F3" s="3"/>
      <c r="G3" s="5">
        <v>1</v>
      </c>
      <c r="H3" s="5">
        <f>D3/1000*111</f>
        <v>4005.965333333334</v>
      </c>
      <c r="I3" s="5">
        <f>D3</f>
        <v>36089.777777777781</v>
      </c>
      <c r="J3" s="5">
        <f>0.05*I3</f>
        <v>1804.4888888888891</v>
      </c>
      <c r="K3" s="5">
        <f>0.05*I3</f>
        <v>1804.4888888888891</v>
      </c>
      <c r="L3" s="5">
        <f>D3/7410</f>
        <v>4.870415354625881</v>
      </c>
      <c r="M3" s="5">
        <f>D3/4840</f>
        <v>7.4565656565656573</v>
      </c>
      <c r="N3" s="5">
        <f>(D3*0.0027)+(K3*0.0027)</f>
        <v>102.31452000000002</v>
      </c>
      <c r="O3" s="5">
        <f>0.25*D2</f>
        <v>81202</v>
      </c>
    </row>
    <row r="4" spans="1:15" x14ac:dyDescent="0.25">
      <c r="A4" s="6"/>
      <c r="B4" s="6"/>
      <c r="C4" s="6"/>
      <c r="F4" s="3"/>
      <c r="G4" s="3"/>
      <c r="H4" s="3"/>
      <c r="I4" s="3"/>
      <c r="J4" s="3"/>
      <c r="K4" s="3"/>
      <c r="L4" s="3"/>
      <c r="M4" s="3"/>
      <c r="N4" s="3"/>
      <c r="O4" s="3"/>
    </row>
    <row r="5" spans="1:15" x14ac:dyDescent="0.25">
      <c r="A5" s="6"/>
      <c r="B5" s="6"/>
      <c r="C5" s="6"/>
    </row>
    <row r="6" spans="1:15" x14ac:dyDescent="0.25">
      <c r="A6" s="6"/>
      <c r="B6" s="6"/>
      <c r="C6" s="6"/>
    </row>
    <row r="7" spans="1:15" x14ac:dyDescent="0.25">
      <c r="A7" s="6"/>
      <c r="B7" s="6"/>
      <c r="C7" s="6"/>
    </row>
    <row r="8" spans="1:15" x14ac:dyDescent="0.25">
      <c r="A8" s="6"/>
      <c r="B8" s="6"/>
      <c r="C8" s="6"/>
    </row>
    <row r="9" spans="1:15" x14ac:dyDescent="0.25">
      <c r="A9" s="6"/>
      <c r="B9" s="6"/>
      <c r="C9" s="6"/>
    </row>
    <row r="10" spans="1:15" x14ac:dyDescent="0.25">
      <c r="A10" s="6"/>
      <c r="B10" s="6"/>
      <c r="C10" s="6"/>
    </row>
    <row r="11" spans="1:15" x14ac:dyDescent="0.25">
      <c r="A11" s="6"/>
      <c r="B11" s="6"/>
      <c r="C11" s="6"/>
    </row>
    <row r="12" spans="1:15" x14ac:dyDescent="0.25">
      <c r="A12" s="6"/>
      <c r="B12" s="6"/>
      <c r="C12" s="6"/>
    </row>
    <row r="13" spans="1:15" x14ac:dyDescent="0.25">
      <c r="A13" s="6"/>
      <c r="B13" s="6"/>
      <c r="C13" s="6"/>
    </row>
    <row r="14" spans="1:15" x14ac:dyDescent="0.25">
      <c r="A14" s="6"/>
      <c r="B14" s="6"/>
      <c r="C14" s="6"/>
    </row>
    <row r="15" spans="1:15" x14ac:dyDescent="0.25">
      <c r="A15" s="6"/>
      <c r="B15" s="6"/>
      <c r="C15" s="6"/>
    </row>
    <row r="16" spans="1:15" x14ac:dyDescent="0.25">
      <c r="A16" s="6"/>
      <c r="B16" s="6"/>
      <c r="C16" s="6"/>
    </row>
    <row r="17" spans="1:3" x14ac:dyDescent="0.25">
      <c r="A17" s="6"/>
      <c r="B17" s="6"/>
      <c r="C17" s="6"/>
    </row>
    <row r="18" spans="1:3" x14ac:dyDescent="0.25">
      <c r="A18" s="6"/>
      <c r="B18" s="6"/>
      <c r="C18" s="6"/>
    </row>
    <row r="19" spans="1:3" x14ac:dyDescent="0.25">
      <c r="A19" s="6"/>
      <c r="B19" s="6"/>
      <c r="C19" s="6"/>
    </row>
    <row r="20" spans="1:3" x14ac:dyDescent="0.25">
      <c r="A20" s="6"/>
      <c r="B20" s="6"/>
      <c r="C20" s="6"/>
    </row>
    <row r="21" spans="1:3" x14ac:dyDescent="0.25">
      <c r="A21" s="6"/>
      <c r="B21" s="6"/>
      <c r="C21" s="6"/>
    </row>
    <row r="22" spans="1:3" x14ac:dyDescent="0.25">
      <c r="A22" s="6"/>
      <c r="B22" s="6"/>
      <c r="C22" s="6"/>
    </row>
    <row r="23" spans="1:3" x14ac:dyDescent="0.25">
      <c r="A23" s="6"/>
      <c r="B23" s="6"/>
      <c r="C23" s="6"/>
    </row>
    <row r="24" spans="1:3" x14ac:dyDescent="0.25">
      <c r="A24" s="6"/>
      <c r="B24" s="6"/>
      <c r="C24" s="6"/>
    </row>
    <row r="25" spans="1:3" x14ac:dyDescent="0.25">
      <c r="A25" s="6"/>
      <c r="B25" s="6"/>
      <c r="C25" s="6"/>
    </row>
    <row r="26" spans="1:3" x14ac:dyDescent="0.25">
      <c r="A26" s="6"/>
      <c r="B26" s="6"/>
      <c r="C26" s="6"/>
    </row>
    <row r="27" spans="1:3" x14ac:dyDescent="0.25">
      <c r="A27" s="6"/>
      <c r="B27" s="6"/>
      <c r="C27" s="6"/>
    </row>
    <row r="28" spans="1:3" x14ac:dyDescent="0.25">
      <c r="A28" s="6"/>
      <c r="B28" s="6"/>
      <c r="C28" s="6"/>
    </row>
    <row r="29" spans="1:3" x14ac:dyDescent="0.25">
      <c r="A29" s="6"/>
      <c r="B29" s="6"/>
      <c r="C29" s="6"/>
    </row>
    <row r="30" spans="1:3" x14ac:dyDescent="0.25">
      <c r="A30" s="6"/>
      <c r="B30" s="6"/>
      <c r="C30" s="6"/>
    </row>
    <row r="31" spans="1:3" x14ac:dyDescent="0.25">
      <c r="A31" s="6"/>
      <c r="B31" s="6"/>
      <c r="C31" s="6"/>
    </row>
    <row r="32" spans="1:3" x14ac:dyDescent="0.25">
      <c r="A32" s="6"/>
      <c r="B32" s="6"/>
      <c r="C32" s="6"/>
    </row>
    <row r="33" spans="1:3" x14ac:dyDescent="0.25">
      <c r="A33" s="6"/>
      <c r="B33" s="6"/>
      <c r="C33" s="6"/>
    </row>
    <row r="34" spans="1:3" x14ac:dyDescent="0.25">
      <c r="A34" s="6"/>
      <c r="B34" s="6"/>
      <c r="C34" s="6"/>
    </row>
    <row r="35" spans="1:3" x14ac:dyDescent="0.25">
      <c r="A35" s="6"/>
      <c r="B35" s="6"/>
      <c r="C35" s="6"/>
    </row>
    <row r="36" spans="1:3" x14ac:dyDescent="0.25">
      <c r="A36" s="6"/>
      <c r="B36" s="6"/>
      <c r="C36" s="6"/>
    </row>
    <row r="37" spans="1:3" ht="14.25" customHeight="1" x14ac:dyDescent="0.25">
      <c r="A37" s="6"/>
      <c r="B37" s="6"/>
      <c r="C37" s="6"/>
    </row>
    <row r="38" spans="1:3" x14ac:dyDescent="0.25">
      <c r="A38" s="1"/>
      <c r="B38" s="1"/>
      <c r="C38" s="1"/>
    </row>
    <row r="39" spans="1:3" x14ac:dyDescent="0.25">
      <c r="A39" s="1"/>
      <c r="B39" s="1"/>
      <c r="C39" s="1"/>
    </row>
    <row r="40" spans="1:3" x14ac:dyDescent="0.25">
      <c r="A40" s="1"/>
      <c r="B40" s="1"/>
      <c r="C40" s="1"/>
    </row>
    <row r="41" spans="1:3" x14ac:dyDescent="0.25">
      <c r="A41" s="1"/>
      <c r="B41" s="1"/>
      <c r="C41" s="1"/>
    </row>
    <row r="42" spans="1:3" x14ac:dyDescent="0.25">
      <c r="A42" s="1"/>
      <c r="B42" s="1"/>
      <c r="C42" s="1"/>
    </row>
    <row r="43" spans="1:3" x14ac:dyDescent="0.25">
      <c r="A43" s="1"/>
      <c r="B43" s="1"/>
      <c r="C43" s="1"/>
    </row>
    <row r="44" spans="1:3" x14ac:dyDescent="0.25">
      <c r="A44" s="1"/>
      <c r="B44" s="1"/>
      <c r="C44" s="1"/>
    </row>
    <row r="45" spans="1:3" x14ac:dyDescent="0.25">
      <c r="A45" s="1"/>
      <c r="B45" s="1"/>
      <c r="C45" s="1"/>
    </row>
    <row r="46" spans="1:3" x14ac:dyDescent="0.25">
      <c r="A46" s="1"/>
      <c r="B46" s="1"/>
      <c r="C46" s="1"/>
    </row>
    <row r="47" spans="1:3" x14ac:dyDescent="0.25">
      <c r="A47" s="1"/>
      <c r="B47" s="1"/>
      <c r="C47" s="1"/>
    </row>
    <row r="48" spans="1:3" x14ac:dyDescent="0.25">
      <c r="A48" s="1"/>
      <c r="B48" s="1"/>
      <c r="C48" s="1"/>
    </row>
    <row r="49" spans="1:3" x14ac:dyDescent="0.25">
      <c r="A49" s="1"/>
      <c r="B49" s="1"/>
      <c r="C49" s="1"/>
    </row>
  </sheetData>
  <mergeCells count="1">
    <mergeCell ref="A1:C3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A367A-A0DA-4243-881E-14AA294DEA2D}">
  <dimension ref="A1:O49"/>
  <sheetViews>
    <sheetView workbookViewId="0">
      <selection activeCell="D8" sqref="D8"/>
    </sheetView>
  </sheetViews>
  <sheetFormatPr defaultRowHeight="15" x14ac:dyDescent="0.25"/>
  <cols>
    <col min="1" max="1" width="19.140625" customWidth="1"/>
    <col min="2" max="2" width="22.140625" customWidth="1"/>
    <col min="3" max="3" width="18.5703125" customWidth="1"/>
    <col min="4" max="4" width="11" bestFit="1" customWidth="1"/>
    <col min="5" max="6" width="3.28515625" customWidth="1"/>
    <col min="7" max="7" width="10.7109375" bestFit="1" customWidth="1"/>
    <col min="8" max="8" width="6.85546875" bestFit="1" customWidth="1"/>
    <col min="9" max="9" width="18.7109375" bestFit="1" customWidth="1"/>
    <col min="10" max="10" width="24.42578125" bestFit="1" customWidth="1"/>
    <col min="11" max="11" width="11.7109375" bestFit="1" customWidth="1"/>
    <col min="12" max="12" width="18.42578125" bestFit="1" customWidth="1"/>
    <col min="13" max="14" width="6.28515625" bestFit="1" customWidth="1"/>
    <col min="15" max="15" width="8.5703125" bestFit="1" customWidth="1"/>
  </cols>
  <sheetData>
    <row r="1" spans="1:15" ht="15" customHeight="1" x14ac:dyDescent="0.25">
      <c r="A1" s="6" t="s">
        <v>0</v>
      </c>
      <c r="B1" s="6"/>
      <c r="C1" s="6"/>
      <c r="D1" s="2" t="s">
        <v>1</v>
      </c>
      <c r="E1" s="2"/>
      <c r="F1" s="2"/>
      <c r="G1" s="4" t="s">
        <v>12</v>
      </c>
      <c r="H1" s="4" t="s">
        <v>2</v>
      </c>
      <c r="I1" s="4" t="s">
        <v>3</v>
      </c>
      <c r="J1" s="4" t="s">
        <v>4</v>
      </c>
      <c r="K1" s="4" t="s">
        <v>5</v>
      </c>
      <c r="L1" s="4" t="s">
        <v>6</v>
      </c>
      <c r="M1" s="4" t="s">
        <v>7</v>
      </c>
      <c r="N1" s="4" t="s">
        <v>8</v>
      </c>
      <c r="O1" s="4" t="s">
        <v>9</v>
      </c>
    </row>
    <row r="2" spans="1:15" ht="15" customHeight="1" x14ac:dyDescent="0.25">
      <c r="A2" s="6"/>
      <c r="B2" s="6"/>
      <c r="C2" s="6"/>
      <c r="D2" s="3">
        <v>70276</v>
      </c>
      <c r="E2" s="3" t="s">
        <v>10</v>
      </c>
      <c r="F2" s="2"/>
      <c r="G2" s="4" t="s">
        <v>13</v>
      </c>
      <c r="H2" s="4" t="s">
        <v>14</v>
      </c>
      <c r="I2" s="4" t="s">
        <v>15</v>
      </c>
      <c r="J2" s="4" t="s">
        <v>16</v>
      </c>
      <c r="K2" s="4" t="s">
        <v>16</v>
      </c>
      <c r="L2" s="4" t="s">
        <v>17</v>
      </c>
      <c r="M2" s="4" t="s">
        <v>18</v>
      </c>
      <c r="N2" s="4" t="s">
        <v>19</v>
      </c>
      <c r="O2" s="4" t="s">
        <v>20</v>
      </c>
    </row>
    <row r="3" spans="1:15" x14ac:dyDescent="0.25">
      <c r="A3" s="6"/>
      <c r="B3" s="6"/>
      <c r="C3" s="6"/>
      <c r="D3" s="3">
        <f>D2/9</f>
        <v>7808.4444444444443</v>
      </c>
      <c r="E3" s="3" t="s">
        <v>11</v>
      </c>
      <c r="F3" s="3"/>
      <c r="G3" s="5">
        <v>1</v>
      </c>
      <c r="H3" s="5">
        <f>D3/1000*111</f>
        <v>866.73733333333337</v>
      </c>
      <c r="I3" s="5">
        <f>D3</f>
        <v>7808.4444444444443</v>
      </c>
      <c r="J3" s="5">
        <f>0.05*I3</f>
        <v>390.42222222222222</v>
      </c>
      <c r="K3" s="5">
        <f>0.05*I3</f>
        <v>390.42222222222222</v>
      </c>
      <c r="L3" s="5">
        <f>D3/7410</f>
        <v>1.0537711800869696</v>
      </c>
      <c r="M3" s="5">
        <f>D3/4840</f>
        <v>1.6133149678604224</v>
      </c>
      <c r="N3" s="5">
        <f>(D3*0.0027)+(K3*0.0027)</f>
        <v>22.136940000000003</v>
      </c>
      <c r="O3" s="5">
        <f>0.25*D2</f>
        <v>17569</v>
      </c>
    </row>
    <row r="4" spans="1:15" x14ac:dyDescent="0.25">
      <c r="A4" s="6"/>
      <c r="B4" s="6"/>
      <c r="C4" s="6"/>
      <c r="F4" s="3"/>
      <c r="G4" s="3"/>
      <c r="H4" s="3"/>
      <c r="I4" s="3"/>
      <c r="J4" s="3"/>
      <c r="K4" s="3"/>
      <c r="L4" s="3"/>
      <c r="M4" s="3"/>
      <c r="N4" s="3"/>
      <c r="O4" s="3"/>
    </row>
    <row r="5" spans="1:15" x14ac:dyDescent="0.25">
      <c r="A5" s="6"/>
      <c r="B5" s="6"/>
      <c r="C5" s="6"/>
    </row>
    <row r="6" spans="1:15" x14ac:dyDescent="0.25">
      <c r="A6" s="6"/>
      <c r="B6" s="6"/>
      <c r="C6" s="6"/>
    </row>
    <row r="7" spans="1:15" x14ac:dyDescent="0.25">
      <c r="A7" s="6"/>
      <c r="B7" s="6"/>
      <c r="C7" s="6"/>
    </row>
    <row r="8" spans="1:15" x14ac:dyDescent="0.25">
      <c r="A8" s="6"/>
      <c r="B8" s="6"/>
      <c r="C8" s="6"/>
    </row>
    <row r="9" spans="1:15" x14ac:dyDescent="0.25">
      <c r="A9" s="6"/>
      <c r="B9" s="6"/>
      <c r="C9" s="6"/>
    </row>
    <row r="10" spans="1:15" x14ac:dyDescent="0.25">
      <c r="A10" s="6"/>
      <c r="B10" s="6"/>
      <c r="C10" s="6"/>
    </row>
    <row r="11" spans="1:15" x14ac:dyDescent="0.25">
      <c r="A11" s="6"/>
      <c r="B11" s="6"/>
      <c r="C11" s="6"/>
    </row>
    <row r="12" spans="1:15" x14ac:dyDescent="0.25">
      <c r="A12" s="6"/>
      <c r="B12" s="6"/>
      <c r="C12" s="6"/>
    </row>
    <row r="13" spans="1:15" x14ac:dyDescent="0.25">
      <c r="A13" s="6"/>
      <c r="B13" s="6"/>
      <c r="C13" s="6"/>
    </row>
    <row r="14" spans="1:15" x14ac:dyDescent="0.25">
      <c r="A14" s="6"/>
      <c r="B14" s="6"/>
      <c r="C14" s="6"/>
    </row>
    <row r="15" spans="1:15" x14ac:dyDescent="0.25">
      <c r="A15" s="6"/>
      <c r="B15" s="6"/>
      <c r="C15" s="6"/>
    </row>
    <row r="16" spans="1:15" x14ac:dyDescent="0.25">
      <c r="A16" s="6"/>
      <c r="B16" s="6"/>
      <c r="C16" s="6"/>
    </row>
    <row r="17" spans="1:3" x14ac:dyDescent="0.25">
      <c r="A17" s="6"/>
      <c r="B17" s="6"/>
      <c r="C17" s="6"/>
    </row>
    <row r="18" spans="1:3" x14ac:dyDescent="0.25">
      <c r="A18" s="6"/>
      <c r="B18" s="6"/>
      <c r="C18" s="6"/>
    </row>
    <row r="19" spans="1:3" x14ac:dyDescent="0.25">
      <c r="A19" s="6"/>
      <c r="B19" s="6"/>
      <c r="C19" s="6"/>
    </row>
    <row r="20" spans="1:3" x14ac:dyDescent="0.25">
      <c r="A20" s="6"/>
      <c r="B20" s="6"/>
      <c r="C20" s="6"/>
    </row>
    <row r="21" spans="1:3" x14ac:dyDescent="0.25">
      <c r="A21" s="6"/>
      <c r="B21" s="6"/>
      <c r="C21" s="6"/>
    </row>
    <row r="22" spans="1:3" x14ac:dyDescent="0.25">
      <c r="A22" s="6"/>
      <c r="B22" s="6"/>
      <c r="C22" s="6"/>
    </row>
    <row r="23" spans="1:3" x14ac:dyDescent="0.25">
      <c r="A23" s="6"/>
      <c r="B23" s="6"/>
      <c r="C23" s="6"/>
    </row>
    <row r="24" spans="1:3" x14ac:dyDescent="0.25">
      <c r="A24" s="6"/>
      <c r="B24" s="6"/>
      <c r="C24" s="6"/>
    </row>
    <row r="25" spans="1:3" x14ac:dyDescent="0.25">
      <c r="A25" s="6"/>
      <c r="B25" s="6"/>
      <c r="C25" s="6"/>
    </row>
    <row r="26" spans="1:3" x14ac:dyDescent="0.25">
      <c r="A26" s="6"/>
      <c r="B26" s="6"/>
      <c r="C26" s="6"/>
    </row>
    <row r="27" spans="1:3" x14ac:dyDescent="0.25">
      <c r="A27" s="6"/>
      <c r="B27" s="6"/>
      <c r="C27" s="6"/>
    </row>
    <row r="28" spans="1:3" x14ac:dyDescent="0.25">
      <c r="A28" s="6"/>
      <c r="B28" s="6"/>
      <c r="C28" s="6"/>
    </row>
    <row r="29" spans="1:3" x14ac:dyDescent="0.25">
      <c r="A29" s="6"/>
      <c r="B29" s="6"/>
      <c r="C29" s="6"/>
    </row>
    <row r="30" spans="1:3" x14ac:dyDescent="0.25">
      <c r="A30" s="6"/>
      <c r="B30" s="6"/>
      <c r="C30" s="6"/>
    </row>
    <row r="31" spans="1:3" x14ac:dyDescent="0.25">
      <c r="A31" s="6"/>
      <c r="B31" s="6"/>
      <c r="C31" s="6"/>
    </row>
    <row r="32" spans="1:3" x14ac:dyDescent="0.25">
      <c r="A32" s="6"/>
      <c r="B32" s="6"/>
      <c r="C32" s="6"/>
    </row>
    <row r="33" spans="1:3" x14ac:dyDescent="0.25">
      <c r="A33" s="6"/>
      <c r="B33" s="6"/>
      <c r="C33" s="6"/>
    </row>
    <row r="34" spans="1:3" x14ac:dyDescent="0.25">
      <c r="A34" s="6"/>
      <c r="B34" s="6"/>
      <c r="C34" s="6"/>
    </row>
    <row r="35" spans="1:3" x14ac:dyDescent="0.25">
      <c r="A35" s="6"/>
      <c r="B35" s="6"/>
      <c r="C35" s="6"/>
    </row>
    <row r="36" spans="1:3" x14ac:dyDescent="0.25">
      <c r="A36" s="6"/>
      <c r="B36" s="6"/>
      <c r="C36" s="6"/>
    </row>
    <row r="37" spans="1:3" ht="14.25" customHeight="1" x14ac:dyDescent="0.25">
      <c r="A37" s="6"/>
      <c r="B37" s="6"/>
      <c r="C37" s="6"/>
    </row>
    <row r="38" spans="1:3" x14ac:dyDescent="0.25">
      <c r="A38" s="1"/>
      <c r="B38" s="1"/>
      <c r="C38" s="1"/>
    </row>
    <row r="39" spans="1:3" x14ac:dyDescent="0.25">
      <c r="A39" s="1"/>
      <c r="B39" s="1"/>
      <c r="C39" s="1"/>
    </row>
    <row r="40" spans="1:3" x14ac:dyDescent="0.25">
      <c r="A40" s="1"/>
      <c r="B40" s="1"/>
      <c r="C40" s="1"/>
    </row>
    <row r="41" spans="1:3" x14ac:dyDescent="0.25">
      <c r="A41" s="1"/>
      <c r="B41" s="1"/>
      <c r="C41" s="1"/>
    </row>
    <row r="42" spans="1:3" x14ac:dyDescent="0.25">
      <c r="A42" s="1"/>
      <c r="B42" s="1"/>
      <c r="C42" s="1"/>
    </row>
    <row r="43" spans="1:3" x14ac:dyDescent="0.25">
      <c r="A43" s="1"/>
      <c r="B43" s="1"/>
      <c r="C43" s="1"/>
    </row>
    <row r="44" spans="1:3" x14ac:dyDescent="0.25">
      <c r="A44" s="1"/>
      <c r="B44" s="1"/>
      <c r="C44" s="1"/>
    </row>
    <row r="45" spans="1:3" x14ac:dyDescent="0.25">
      <c r="A45" s="1"/>
      <c r="B45" s="1"/>
      <c r="C45" s="1"/>
    </row>
    <row r="46" spans="1:3" x14ac:dyDescent="0.25">
      <c r="A46" s="1"/>
      <c r="B46" s="1"/>
      <c r="C46" s="1"/>
    </row>
    <row r="47" spans="1:3" x14ac:dyDescent="0.25">
      <c r="A47" s="1"/>
      <c r="B47" s="1"/>
      <c r="C47" s="1"/>
    </row>
    <row r="48" spans="1:3" x14ac:dyDescent="0.25">
      <c r="A48" s="1"/>
      <c r="B48" s="1"/>
      <c r="C48" s="1"/>
    </row>
    <row r="49" spans="1:3" x14ac:dyDescent="0.25">
      <c r="A49" s="1"/>
      <c r="B49" s="1"/>
      <c r="C49" s="1"/>
    </row>
  </sheetData>
  <mergeCells count="1">
    <mergeCell ref="A1:C3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98D15-207F-47CB-A21E-AE3643AA1371}">
  <dimension ref="A1:O49"/>
  <sheetViews>
    <sheetView tabSelected="1" workbookViewId="0">
      <selection activeCell="D3" sqref="D3"/>
    </sheetView>
  </sheetViews>
  <sheetFormatPr defaultRowHeight="15" x14ac:dyDescent="0.25"/>
  <cols>
    <col min="1" max="1" width="21.7109375" customWidth="1"/>
    <col min="2" max="2" width="18.42578125" customWidth="1"/>
    <col min="3" max="3" width="18.5703125" customWidth="1"/>
    <col min="4" max="4" width="11" bestFit="1" customWidth="1"/>
    <col min="5" max="6" width="3.28515625" customWidth="1"/>
    <col min="7" max="7" width="12" bestFit="1" customWidth="1"/>
    <col min="8" max="8" width="7.5703125" bestFit="1" customWidth="1"/>
    <col min="9" max="9" width="20.7109375" bestFit="1" customWidth="1"/>
    <col min="10" max="10" width="27.140625" bestFit="1" customWidth="1"/>
    <col min="11" max="11" width="13.140625" bestFit="1" customWidth="1"/>
    <col min="12" max="12" width="20.28515625" bestFit="1" customWidth="1"/>
    <col min="13" max="13" width="6.28515625" bestFit="1" customWidth="1"/>
    <col min="14" max="14" width="6.5703125" bestFit="1" customWidth="1"/>
    <col min="15" max="15" width="11.28515625" customWidth="1"/>
  </cols>
  <sheetData>
    <row r="1" spans="1:15" ht="15" customHeight="1" x14ac:dyDescent="0.25">
      <c r="A1" s="6" t="s">
        <v>0</v>
      </c>
      <c r="B1" s="6"/>
      <c r="C1" s="6"/>
      <c r="D1" s="2" t="s">
        <v>1</v>
      </c>
      <c r="E1" s="2"/>
      <c r="F1" s="2"/>
      <c r="G1" s="4" t="s">
        <v>12</v>
      </c>
      <c r="H1" s="4" t="s">
        <v>2</v>
      </c>
      <c r="I1" s="4" t="s">
        <v>3</v>
      </c>
      <c r="J1" s="4" t="s">
        <v>4</v>
      </c>
      <c r="K1" s="4" t="s">
        <v>5</v>
      </c>
      <c r="L1" s="4" t="s">
        <v>6</v>
      </c>
      <c r="M1" s="4" t="s">
        <v>7</v>
      </c>
      <c r="N1" s="4" t="s">
        <v>8</v>
      </c>
      <c r="O1" s="4" t="s">
        <v>9</v>
      </c>
    </row>
    <row r="2" spans="1:15" ht="15" customHeight="1" x14ac:dyDescent="0.25">
      <c r="A2" s="6"/>
      <c r="B2" s="6"/>
      <c r="C2" s="6"/>
      <c r="D2">
        <v>396486.31</v>
      </c>
      <c r="E2" s="3" t="s">
        <v>10</v>
      </c>
      <c r="F2" s="2"/>
      <c r="G2" s="4" t="s">
        <v>13</v>
      </c>
      <c r="H2" s="4" t="s">
        <v>14</v>
      </c>
      <c r="I2" s="4" t="s">
        <v>15</v>
      </c>
      <c r="J2" s="4" t="s">
        <v>16</v>
      </c>
      <c r="K2" s="4" t="s">
        <v>16</v>
      </c>
      <c r="L2" s="4" t="s">
        <v>17</v>
      </c>
      <c r="M2" s="4" t="s">
        <v>18</v>
      </c>
      <c r="N2" s="4" t="s">
        <v>19</v>
      </c>
      <c r="O2" s="4" t="s">
        <v>20</v>
      </c>
    </row>
    <row r="3" spans="1:15" x14ac:dyDescent="0.25">
      <c r="A3" s="6"/>
      <c r="B3" s="6"/>
      <c r="C3" s="6"/>
      <c r="D3" s="3">
        <f>D2/9</f>
        <v>44054.034444444442</v>
      </c>
      <c r="E3" s="3" t="s">
        <v>11</v>
      </c>
      <c r="F3" s="3"/>
      <c r="G3" s="5">
        <v>1</v>
      </c>
      <c r="H3" s="5">
        <f>D3/1000*111</f>
        <v>4889.9978233333331</v>
      </c>
      <c r="I3" s="5">
        <f>D3</f>
        <v>44054.034444444442</v>
      </c>
      <c r="J3" s="5">
        <f>0.05*I3</f>
        <v>2202.7017222222221</v>
      </c>
      <c r="K3" s="5">
        <f>0.05*I3</f>
        <v>2202.7017222222221</v>
      </c>
      <c r="L3" s="5">
        <f>D3/7410</f>
        <v>5.9452138251611935</v>
      </c>
      <c r="M3" s="5">
        <f>D3/4840</f>
        <v>9.1020732323232316</v>
      </c>
      <c r="N3" s="5">
        <f>(D3*0.0027)+(K3*0.0027)</f>
        <v>124.89318765</v>
      </c>
      <c r="O3" s="5">
        <f>0.25*D2</f>
        <v>99121.577499999999</v>
      </c>
    </row>
    <row r="4" spans="1:15" x14ac:dyDescent="0.25">
      <c r="A4" s="6"/>
      <c r="B4" s="6"/>
      <c r="C4" s="6"/>
      <c r="F4" s="3"/>
      <c r="G4" s="3"/>
      <c r="H4" s="3"/>
      <c r="I4" s="3"/>
      <c r="J4" s="3"/>
      <c r="K4" s="3"/>
      <c r="L4" s="3"/>
      <c r="M4" s="3"/>
      <c r="N4" s="3"/>
      <c r="O4" s="3"/>
    </row>
    <row r="5" spans="1:15" x14ac:dyDescent="0.25">
      <c r="A5" s="6"/>
      <c r="B5" s="6"/>
      <c r="C5" s="6"/>
    </row>
    <row r="6" spans="1:15" x14ac:dyDescent="0.25">
      <c r="A6" s="6"/>
      <c r="B6" s="6"/>
      <c r="C6" s="6"/>
    </row>
    <row r="7" spans="1:15" x14ac:dyDescent="0.25">
      <c r="A7" s="6"/>
      <c r="B7" s="6"/>
      <c r="C7" s="6"/>
      <c r="D7" s="3">
        <v>546096.03</v>
      </c>
      <c r="E7" t="s">
        <v>21</v>
      </c>
    </row>
    <row r="8" spans="1:15" x14ac:dyDescent="0.25">
      <c r="A8" s="6"/>
      <c r="B8" s="6"/>
      <c r="C8" s="6"/>
    </row>
    <row r="9" spans="1:15" x14ac:dyDescent="0.25">
      <c r="A9" s="6"/>
      <c r="B9" s="6"/>
      <c r="C9" s="6"/>
    </row>
    <row r="10" spans="1:15" x14ac:dyDescent="0.25">
      <c r="A10" s="6"/>
      <c r="B10" s="6"/>
      <c r="C10" s="6"/>
    </row>
    <row r="11" spans="1:15" x14ac:dyDescent="0.25">
      <c r="A11" s="6"/>
      <c r="B11" s="6"/>
      <c r="C11" s="6"/>
    </row>
    <row r="12" spans="1:15" x14ac:dyDescent="0.25">
      <c r="A12" s="6"/>
      <c r="B12" s="6"/>
      <c r="C12" s="6"/>
    </row>
    <row r="13" spans="1:15" x14ac:dyDescent="0.25">
      <c r="A13" s="6"/>
      <c r="B13" s="6"/>
      <c r="C13" s="6"/>
    </row>
    <row r="14" spans="1:15" x14ac:dyDescent="0.25">
      <c r="A14" s="6"/>
      <c r="B14" s="6"/>
      <c r="C14" s="6"/>
    </row>
    <row r="15" spans="1:15" x14ac:dyDescent="0.25">
      <c r="A15" s="6"/>
      <c r="B15" s="6"/>
      <c r="C15" s="6"/>
    </row>
    <row r="16" spans="1:15" x14ac:dyDescent="0.25">
      <c r="A16" s="6"/>
      <c r="B16" s="6"/>
      <c r="C16" s="6"/>
    </row>
    <row r="17" spans="1:3" x14ac:dyDescent="0.25">
      <c r="A17" s="6"/>
      <c r="B17" s="6"/>
      <c r="C17" s="6"/>
    </row>
    <row r="18" spans="1:3" x14ac:dyDescent="0.25">
      <c r="A18" s="6"/>
      <c r="B18" s="6"/>
      <c r="C18" s="6"/>
    </row>
    <row r="19" spans="1:3" x14ac:dyDescent="0.25">
      <c r="A19" s="6"/>
      <c r="B19" s="6"/>
      <c r="C19" s="6"/>
    </row>
    <row r="20" spans="1:3" x14ac:dyDescent="0.25">
      <c r="A20" s="6"/>
      <c r="B20" s="6"/>
      <c r="C20" s="6"/>
    </row>
    <row r="21" spans="1:3" x14ac:dyDescent="0.25">
      <c r="A21" s="6"/>
      <c r="B21" s="6"/>
      <c r="C21" s="6"/>
    </row>
    <row r="22" spans="1:3" x14ac:dyDescent="0.25">
      <c r="A22" s="6"/>
      <c r="B22" s="6"/>
      <c r="C22" s="6"/>
    </row>
    <row r="23" spans="1:3" x14ac:dyDescent="0.25">
      <c r="A23" s="6"/>
      <c r="B23" s="6"/>
      <c r="C23" s="6"/>
    </row>
    <row r="24" spans="1:3" x14ac:dyDescent="0.25">
      <c r="A24" s="6"/>
      <c r="B24" s="6"/>
      <c r="C24" s="6"/>
    </row>
    <row r="25" spans="1:3" x14ac:dyDescent="0.25">
      <c r="A25" s="6"/>
      <c r="B25" s="6"/>
      <c r="C25" s="6"/>
    </row>
    <row r="26" spans="1:3" x14ac:dyDescent="0.25">
      <c r="A26" s="6"/>
      <c r="B26" s="6"/>
      <c r="C26" s="6"/>
    </row>
    <row r="27" spans="1:3" x14ac:dyDescent="0.25">
      <c r="A27" s="6"/>
      <c r="B27" s="6"/>
      <c r="C27" s="6"/>
    </row>
    <row r="28" spans="1:3" x14ac:dyDescent="0.25">
      <c r="A28" s="6"/>
      <c r="B28" s="6"/>
      <c r="C28" s="6"/>
    </row>
    <row r="29" spans="1:3" x14ac:dyDescent="0.25">
      <c r="A29" s="6"/>
      <c r="B29" s="6"/>
      <c r="C29" s="6"/>
    </row>
    <row r="30" spans="1:3" x14ac:dyDescent="0.25">
      <c r="A30" s="6"/>
      <c r="B30" s="6"/>
      <c r="C30" s="6"/>
    </row>
    <row r="31" spans="1:3" x14ac:dyDescent="0.25">
      <c r="A31" s="6"/>
      <c r="B31" s="6"/>
      <c r="C31" s="6"/>
    </row>
    <row r="32" spans="1:3" x14ac:dyDescent="0.25">
      <c r="A32" s="6"/>
      <c r="B32" s="6"/>
      <c r="C32" s="6"/>
    </row>
    <row r="33" spans="1:3" x14ac:dyDescent="0.25">
      <c r="A33" s="6"/>
      <c r="B33" s="6"/>
      <c r="C33" s="6"/>
    </row>
    <row r="34" spans="1:3" x14ac:dyDescent="0.25">
      <c r="A34" s="6"/>
      <c r="B34" s="6"/>
      <c r="C34" s="6"/>
    </row>
    <row r="35" spans="1:3" x14ac:dyDescent="0.25">
      <c r="A35" s="6"/>
      <c r="B35" s="6"/>
      <c r="C35" s="6"/>
    </row>
    <row r="36" spans="1:3" x14ac:dyDescent="0.25">
      <c r="A36" s="6"/>
      <c r="B36" s="6"/>
      <c r="C36" s="6"/>
    </row>
    <row r="37" spans="1:3" ht="14.25" customHeight="1" x14ac:dyDescent="0.25">
      <c r="A37" s="6"/>
      <c r="B37" s="6"/>
      <c r="C37" s="6"/>
    </row>
    <row r="38" spans="1:3" x14ac:dyDescent="0.25">
      <c r="A38" s="1"/>
      <c r="B38" s="1"/>
      <c r="C38" s="1"/>
    </row>
    <row r="39" spans="1:3" x14ac:dyDescent="0.25">
      <c r="A39" s="1"/>
      <c r="B39" s="1"/>
      <c r="C39" s="1"/>
    </row>
    <row r="40" spans="1:3" x14ac:dyDescent="0.25">
      <c r="A40" s="1"/>
      <c r="B40" s="1"/>
      <c r="C40" s="1"/>
    </row>
    <row r="41" spans="1:3" x14ac:dyDescent="0.25">
      <c r="A41" s="1"/>
      <c r="B41" s="1"/>
      <c r="C41" s="1"/>
    </row>
    <row r="42" spans="1:3" x14ac:dyDescent="0.25">
      <c r="A42" s="1"/>
      <c r="B42" s="1"/>
      <c r="C42" s="1"/>
    </row>
    <row r="43" spans="1:3" x14ac:dyDescent="0.25">
      <c r="A43" s="1"/>
      <c r="B43" s="1"/>
      <c r="C43" s="1"/>
    </row>
    <row r="44" spans="1:3" x14ac:dyDescent="0.25">
      <c r="A44" s="1"/>
      <c r="B44" s="1"/>
      <c r="C44" s="1"/>
    </row>
    <row r="45" spans="1:3" x14ac:dyDescent="0.25">
      <c r="A45" s="1"/>
      <c r="B45" s="1"/>
      <c r="C45" s="1"/>
    </row>
    <row r="46" spans="1:3" x14ac:dyDescent="0.25">
      <c r="A46" s="1"/>
      <c r="B46" s="1"/>
      <c r="C46" s="1"/>
    </row>
    <row r="47" spans="1:3" x14ac:dyDescent="0.25">
      <c r="A47" s="1"/>
      <c r="B47" s="1"/>
      <c r="C47" s="1"/>
    </row>
    <row r="48" spans="1:3" x14ac:dyDescent="0.25">
      <c r="A48" s="1"/>
      <c r="B48" s="1"/>
      <c r="C48" s="1"/>
    </row>
    <row r="49" spans="1:3" x14ac:dyDescent="0.25">
      <c r="A49" s="1"/>
      <c r="B49" s="1"/>
      <c r="C49" s="1"/>
    </row>
  </sheetData>
  <mergeCells count="1">
    <mergeCell ref="A1:C3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SUP 1</vt:lpstr>
      <vt:lpstr>RAB A</vt:lpstr>
      <vt:lpstr>SUP 2</vt:lpstr>
      <vt:lpstr>RAB B</vt:lpstr>
    </vt:vector>
  </TitlesOfParts>
  <Company>OHM Advisors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Brennon Cain</dc:creator>
  <cp:lastModifiedBy>Brennon Cain</cp:lastModifiedBy>
  <dcterms:created xsi:type="dcterms:W3CDTF">2018-07-11T22:10:49Z</dcterms:created>
  <dcterms:modified xsi:type="dcterms:W3CDTF">2025-06-20T19:02:38Z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older_Number">
    <vt:lpwstr/>
  </property>
  <property fmtid="{D5CDD505-2E9C-101B-9397-08002B2CF9AE}" pid="3" name="Folder_Code">
    <vt:lpwstr/>
  </property>
  <property fmtid="{D5CDD505-2E9C-101B-9397-08002B2CF9AE}" pid="4" name="Folder_Name">
    <vt:lpwstr/>
  </property>
  <property fmtid="{D5CDD505-2E9C-101B-9397-08002B2CF9AE}" pid="5" name="Folder_Description">
    <vt:lpwstr/>
  </property>
  <property fmtid="{D5CDD505-2E9C-101B-9397-08002B2CF9AE}" pid="6" name="/Folder_Name/">
    <vt:lpwstr/>
  </property>
  <property fmtid="{D5CDD505-2E9C-101B-9397-08002B2CF9AE}" pid="7" name="/Folder_Description/">
    <vt:lpwstr/>
  </property>
  <property fmtid="{D5CDD505-2E9C-101B-9397-08002B2CF9AE}" pid="8" name="Folder_Version">
    <vt:lpwstr/>
  </property>
  <property fmtid="{D5CDD505-2E9C-101B-9397-08002B2CF9AE}" pid="9" name="Folder_VersionSeq">
    <vt:lpwstr/>
  </property>
  <property fmtid="{D5CDD505-2E9C-101B-9397-08002B2CF9AE}" pid="10" name="Folder_Manager">
    <vt:lpwstr/>
  </property>
  <property fmtid="{D5CDD505-2E9C-101B-9397-08002B2CF9AE}" pid="11" name="Folder_ManagerDesc">
    <vt:lpwstr/>
  </property>
  <property fmtid="{D5CDD505-2E9C-101B-9397-08002B2CF9AE}" pid="12" name="Folder_Storage">
    <vt:lpwstr/>
  </property>
  <property fmtid="{D5CDD505-2E9C-101B-9397-08002B2CF9AE}" pid="13" name="Folder_StorageDesc">
    <vt:lpwstr/>
  </property>
  <property fmtid="{D5CDD505-2E9C-101B-9397-08002B2CF9AE}" pid="14" name="Folder_Creator">
    <vt:lpwstr/>
  </property>
  <property fmtid="{D5CDD505-2E9C-101B-9397-08002B2CF9AE}" pid="15" name="Folder_CreatorDesc">
    <vt:lpwstr/>
  </property>
  <property fmtid="{D5CDD505-2E9C-101B-9397-08002B2CF9AE}" pid="16" name="Folder_CreateDate">
    <vt:lpwstr/>
  </property>
  <property fmtid="{D5CDD505-2E9C-101B-9397-08002B2CF9AE}" pid="17" name="Folder_Updater">
    <vt:lpwstr/>
  </property>
  <property fmtid="{D5CDD505-2E9C-101B-9397-08002B2CF9AE}" pid="18" name="Folder_UpdaterDesc">
    <vt:lpwstr/>
  </property>
  <property fmtid="{D5CDD505-2E9C-101B-9397-08002B2CF9AE}" pid="19" name="Folder_UpdateDate">
    <vt:lpwstr/>
  </property>
  <property fmtid="{D5CDD505-2E9C-101B-9397-08002B2CF9AE}" pid="20" name="Document_Number">
    <vt:lpwstr/>
  </property>
  <property fmtid="{D5CDD505-2E9C-101B-9397-08002B2CF9AE}" pid="21" name="Document_Name">
    <vt:lpwstr/>
  </property>
  <property fmtid="{D5CDD505-2E9C-101B-9397-08002B2CF9AE}" pid="22" name="Document_FileName">
    <vt:lpwstr/>
  </property>
  <property fmtid="{D5CDD505-2E9C-101B-9397-08002B2CF9AE}" pid="23" name="Document_Version">
    <vt:lpwstr/>
  </property>
  <property fmtid="{D5CDD505-2E9C-101B-9397-08002B2CF9AE}" pid="24" name="Document_VersionSeq">
    <vt:lpwstr/>
  </property>
  <property fmtid="{D5CDD505-2E9C-101B-9397-08002B2CF9AE}" pid="25" name="Document_Creator">
    <vt:lpwstr/>
  </property>
  <property fmtid="{D5CDD505-2E9C-101B-9397-08002B2CF9AE}" pid="26" name="Document_CreatorDesc">
    <vt:lpwstr/>
  </property>
  <property fmtid="{D5CDD505-2E9C-101B-9397-08002B2CF9AE}" pid="27" name="Document_CreateDate">
    <vt:lpwstr/>
  </property>
  <property fmtid="{D5CDD505-2E9C-101B-9397-08002B2CF9AE}" pid="28" name="Document_Updater">
    <vt:lpwstr/>
  </property>
  <property fmtid="{D5CDD505-2E9C-101B-9397-08002B2CF9AE}" pid="29" name="Document_UpdaterDesc">
    <vt:lpwstr/>
  </property>
  <property fmtid="{D5CDD505-2E9C-101B-9397-08002B2CF9AE}" pid="30" name="Document_UpdateDate">
    <vt:lpwstr/>
  </property>
  <property fmtid="{D5CDD505-2E9C-101B-9397-08002B2CF9AE}" pid="31" name="Document_Size">
    <vt:lpwstr/>
  </property>
  <property fmtid="{D5CDD505-2E9C-101B-9397-08002B2CF9AE}" pid="32" name="Document_Storage">
    <vt:lpwstr/>
  </property>
  <property fmtid="{D5CDD505-2E9C-101B-9397-08002B2CF9AE}" pid="33" name="Document_StorageDesc">
    <vt:lpwstr/>
  </property>
  <property fmtid="{D5CDD505-2E9C-101B-9397-08002B2CF9AE}" pid="34" name="Document_Department">
    <vt:lpwstr/>
  </property>
  <property fmtid="{D5CDD505-2E9C-101B-9397-08002B2CF9AE}" pid="35" name="Document_DepartmentDesc">
    <vt:lpwstr/>
  </property>
</Properties>
</file>