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<sst xmlns="http://schemas.openxmlformats.org/spreadsheetml/2006/main" count="78" uniqueCount="63">
  <si>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</si>
  <si>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</si>
  <si>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</si>
  <si>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</si>
  <si>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</si>
  <si>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</si>
  <si>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</si>
  <si>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</si>
  <si>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</si>
  <si>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</si>
  <si>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</si>
  <si>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</si>
  <si>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</si>
  <si>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</si>
  <si>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</si>
  <si>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</si>
  <si>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</si>
  <si>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</si>
  <si>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</si>
  <si>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</si>
  <si>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</si>
  <si>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Ft</t>
  </si>
  <si>
    <t>In</t>
  </si>
  <si>
    <t>Num</t>
  </si>
  <si>
    <t>Denom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</si>
  <si>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</si>
  <si>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</si>
  <si>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</si>
  <si>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</si>
  <si>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</si>
  <si>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</si>
  <si>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</si>
  <si>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</si>
  <si>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</si>
  <si>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</si>
  <si>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</si>
  <si>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</si>
  <si>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</si>
  <si>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</si>
  <si>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</si>
  <si>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</si>
  <si>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</si>
  <si>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</si>
  <si>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</si>
  <si>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</si>
  <si>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</si>
  <si>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</si>
  <si>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</si>
  <si>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Beams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</si>
  <si>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</si>
  <si>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</si>
  <si>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</si>
  <si>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</si>
  <si>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</si>
  <si>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</si>
  <si>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</si>
  <si>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</si>
  <si>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</si>
  <si>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</si>
  <si>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</si>
  <si>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0765</t>
  </si>
  <si>
    <t>7800339_7800363</t>
  </si>
  <si>
    <t>L_R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</si>
</sst>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3" max="3" width="10.28125" style="0" bestFit="1" customWidth="1"/>
  </cols>
  <sheetData>
    <row r="2" ht="12.75">
      <c r="A2" t="s">
        <v>0</v>
      </c>
    </row>
    <row r="4" spans="1:4" ht="12.75">
      <c r="A4" t="s">
        <v>59</v>
      </c>
      <c r="B4">
        <v>5</v>
      </c>
      <c r="C4" s="1" t="s">
        <v>60</v>
      </c>
      <c r="D4" s="1" t="s">
        <v>62</v>
      </c>
    </row>
    <row r="5" spans="1:2" ht="12.75">
      <c r="A5" t="s">
        <v>1</v>
      </c>
      <c r="B5" t="s">
        <v>61</v>
      </c>
    </row>
    <row r="8" spans="1:3" ht="12.75">
      <c r="A8" t="s">
        <v>49</v>
      </c>
      <c r="C8">
        <f>'Rolled Beams'!J21</f>
        <v>11996.985</v>
      </c>
    </row>
    <row r="9" ht="13.5" thickBot="1"/>
    <row r="10" spans="1:3" ht="13.5" thickBot="1">
      <c r="A10" t="s">
        <v>50</v>
      </c>
      <c r="C10" s="11">
        <f>SUM(C7:C9)</f>
        <v>11996.985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B1">
      <selection activeCell="F32" sqref="F32"/>
    </sheetView>
  </sheetViews>
  <sheetFormatPr defaultColWidth="9.140625" defaultRowHeight="12.75"/>
  <sheetData>
    <row r="2" ht="12.75">
      <c r="A2" t="s">
        <v>47</v>
      </c>
    </row>
    <row r="3" ht="12.75">
      <c r="A3" t="s">
        <v>52</v>
      </c>
    </row>
    <row r="5" ht="12.75">
      <c r="L5" t="s">
        <v>26</v>
      </c>
    </row>
    <row r="6" spans="1:13" ht="12.75">
      <c r="A6" t="s">
        <v>27</v>
      </c>
      <c r="C6" t="s">
        <v>28</v>
      </c>
      <c r="E6" t="s">
        <v>29</v>
      </c>
      <c r="G6" t="s">
        <v>30</v>
      </c>
      <c r="J6" t="s">
        <v>2</v>
      </c>
      <c r="L6" t="s">
        <v>31</v>
      </c>
      <c r="M6" t="s">
        <v>4</v>
      </c>
    </row>
    <row r="7" spans="2:13" ht="12.75">
      <c r="B7" t="s">
        <v>2</v>
      </c>
      <c r="C7" t="s">
        <v>32</v>
      </c>
      <c r="D7" t="s">
        <v>33</v>
      </c>
      <c r="E7" t="s">
        <v>32</v>
      </c>
      <c r="F7" t="s">
        <v>33</v>
      </c>
      <c r="G7" t="s">
        <v>34</v>
      </c>
      <c r="H7" t="s">
        <v>33</v>
      </c>
      <c r="J7" t="s">
        <v>35</v>
      </c>
      <c r="L7" t="s">
        <v>36</v>
      </c>
      <c r="M7" t="s">
        <v>5</v>
      </c>
    </row>
    <row r="8" spans="1:13" ht="12.75">
      <c r="A8" s="7" t="s">
        <v>51</v>
      </c>
      <c r="B8" t="s">
        <v>37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38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39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40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41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42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43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54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55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56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57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25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58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44</v>
      </c>
    </row>
    <row r="28" spans="13:14" ht="12.75">
      <c r="M28">
        <f>+M26*8</f>
        <v>16993.996666666666</v>
      </c>
      <c r="N28" t="s">
        <v>53</v>
      </c>
    </row>
    <row r="29" spans="13:14" ht="12.75">
      <c r="M29">
        <f>+M28*0.15</f>
        <v>2549.0995</v>
      </c>
      <c r="N29" t="s">
        <v>45</v>
      </c>
    </row>
    <row r="30" ht="13.5" thickBot="1"/>
    <row r="31" spans="12:14" ht="13.5" thickBot="1">
      <c r="L31" t="s">
        <v>46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1"/>
  <sheetViews>
    <sheetView zoomScalePageLayoutView="0" workbookViewId="0" topLeftCell="A1">
      <selection activeCell="A5" sqref="A5:F6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4" ht="12.75">
      <c r="A5" t="s">
        <v>59</v>
      </c>
      <c r="B5">
        <v>5</v>
      </c>
      <c r="C5" s="1" t="s">
        <v>60</v>
      </c>
      <c r="D5" s="1" t="s">
        <v>62</v>
      </c>
    </row>
    <row r="6" spans="1:2" ht="12.75">
      <c r="A6" t="s">
        <v>1</v>
      </c>
      <c r="B6" t="s">
        <v>61</v>
      </c>
    </row>
    <row r="8" ht="12.75">
      <c r="A8" t="s">
        <v>48</v>
      </c>
    </row>
    <row r="12" spans="6:10" ht="12.75">
      <c r="F12" s="2" t="s">
        <v>14</v>
      </c>
      <c r="J12" s="2"/>
    </row>
    <row r="13" spans="1:10" ht="12.75">
      <c r="A13" t="s">
        <v>6</v>
      </c>
      <c r="C13" s="10" t="s">
        <v>8</v>
      </c>
      <c r="D13" s="10"/>
      <c r="E13" s="10"/>
      <c r="F13" s="2" t="s">
        <v>13</v>
      </c>
      <c r="H13" t="s">
        <v>3</v>
      </c>
      <c r="I13" t="s">
        <v>18</v>
      </c>
      <c r="J13" s="2" t="s">
        <v>4</v>
      </c>
    </row>
    <row r="14" spans="1:17" ht="12.75">
      <c r="A14" t="s">
        <v>7</v>
      </c>
      <c r="B14" t="s">
        <v>2</v>
      </c>
      <c r="C14" t="s">
        <v>9</v>
      </c>
      <c r="E14" s="3" t="s">
        <v>10</v>
      </c>
      <c r="F14" s="2" t="s">
        <v>12</v>
      </c>
      <c r="H14" t="s">
        <v>16</v>
      </c>
      <c r="J14" s="2" t="s">
        <v>5</v>
      </c>
      <c r="N14" t="s">
        <v>21</v>
      </c>
      <c r="O14" t="s">
        <v>22</v>
      </c>
      <c r="P14" t="s">
        <v>23</v>
      </c>
      <c r="Q14" t="s">
        <v>24</v>
      </c>
    </row>
    <row r="15" spans="1:18" ht="12.75">
      <c r="A15">
        <v>1</v>
      </c>
      <c r="C15" t="s">
        <v>11</v>
      </c>
      <c r="D15" s="2" t="s">
        <v>15</v>
      </c>
      <c r="E15">
        <v>245</v>
      </c>
      <c r="F15" s="2">
        <f>IF(C15="W36",VLOOKUP(E15,'Lookup Table'!$B$4:$C$25,2,FALSE),"no value")</f>
        <v>9.87</v>
      </c>
      <c r="H15" s="4">
        <v>221</v>
      </c>
      <c r="I15" s="5">
        <v>5</v>
      </c>
      <c r="J15" s="5">
        <f>+F15*H15*I15</f>
        <v>10906.35</v>
      </c>
      <c r="N15">
        <v>45</v>
      </c>
      <c r="O15">
        <v>0</v>
      </c>
      <c r="P15">
        <v>12</v>
      </c>
      <c r="Q15">
        <v>16</v>
      </c>
      <c r="R15" s="4">
        <f>(+P15/Q15+O15)/12+N15</f>
        <v>45.0625</v>
      </c>
    </row>
    <row r="16" spans="4:13" ht="12.75">
      <c r="D16" s="2"/>
      <c r="F16" s="2"/>
      <c r="I16" s="5"/>
      <c r="J16" s="5"/>
      <c r="M16" s="4"/>
    </row>
    <row r="17" ht="12.75">
      <c r="F17" s="2"/>
    </row>
    <row r="18" spans="6:10" ht="12.75">
      <c r="F18" s="2"/>
      <c r="J18" s="5">
        <f>SUM(J15:J17)</f>
        <v>10906.35</v>
      </c>
    </row>
    <row r="19" spans="10:11" ht="12.75">
      <c r="J19" s="5">
        <f>+J18*0.1</f>
        <v>1090.635</v>
      </c>
      <c r="K19" t="s">
        <v>17</v>
      </c>
    </row>
    <row r="21" spans="9:11" ht="12.75">
      <c r="I21" s="3" t="s">
        <v>19</v>
      </c>
      <c r="J21" s="6">
        <f>+J18+J19</f>
        <v>11996.985</v>
      </c>
      <c r="K21" t="s">
        <v>20</v>
      </c>
    </row>
  </sheetData>
  <sheetProtection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26" sqref="C26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2020-09-03T17:06:32Z</dcterms:modified>
  <cp:category/>
  <cp:version/>
  <cp:contentType/>
  <cp:contentStatus/>
</cp:coreProperties>
</file>