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I:\Planning\Safety\Systemic Apps\2024 Apps\East Main Street (Lancaster)\"/>
    </mc:Choice>
  </mc:AlternateContent>
  <xr:revisionPtr revIDLastSave="0" documentId="13_ncr:1_{D30FC1CC-6400-441E-8908-7E2BB4DAE12B}" xr6:coauthVersionLast="47" xr6:coauthVersionMax="47" xr10:uidLastSave="{00000000-0000-0000-0000-000000000000}"/>
  <bookViews>
    <workbookView xWindow="-120" yWindow="480" windowWidth="23280" windowHeight="15000" xr2:uid="{D267D637-7545-4F2B-92CC-F6CCAB53306B}"/>
  </bookViews>
  <sheets>
    <sheet name="Basic Application Info" sheetId="6" r:id="rId1"/>
    <sheet name=" Pedestrian Treatments" sheetId="7" r:id="rId2"/>
    <sheet name="Roadway Departure Treatments" sheetId="8" r:id="rId3"/>
    <sheet name="Import" sheetId="9" state="hidden" r:id="rId4"/>
  </sheets>
  <externalReferences>
    <externalReference r:id="rId5"/>
  </externalReferences>
  <definedNames>
    <definedName name="CondF_Show">'[1]Safety Application'!$AA$1</definedName>
    <definedName name="FHWA_EMP_AREA">[1]RefTables!$F$2:$F$24</definedName>
    <definedName name="func_class">[1]RefTables!$F$27:$F$34</definedName>
    <definedName name="ImprovCat">[1]RefTables!$H$2:$H$21</definedName>
    <definedName name="OH_SHSP_Emp">[1]RefTables!$D$2:$D$6</definedName>
    <definedName name="_xlnm.Print_Area" localSheetId="0">'Basic Application Info'!$A$1:$I$29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W41" i="9" l="1"/>
  <c r="W41" i="9"/>
  <c r="X41" i="9"/>
  <c r="Y41" i="9"/>
  <c r="V41" i="9"/>
  <c r="T41" i="9"/>
  <c r="Q41" i="9"/>
  <c r="R41" i="9"/>
  <c r="S41" i="9"/>
  <c r="P41" i="9"/>
  <c r="N41" i="9"/>
  <c r="K41" i="9"/>
  <c r="L41" i="9"/>
  <c r="M41" i="9"/>
  <c r="J41" i="9"/>
  <c r="H41" i="9"/>
  <c r="E41" i="9"/>
  <c r="F41" i="9"/>
  <c r="G41" i="9"/>
  <c r="D41" i="9"/>
  <c r="B41" i="9"/>
  <c r="B19" i="9"/>
  <c r="B13" i="9"/>
  <c r="T7" i="9"/>
  <c r="N7" i="9"/>
  <c r="M7" i="9"/>
  <c r="L7" i="9"/>
  <c r="I7" i="9"/>
  <c r="K7" i="9"/>
  <c r="J7" i="9"/>
  <c r="H7" i="9"/>
  <c r="G7" i="9"/>
  <c r="F7" i="9"/>
  <c r="E7" i="9"/>
  <c r="D7" i="9"/>
  <c r="C1" i="9" l="1"/>
  <c r="A13" i="9" l="1"/>
  <c r="A19" i="9" s="1"/>
  <c r="A47" i="9"/>
  <c r="A41" i="9"/>
  <c r="C7" i="9"/>
  <c r="H26" i="6"/>
  <c r="G26" i="6"/>
  <c r="F26" i="6"/>
  <c r="E26" i="6"/>
  <c r="D26" i="6"/>
  <c r="I25" i="6"/>
  <c r="I24" i="6"/>
  <c r="I23" i="6"/>
  <c r="B7" i="9" l="1"/>
  <c r="A7" i="9"/>
  <c r="I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Derek Troyer</author>
  </authors>
  <commentList>
    <comment ref="C12" authorId="0" shapeId="0" xr:uid="{20213019-655E-4D6C-884F-E7337B2A19B2}">
      <text>
        <r>
          <rPr>
            <sz val="9"/>
            <color indexed="81"/>
            <rFont val="Tahoma"/>
            <family val="2"/>
          </rPr>
          <t>ODOT District number between 1 and 12.</t>
        </r>
      </text>
    </comment>
    <comment ref="G12" authorId="0" shapeId="0" xr:uid="{8C96C558-4F35-4318-8DEA-D2946C0E975A}">
      <text>
        <r>
          <rPr>
            <sz val="9"/>
            <color indexed="81"/>
            <rFont val="Tahoma"/>
            <family val="2"/>
          </rPr>
          <t>3 letter county abbreviation.</t>
        </r>
      </text>
    </comment>
  </commentList>
</comments>
</file>

<file path=xl/sharedStrings.xml><?xml version="1.0" encoding="utf-8"?>
<sst xmlns="http://schemas.openxmlformats.org/spreadsheetml/2006/main" count="299" uniqueCount="236">
  <si>
    <t>Overhead Signs</t>
  </si>
  <si>
    <t>Street Lighting</t>
  </si>
  <si>
    <t>Curb Extensions</t>
  </si>
  <si>
    <t>Reduced Curb Radii</t>
  </si>
  <si>
    <t>Raised Crosswalk</t>
  </si>
  <si>
    <t>Pedestrian Hybrid Beacon</t>
  </si>
  <si>
    <t>ADA curb ramp with detectable Warnings</t>
  </si>
  <si>
    <t>Rectangular Rapid Flashing Beacons</t>
  </si>
  <si>
    <t>Standard Signage</t>
  </si>
  <si>
    <t>Accessible Pedestrian Signals</t>
  </si>
  <si>
    <t>SIGNALIZATION</t>
  </si>
  <si>
    <t>SIGNAGE</t>
  </si>
  <si>
    <t>PAVEMENT MARKINGS</t>
  </si>
  <si>
    <t>STANDARD ELEMENTS</t>
  </si>
  <si>
    <t>High-Visibility Markings</t>
  </si>
  <si>
    <t>Location Information:</t>
  </si>
  <si>
    <t>Location Priority:</t>
  </si>
  <si>
    <t>Maintenance Authority</t>
  </si>
  <si>
    <t>Latitude:</t>
  </si>
  <si>
    <t>Longitude:</t>
  </si>
  <si>
    <t>Advance Yield Marking and Yield Sign</t>
  </si>
  <si>
    <t>Refuge Island</t>
  </si>
  <si>
    <t>Estimated Cost:</t>
  </si>
  <si>
    <t>Location Name:</t>
  </si>
  <si>
    <t xml:space="preserve">ROADWAY </t>
  </si>
  <si>
    <t>Route:</t>
  </si>
  <si>
    <t>County:</t>
  </si>
  <si>
    <t>Pedestrian Countdown Signals</t>
  </si>
  <si>
    <t>Sidewalk</t>
  </si>
  <si>
    <t>Leading Pedestrian Interval</t>
  </si>
  <si>
    <t>Google Maps Link</t>
  </si>
  <si>
    <t>Functional Classification</t>
  </si>
  <si>
    <t>Posted Speed Limit</t>
  </si>
  <si>
    <t>AT Need Score</t>
  </si>
  <si>
    <t>AT Demand Score</t>
  </si>
  <si>
    <t>General Project Information</t>
  </si>
  <si>
    <t>Project Sponsoring Agency</t>
  </si>
  <si>
    <t>Project Name</t>
  </si>
  <si>
    <t>Applicant Name</t>
  </si>
  <si>
    <t>Contact Phone</t>
  </si>
  <si>
    <t>Contact Email</t>
  </si>
  <si>
    <t>Location Information</t>
  </si>
  <si>
    <t>ODOT District</t>
  </si>
  <si>
    <t>County</t>
  </si>
  <si>
    <t>Project Description</t>
  </si>
  <si>
    <t>Project Priority Information</t>
  </si>
  <si>
    <t>Total</t>
  </si>
  <si>
    <t>Location Equity Measure</t>
  </si>
  <si>
    <t>NLFID</t>
  </si>
  <si>
    <t>Project Funding</t>
  </si>
  <si>
    <t>Project Phase</t>
  </si>
  <si>
    <t>PE - Environmental</t>
  </si>
  <si>
    <t>PE - Detailed Design</t>
  </si>
  <si>
    <t>Right of Way /Utilities</t>
  </si>
  <si>
    <t>Construction</t>
  </si>
  <si>
    <t>Fiscal Year</t>
  </si>
  <si>
    <t>Project Phase Completed</t>
  </si>
  <si>
    <t>N/A</t>
  </si>
  <si>
    <t>Previous Safety</t>
  </si>
  <si>
    <t>New Safety</t>
  </si>
  <si>
    <t>Sponsor Funding</t>
  </si>
  <si>
    <t>Additional Funding Detail</t>
  </si>
  <si>
    <t>PID (if available)</t>
  </si>
  <si>
    <t>Summary of Project</t>
  </si>
  <si>
    <t>Safety Study / Systemic Analysis</t>
  </si>
  <si>
    <t>Road Diet</t>
  </si>
  <si>
    <t>Lane Widening</t>
  </si>
  <si>
    <t>Shoulder Widening</t>
  </si>
  <si>
    <t>Rumble Strips</t>
  </si>
  <si>
    <t>CLEAR ZONE</t>
  </si>
  <si>
    <t>ROADWAY</t>
  </si>
  <si>
    <t>Curve Warning Signs</t>
  </si>
  <si>
    <t>Advisory Speed Signs</t>
  </si>
  <si>
    <t>Modifying Ditches</t>
  </si>
  <si>
    <t>Removing Type A Guardrail</t>
  </si>
  <si>
    <t>Adjusting End Condition Slopes</t>
  </si>
  <si>
    <t>AADT</t>
  </si>
  <si>
    <t>Bicycle LTS Before</t>
  </si>
  <si>
    <t>Bicycle LTS After</t>
  </si>
  <si>
    <t>TOAST Score</t>
  </si>
  <si>
    <t>Intersection Approach (if applicable)</t>
  </si>
  <si>
    <t>Begin Log Point</t>
  </si>
  <si>
    <t>End Log point (for segments)</t>
  </si>
  <si>
    <t>Description</t>
  </si>
  <si>
    <t>Hazard Removal and/or Relocation</t>
  </si>
  <si>
    <t>x</t>
  </si>
  <si>
    <t>Application ID:</t>
  </si>
  <si>
    <t>General Application Data</t>
  </si>
  <si>
    <t>https://extranet.dot.state.oh.us/divisions/Planning/plan/HSIP_applications/Lists/AppData/ImportView.aspx</t>
  </si>
  <si>
    <t>Title</t>
  </si>
  <si>
    <t>Cycle</t>
  </si>
  <si>
    <t>AppID</t>
  </si>
  <si>
    <t>District</t>
  </si>
  <si>
    <t>CountyCd</t>
  </si>
  <si>
    <t>Sponsor</t>
  </si>
  <si>
    <t>PID</t>
  </si>
  <si>
    <t>ProjectManager</t>
  </si>
  <si>
    <t>PM_Phone</t>
  </si>
  <si>
    <t>PM_Email</t>
  </si>
  <si>
    <t>Applicant_Name</t>
  </si>
  <si>
    <t>Applicant_Title</t>
  </si>
  <si>
    <t>Applicant_Phone</t>
  </si>
  <si>
    <t>ApplicationDt</t>
  </si>
  <si>
    <t>RouteNbr</t>
  </si>
  <si>
    <t>RouteName</t>
  </si>
  <si>
    <t>Blog</t>
  </si>
  <si>
    <t>Elog</t>
  </si>
  <si>
    <t>FolderPath</t>
  </si>
  <si>
    <t>Project Priority</t>
  </si>
  <si>
    <t>https://extranet.dot.state.oh.us/divisions/Planning/plan/HSIP_applications/Lists/PriorityInfo/ImportView.aspx</t>
  </si>
  <si>
    <t>PriorityText</t>
  </si>
  <si>
    <t>Application Summary of Crash Patterns and Recommended Countermeasures</t>
  </si>
  <si>
    <t>https://extranet.dot.state.oh.us/divisions/Planning/plan/HSIP_applications/Lists/CrashPatterns/ImportView.aspx</t>
  </si>
  <si>
    <t>SummaryText</t>
  </si>
  <si>
    <t>RecCountermeasure</t>
  </si>
  <si>
    <t>Application Work Locations</t>
  </si>
  <si>
    <t>https://extranet.dot.state.oh.us/divisions/Planning/plan/HSIP_applications/Lists/WorkLocations/ImportView.aspx</t>
  </si>
  <si>
    <t>RouteID</t>
  </si>
  <si>
    <t>Location ID</t>
  </si>
  <si>
    <t>Begin Logpoint</t>
  </si>
  <si>
    <t>End Logpoint</t>
  </si>
  <si>
    <t>startLatitude</t>
  </si>
  <si>
    <t>startLongitude</t>
  </si>
  <si>
    <t>endLatitude</t>
  </si>
  <si>
    <t>endLongitude</t>
  </si>
  <si>
    <t>Termini</t>
  </si>
  <si>
    <t>https://extranet.dot.state.oh.us/divisions/Planning/plan/HSIP_applications/Lists/Funding/ImportView.aspx</t>
  </si>
  <si>
    <t>FY_SafetyStudy</t>
  </si>
  <si>
    <t>FY_IMS</t>
  </si>
  <si>
    <t>FY_PE_Enviro</t>
  </si>
  <si>
    <t>FY_PE_Design</t>
  </si>
  <si>
    <t>FY_ROW</t>
  </si>
  <si>
    <t>FY_Const</t>
  </si>
  <si>
    <t>NewSafety_AMT_SafetyStudy</t>
  </si>
  <si>
    <t>NewSafety_AMT_IMS</t>
  </si>
  <si>
    <t>NewSafety_AMT_PE_Enviro</t>
  </si>
  <si>
    <t>NewSafety_AMT_PE_Design</t>
  </si>
  <si>
    <t>NewSafety_AMT_ROW</t>
  </si>
  <si>
    <t>NewSafety_AMT_Const</t>
  </si>
  <si>
    <t>PrevSafety_AMT_SafetyStudy</t>
  </si>
  <si>
    <t>PrevSafety_AMT_IMS</t>
  </si>
  <si>
    <t>PrevSafety_AMT_PE_Enviro</t>
  </si>
  <si>
    <t>PrevSafety_AMT_PE_Design</t>
  </si>
  <si>
    <t>PrevSafety_AMT_ROW</t>
  </si>
  <si>
    <t>PrevSafety_AMT_Const</t>
  </si>
  <si>
    <t>Sponsor_AMT_SafetyStudy</t>
  </si>
  <si>
    <t>Sponsor_AMT_IMS</t>
  </si>
  <si>
    <t>Sponsor_AMT_PE_Enviro</t>
  </si>
  <si>
    <t>Sponsor_AMT_PE_Design</t>
  </si>
  <si>
    <t>Sponsor_AMT_ROW</t>
  </si>
  <si>
    <t>Sponsor_AMT_Const</t>
  </si>
  <si>
    <t>Alt1_Source</t>
  </si>
  <si>
    <t>Alt1_AMT_SafetyStudy</t>
  </si>
  <si>
    <t>Alt1_AMT_IMS</t>
  </si>
  <si>
    <t>Alt1_AMT_PE_Enviro</t>
  </si>
  <si>
    <t>Alt1_AMT_PE_Design</t>
  </si>
  <si>
    <t>Alt1_AMT_ROW</t>
  </si>
  <si>
    <t>Alt1_AMT_Const</t>
  </si>
  <si>
    <t>Alt2_Source</t>
  </si>
  <si>
    <t>Alt2_AMT_SafetyStudy</t>
  </si>
  <si>
    <t>Alt2_AMT_IMS</t>
  </si>
  <si>
    <t>Alt2_AMT_PE_Enviro</t>
  </si>
  <si>
    <t>Alt2_AMT_PE_Design</t>
  </si>
  <si>
    <t>Alt2_AMT_ROW</t>
  </si>
  <si>
    <t>Alt2_AMT_Const</t>
  </si>
  <si>
    <t>Alt3_Source</t>
  </si>
  <si>
    <t>Alt3_AMT_SafetyStudy</t>
  </si>
  <si>
    <t>Alt3_AMT_IMS</t>
  </si>
  <si>
    <t>Alt3_AMT_PE_Enviro</t>
  </si>
  <si>
    <t>Alt3_AMT_PE_Design</t>
  </si>
  <si>
    <t>Alt3_AMT_ROW</t>
  </si>
  <si>
    <t>Alt3_AMT_Const</t>
  </si>
  <si>
    <t>Alt4_Source</t>
  </si>
  <si>
    <t>Alt4_AMT_SafetyStudy</t>
  </si>
  <si>
    <t>Alt4_AMT_IMS</t>
  </si>
  <si>
    <t>Alt4_AMT_PE_Enviro</t>
  </si>
  <si>
    <t>Alt4_AMT_PE_Design</t>
  </si>
  <si>
    <t>Alt4_AMT_ROW</t>
  </si>
  <si>
    <t>Alt4_AMT_Const</t>
  </si>
  <si>
    <t>Alt5_Source</t>
  </si>
  <si>
    <t>Alt5_AMT_SafetyStudy</t>
  </si>
  <si>
    <t>Alt5_AMT_IMS</t>
  </si>
  <si>
    <t>Alt5_AMT_PE_Enviro</t>
  </si>
  <si>
    <t>Alt5_AMT_PE_Design</t>
  </si>
  <si>
    <t>Alt5_AMT_ROW</t>
  </si>
  <si>
    <t>Alt5_AMT_Const</t>
  </si>
  <si>
    <t>Alt6_Source</t>
  </si>
  <si>
    <t>Alt6_AMT_SafetyStudy</t>
  </si>
  <si>
    <t>Alt6_AMT_IMS</t>
  </si>
  <si>
    <t>Alt6_AMT_PE_Enviro</t>
  </si>
  <si>
    <t>Alt6_AMT_PE_Design</t>
  </si>
  <si>
    <t>Alt6_AMT_ROW</t>
  </si>
  <si>
    <t>Alt6_AMT_Const</t>
  </si>
  <si>
    <t>Alt7_Source</t>
  </si>
  <si>
    <t>Alt7_AMT_SafetyStudy</t>
  </si>
  <si>
    <t>Alt7_AMT_IMS</t>
  </si>
  <si>
    <t>Alt7_AMT_PE_Enviro</t>
  </si>
  <si>
    <t>Alt7_AMT_PE_Design</t>
  </si>
  <si>
    <t>Alt7_AMT_ROW</t>
  </si>
  <si>
    <t>Alt7_AMT_Const</t>
  </si>
  <si>
    <t>AddtlDetails</t>
  </si>
  <si>
    <t>Project Development</t>
  </si>
  <si>
    <t>https://extranet.dot.state.oh.us/divisions/Planning/plan/HSIP_applications/Lists/ProjectDevelopment/ImportView.aspx</t>
  </si>
  <si>
    <t>SafetyStudy_CompBy</t>
  </si>
  <si>
    <t>SafetyStudy_CompDt</t>
  </si>
  <si>
    <t>IMS_CompBy</t>
  </si>
  <si>
    <t>IMS__CompDt</t>
  </si>
  <si>
    <t>PE_Enviro_CompBy</t>
  </si>
  <si>
    <t>PE_Enviro_CompDt</t>
  </si>
  <si>
    <t>PE_Design_CompBy</t>
  </si>
  <si>
    <t>PE_Design_CompDt</t>
  </si>
  <si>
    <t>ROW_CompBy</t>
  </si>
  <si>
    <t>ROW_CompDt</t>
  </si>
  <si>
    <t>ODOT Use Only:</t>
  </si>
  <si>
    <t>Document Library on Odrive:</t>
  </si>
  <si>
    <t>Applicant Title</t>
  </si>
  <si>
    <t>Project Manager</t>
  </si>
  <si>
    <t>-</t>
  </si>
  <si>
    <t>City of Lancaster</t>
  </si>
  <si>
    <t>Assistant City Engineer</t>
  </si>
  <si>
    <t>740-687-6614</t>
  </si>
  <si>
    <t>jbaird@ci.lancaster.oh.us</t>
  </si>
  <si>
    <t>Fairfield</t>
  </si>
  <si>
    <t xml:space="preserve">The approximate project limits are East Main Street (US 22) in the City of Lancaster from the Ewing Street intersection east to the signalized intersection at the shopping center/LSS Faith Mission/Lancaster-Fairfield Community Action Agency drives (logpoints FAI-22-15.58 to 16.20).  
The project proposes to widen the existing approximately 40-feet wide, 4-lane roadway to 44-feet wide to provide for four (4) 11-feet wide lanes from just east of Ewing Street to just east of Baldwin Drive (approximately 1500 feet). It will add sidewalk to provide continuous pedestrian access on both sides of the street from Ewing Street to the traffic control signal at the shopping center (LSS Faith Mission and Lancaster-Fairfield Community Action Agency are across the street).  It will upgrade all existing pedestrian crossings to meet current standards and enhance existing Lancaster-Fairfield Public Transit stops which may include providing wider walks and upgrading existing benches. </t>
  </si>
  <si>
    <t>East Main Street</t>
  </si>
  <si>
    <t>East Main Street - North Side</t>
  </si>
  <si>
    <t>East Main Street - South Side</t>
  </si>
  <si>
    <t>East Main Street (US 22)</t>
  </si>
  <si>
    <t>SFAIUS00022**C</t>
  </si>
  <si>
    <t>https://maps.app.goo.gl/LovWFuijLWCoPvFj9</t>
  </si>
  <si>
    <t>Principal Arterial</t>
  </si>
  <si>
    <t>East Main Street Safety Improvements</t>
  </si>
  <si>
    <t>Jeff Baird, PE, PS</t>
  </si>
  <si>
    <t xml:space="preserve">East Main Steet is a Principal Arterial which is traversed by a large number of pedestrians on a regular basis. There are dirt paths worn into the grass along the curb because of the high number of pedestrians using this route.  There have been people in wheelchairs traveling within the roadway outside driving lane due to a lack of pedestrian facilities. Many of the pedestrians are using this corridor for access to the LSS Faith Mission and Lancaster-Fairfield Community Action Agency to take advantage of their free services and temporary housing. This project is a high priority for the City of Lancaster and is included in our Active Transportation Plan.
In the section proposed to be widened vehicles frequently cross over the existing curbs, due to the narrow lane widths, creating a safty issue for both the motorists and pedestrians. 
From 2018-2022 (5 years), 167 crashes occurred in the project area - including 4 pedestrian crashes resulting in at least 2 serious injuries.  FAI-22-16.12 to 16.22 is ranked the #2,168th Urban Non-Freeway Segment o the 2021 HSIP Safety Priority List. </t>
  </si>
  <si>
    <t>202401D05-01</t>
  </si>
  <si>
    <t>O:\SAFETY\D05\SAFETY APPLICATIONS\2024\202401D05-01 East Main St (Lancaster)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</si>
</sst>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_);_(&quot;$&quot;* \(#,##0\);_(&quot;$&quot;* &quot;-&quot;??_);_(@_)"/>
    <numFmt numFmtId="165" formatCode="[&lt;=9999999]###\-####;\(###\)\ ###\-####"/>
    <numFmt numFmtId="166" formatCode="&quot;$&quot;#,##0.00"/>
  </numFmts>
  <fonts count="22" x14ac:knownFonts="1">
    <font>
      <sz val="11"/>
      <color theme="1"/>
      <name val="Calibri"/>
      <family val="2"/>
      <scheme val="minor"/>
    </font>
    <font>
      <b/>
      <sz val="11"/>
      <color theme="1"/>
      <name val="Calibri"/>
      <family val="2"/>
      <scheme val="minor"/>
    </font>
    <font>
      <b/>
      <sz val="11"/>
      <color theme="0"/>
      <name val="Calibri"/>
      <family val="2"/>
      <scheme val="minor"/>
    </font>
    <font>
      <b/>
      <sz val="10"/>
      <color theme="1"/>
      <name val="Calibri"/>
      <family val="2"/>
    </font>
    <font>
      <b/>
      <sz val="10"/>
      <color theme="1"/>
      <name val="Calibri"/>
      <family val="2"/>
      <scheme val="minor"/>
    </font>
    <font>
      <b/>
      <sz val="12"/>
      <color theme="1"/>
      <name val="Calibri"/>
      <family val="2"/>
      <scheme val="minor"/>
    </font>
    <font>
      <sz val="11"/>
      <color theme="1"/>
      <name val="Calibri"/>
      <family val="2"/>
      <scheme val="minor"/>
    </font>
    <font>
      <b/>
      <sz val="14"/>
      <name val="Trebuchet MS"/>
      <family val="2"/>
    </font>
    <font>
      <sz val="11"/>
      <color theme="1"/>
      <name val="Trebuchet MS"/>
      <family val="2"/>
    </font>
    <font>
      <sz val="10"/>
      <color theme="1"/>
      <name val="Trebuchet MS"/>
      <family val="2"/>
    </font>
    <font>
      <b/>
      <sz val="11"/>
      <name val="Trebuchet MS"/>
      <family val="2"/>
    </font>
    <font>
      <sz val="11"/>
      <name val="Trebuchet MS"/>
      <family val="2"/>
    </font>
    <font>
      <u/>
      <sz val="11"/>
      <color theme="10"/>
      <name val="Calibri"/>
      <family val="2"/>
      <scheme val="minor"/>
    </font>
    <font>
      <u/>
      <sz val="11"/>
      <color theme="10"/>
      <name val="Trebuchet MS"/>
      <family val="2"/>
    </font>
    <font>
      <b/>
      <sz val="11"/>
      <color theme="1"/>
      <name val="Trebuchet MS"/>
      <family val="2"/>
    </font>
    <font>
      <b/>
      <sz val="10"/>
      <color theme="1"/>
      <name val="Trebuchet MS"/>
      <family val="2"/>
    </font>
    <font>
      <b/>
      <sz val="9.5"/>
      <color theme="1"/>
      <name val="Trebuchet MS"/>
      <family val="2"/>
    </font>
    <font>
      <sz val="9"/>
      <color indexed="81"/>
      <name val="Tahoma"/>
      <family val="2"/>
    </font>
    <font>
      <b/>
      <sz val="16"/>
      <color theme="1"/>
      <name val="Calibri"/>
      <family val="2"/>
      <scheme val="minor"/>
    </font>
    <font>
      <b/>
      <sz val="16"/>
      <color rgb="FFFF0000"/>
      <name val="Calibri"/>
      <family val="2"/>
      <scheme val="minor"/>
    </font>
    <font>
      <b/>
      <sz val="11"/>
      <color rgb="FFFFFFFF"/>
      <name val="Calibri"/>
      <family val="2"/>
      <scheme val="minor"/>
    </font>
    <font>
      <sz val="12"/>
      <color theme="1"/>
      <name val="Trebuchet MS"/>
      <family val="2"/>
    </font>
  </fonts>
  <fills count="2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theme="7"/>
        <bgColor indexed="64"/>
      </patternFill>
    </fill>
    <fill>
      <patternFill patternType="solid">
        <fgColor theme="9" tint="0.79998168889431442"/>
        <bgColor indexed="64"/>
      </patternFill>
    </fill>
    <fill>
      <patternFill patternType="solid">
        <fgColor theme="9"/>
        <bgColor indexed="64"/>
      </patternFill>
    </fill>
    <fill>
      <patternFill patternType="solid">
        <fgColor theme="6"/>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bgColor indexed="64"/>
      </patternFill>
    </fill>
    <fill>
      <patternFill patternType="solid">
        <fgColor theme="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B2B2B2"/>
        <bgColor indexed="64"/>
      </patternFill>
    </fill>
    <fill>
      <patternFill patternType="solid">
        <fgColor theme="4" tint="0.39997558519241921"/>
        <bgColor indexed="64"/>
      </patternFill>
    </fill>
    <fill>
      <patternFill patternType="solid">
        <fgColor theme="8"/>
        <bgColor indexed="64"/>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double">
        <color indexed="64"/>
      </bottom>
      <diagonal/>
    </border>
  </borders>
  <cellStyleXfs count="5">
    <xf numFmtId="0" fontId="0" fillId="0" borderId="0"/>
    <xf numFmtId="0" fontId="6" fillId="0" borderId="0"/>
    <xf numFmtId="9" fontId="6" fillId="0" borderId="0" applyFont="0" applyFill="0" applyBorder="0" applyAlignment="0" applyProtection="0"/>
    <xf numFmtId="0" fontId="12" fillId="0" borderId="0" applyNumberFormat="0" applyFill="0" applyBorder="0" applyAlignment="0" applyProtection="0"/>
    <xf numFmtId="0" fontId="6" fillId="0" borderId="0"/>
  </cellStyleXfs>
  <cellXfs count="172">
    <xf numFmtId="0" fontId="0" fillId="0" borderId="0" xfId="0"/>
    <xf numFmtId="0" fontId="3" fillId="9" borderId="4"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0" fillId="15" borderId="8" xfId="0" applyFill="1" applyBorder="1" applyAlignment="1">
      <alignment horizontal="center"/>
    </xf>
    <xf numFmtId="0" fontId="0" fillId="15" borderId="1" xfId="0" applyFill="1" applyBorder="1"/>
    <xf numFmtId="0" fontId="0" fillId="16" borderId="1" xfId="0" applyFill="1" applyBorder="1"/>
    <xf numFmtId="0" fontId="0" fillId="15" borderId="9" xfId="0" applyFill="1" applyBorder="1" applyAlignment="1">
      <alignment horizontal="center"/>
    </xf>
    <xf numFmtId="0" fontId="0" fillId="15" borderId="5" xfId="0" applyFill="1" applyBorder="1"/>
    <xf numFmtId="0" fontId="0" fillId="16" borderId="5" xfId="0" applyFill="1" applyBorder="1"/>
    <xf numFmtId="164" fontId="5" fillId="0" borderId="16" xfId="0" applyNumberFormat="1" applyFont="1" applyBorder="1"/>
    <xf numFmtId="0" fontId="0" fillId="16" borderId="18" xfId="0" applyFill="1" applyBorder="1"/>
    <xf numFmtId="0" fontId="0" fillId="16" borderId="20" xfId="0" applyFill="1" applyBorder="1"/>
    <xf numFmtId="164" fontId="0" fillId="0" borderId="14" xfId="0" applyNumberFormat="1" applyBorder="1"/>
    <xf numFmtId="0" fontId="4" fillId="8" borderId="1" xfId="0" applyFont="1" applyFill="1" applyBorder="1" applyAlignment="1">
      <alignment horizontal="center" vertical="center" wrapText="1"/>
    </xf>
    <xf numFmtId="0" fontId="0" fillId="0" borderId="1" xfId="0" applyBorder="1" applyAlignment="1">
      <alignment horizontal="center"/>
    </xf>
    <xf numFmtId="0" fontId="3" fillId="9" borderId="8" xfId="0" applyFont="1" applyFill="1" applyBorder="1" applyAlignment="1">
      <alignment horizontal="center" vertical="center" wrapText="1"/>
    </xf>
    <xf numFmtId="0" fontId="0" fillId="0" borderId="8"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1" fillId="6" borderId="13"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0" fillId="0" borderId="15" xfId="0" applyBorder="1" applyAlignment="1">
      <alignment horizontal="center"/>
    </xf>
    <xf numFmtId="0" fontId="0" fillId="0" borderId="17" xfId="0" applyBorder="1" applyAlignment="1">
      <alignment horizontal="center"/>
    </xf>
    <xf numFmtId="0" fontId="1" fillId="7" borderId="8"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7" borderId="18" xfId="0" applyFont="1" applyFill="1" applyBorder="1" applyAlignment="1">
      <alignment horizontal="center" vertical="center"/>
    </xf>
    <xf numFmtId="0" fontId="0" fillId="0" borderId="18" xfId="0" applyBorder="1" applyAlignment="1">
      <alignment horizontal="center"/>
    </xf>
    <xf numFmtId="0" fontId="0" fillId="0" borderId="20" xfId="0" applyBorder="1" applyAlignment="1">
      <alignment horizontal="center"/>
    </xf>
    <xf numFmtId="0" fontId="1" fillId="7" borderId="1"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0" fillId="0" borderId="14" xfId="0" applyBorder="1" applyAlignment="1">
      <alignment horizontal="center"/>
    </xf>
    <xf numFmtId="0" fontId="4" fillId="8" borderId="14" xfId="0" applyFont="1" applyFill="1" applyBorder="1" applyAlignment="1">
      <alignment horizontal="center" vertical="center" wrapText="1"/>
    </xf>
    <xf numFmtId="0" fontId="0" fillId="14" borderId="10" xfId="0" applyFill="1" applyBorder="1" applyAlignment="1">
      <alignment horizontal="center" vertical="center"/>
    </xf>
    <xf numFmtId="0" fontId="1" fillId="7" borderId="18" xfId="0" applyFont="1" applyFill="1" applyBorder="1" applyAlignment="1">
      <alignment horizontal="center" vertical="center" wrapText="1"/>
    </xf>
    <xf numFmtId="0" fontId="8" fillId="0" borderId="0" xfId="0" applyFont="1"/>
    <xf numFmtId="0" fontId="15" fillId="17" borderId="32" xfId="0" applyFont="1" applyFill="1" applyBorder="1" applyAlignment="1">
      <alignment horizontal="center" vertical="center" wrapText="1"/>
    </xf>
    <xf numFmtId="0" fontId="16" fillId="17" borderId="32" xfId="0" applyFont="1" applyFill="1" applyBorder="1" applyAlignment="1">
      <alignment horizontal="center" vertical="center" wrapText="1"/>
    </xf>
    <xf numFmtId="0" fontId="15" fillId="17" borderId="33" xfId="0" applyFont="1" applyFill="1" applyBorder="1" applyAlignment="1">
      <alignment horizontal="center" vertical="center" wrapText="1"/>
    </xf>
    <xf numFmtId="1" fontId="9" fillId="0" borderId="41" xfId="0" applyNumberFormat="1" applyFont="1" applyBorder="1" applyProtection="1">
      <protection locked="0"/>
    </xf>
    <xf numFmtId="1" fontId="9" fillId="0" borderId="42" xfId="0" applyNumberFormat="1" applyFont="1" applyBorder="1" applyProtection="1">
      <protection locked="0"/>
    </xf>
    <xf numFmtId="1" fontId="9" fillId="0" borderId="43" xfId="0" applyNumberFormat="1" applyFont="1" applyBorder="1" applyProtection="1">
      <protection locked="0"/>
    </xf>
    <xf numFmtId="0" fontId="8" fillId="0" borderId="44" xfId="0" applyFont="1" applyBorder="1"/>
    <xf numFmtId="0" fontId="8" fillId="0" borderId="37" xfId="0" applyFont="1" applyBorder="1"/>
    <xf numFmtId="0" fontId="8" fillId="0" borderId="45" xfId="0" applyFont="1" applyBorder="1" applyAlignment="1">
      <alignment horizontal="center"/>
    </xf>
    <xf numFmtId="166" fontId="9" fillId="0" borderId="7" xfId="0" applyNumberFormat="1" applyFont="1" applyBorder="1" applyProtection="1">
      <protection locked="0"/>
    </xf>
    <xf numFmtId="166" fontId="9" fillId="0" borderId="2" xfId="0" applyNumberFormat="1" applyFont="1" applyBorder="1" applyProtection="1">
      <protection locked="0"/>
    </xf>
    <xf numFmtId="166" fontId="9" fillId="0" borderId="3" xfId="0" applyNumberFormat="1" applyFont="1" applyBorder="1" applyProtection="1">
      <protection locked="0"/>
    </xf>
    <xf numFmtId="166" fontId="9" fillId="0" borderId="35" xfId="2" applyNumberFormat="1" applyFont="1" applyBorder="1" applyAlignment="1" applyProtection="1"/>
    <xf numFmtId="166" fontId="9" fillId="0" borderId="8" xfId="0" applyNumberFormat="1" applyFont="1" applyBorder="1" applyProtection="1">
      <protection locked="0"/>
    </xf>
    <xf numFmtId="166" fontId="9" fillId="0" borderId="1" xfId="0" applyNumberFormat="1" applyFont="1" applyBorder="1" applyProtection="1">
      <protection locked="0"/>
    </xf>
    <xf numFmtId="166" fontId="9" fillId="0" borderId="4" xfId="0" applyNumberFormat="1" applyFont="1" applyBorder="1" applyProtection="1">
      <protection locked="0"/>
    </xf>
    <xf numFmtId="166" fontId="9" fillId="0" borderId="14" xfId="2" applyNumberFormat="1" applyFont="1" applyBorder="1" applyAlignment="1" applyProtection="1"/>
    <xf numFmtId="166" fontId="9" fillId="0" borderId="36" xfId="0" applyNumberFormat="1" applyFont="1" applyBorder="1" applyProtection="1">
      <protection locked="0"/>
    </xf>
    <xf numFmtId="166" fontId="9" fillId="0" borderId="37" xfId="0" applyNumberFormat="1" applyFont="1" applyBorder="1" applyProtection="1">
      <protection locked="0"/>
    </xf>
    <xf numFmtId="166" fontId="9" fillId="0" borderId="38" xfId="0" applyNumberFormat="1" applyFont="1" applyBorder="1" applyProtection="1">
      <protection locked="0"/>
    </xf>
    <xf numFmtId="166" fontId="9" fillId="0" borderId="39" xfId="2" applyNumberFormat="1" applyFont="1" applyBorder="1" applyAlignment="1" applyProtection="1"/>
    <xf numFmtId="0" fontId="14" fillId="17" borderId="25" xfId="0" applyFont="1" applyFill="1" applyBorder="1" applyAlignment="1">
      <alignment vertical="center" wrapText="1"/>
    </xf>
    <xf numFmtId="0" fontId="14" fillId="17" borderId="26" xfId="0" applyFont="1" applyFill="1" applyBorder="1" applyAlignment="1">
      <alignment vertical="center" wrapText="1"/>
    </xf>
    <xf numFmtId="0" fontId="14" fillId="17" borderId="27" xfId="0" applyFont="1" applyFill="1" applyBorder="1" applyAlignment="1">
      <alignment horizontal="right" vertical="center" wrapText="1"/>
    </xf>
    <xf numFmtId="166" fontId="9" fillId="0" borderId="34" xfId="0" applyNumberFormat="1" applyFont="1" applyBorder="1" applyAlignment="1">
      <alignment vertical="center"/>
    </xf>
    <xf numFmtId="166" fontId="9" fillId="0" borderId="32" xfId="0" applyNumberFormat="1" applyFont="1" applyBorder="1" applyAlignment="1">
      <alignment vertical="center"/>
    </xf>
    <xf numFmtId="166" fontId="9" fillId="0" borderId="40" xfId="0" applyNumberFormat="1" applyFont="1" applyBorder="1" applyAlignment="1">
      <alignment vertical="center"/>
    </xf>
    <xf numFmtId="166" fontId="9" fillId="0" borderId="16" xfId="2" applyNumberFormat="1" applyFont="1" applyBorder="1" applyAlignment="1" applyProtection="1">
      <alignment vertical="center"/>
    </xf>
    <xf numFmtId="0" fontId="3" fillId="9" borderId="14"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0" fillId="0" borderId="31" xfId="0" applyBorder="1" applyAlignment="1">
      <alignment horizontal="center"/>
    </xf>
    <xf numFmtId="0" fontId="3" fillId="13" borderId="29" xfId="0" applyFont="1" applyFill="1"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3" fillId="12" borderId="4" xfId="0" applyFont="1" applyFill="1" applyBorder="1" applyAlignment="1">
      <alignment horizontal="center" vertical="center" wrapText="1"/>
    </xf>
    <xf numFmtId="0" fontId="1" fillId="19" borderId="24" xfId="0" applyFont="1" applyFill="1" applyBorder="1" applyAlignment="1">
      <alignment horizontal="center" vertical="center" wrapText="1"/>
    </xf>
    <xf numFmtId="0" fontId="3" fillId="20" borderId="47" xfId="0" applyFont="1" applyFill="1" applyBorder="1" applyAlignment="1">
      <alignment horizontal="center" vertical="center" wrapText="1"/>
    </xf>
    <xf numFmtId="0" fontId="18" fillId="0" borderId="0" xfId="0" applyFont="1" applyAlignment="1">
      <alignment horizontal="center"/>
    </xf>
    <xf numFmtId="0" fontId="19" fillId="0" borderId="0" xfId="0" applyFont="1"/>
    <xf numFmtId="0" fontId="12" fillId="0" borderId="0" xfId="3"/>
    <xf numFmtId="0" fontId="20" fillId="21" borderId="0" xfId="0" applyFont="1" applyFill="1"/>
    <xf numFmtId="1" fontId="0" fillId="0" borderId="0" xfId="0" applyNumberFormat="1"/>
    <xf numFmtId="0" fontId="0" fillId="22" borderId="0" xfId="0" applyFill="1"/>
    <xf numFmtId="0" fontId="0" fillId="23" borderId="0" xfId="0" applyFill="1"/>
    <xf numFmtId="0" fontId="21" fillId="0" borderId="48" xfId="0" applyFont="1" applyBorder="1"/>
    <xf numFmtId="0" fontId="8" fillId="0" borderId="48" xfId="0" applyFont="1" applyBorder="1"/>
    <xf numFmtId="14" fontId="0" fillId="0" borderId="0" xfId="0" applyNumberFormat="1"/>
    <xf numFmtId="1" fontId="0" fillId="0" borderId="0" xfId="0" quotePrefix="1" applyNumberFormat="1"/>
    <xf numFmtId="0" fontId="12" fillId="16" borderId="1" xfId="3" applyFill="1" applyBorder="1"/>
    <xf numFmtId="0" fontId="9" fillId="0" borderId="28" xfId="0" applyFont="1" applyBorder="1" applyAlignment="1" applyProtection="1">
      <alignment horizontal="left"/>
      <protection locked="0"/>
    </xf>
    <xf numFmtId="0" fontId="9" fillId="0" borderId="2" xfId="0" applyFont="1" applyBorder="1" applyAlignment="1" applyProtection="1">
      <alignment horizontal="left"/>
      <protection locked="0"/>
    </xf>
    <xf numFmtId="0" fontId="14" fillId="17" borderId="25" xfId="0" applyFont="1" applyFill="1" applyBorder="1" applyAlignment="1">
      <alignment horizontal="left" vertical="center" wrapText="1"/>
    </xf>
    <xf numFmtId="0" fontId="14" fillId="17" borderId="26" xfId="0" applyFont="1" applyFill="1" applyBorder="1" applyAlignment="1">
      <alignment horizontal="left" vertical="center" wrapText="1"/>
    </xf>
    <xf numFmtId="0" fontId="14" fillId="17" borderId="27" xfId="0" applyFont="1" applyFill="1" applyBorder="1" applyAlignment="1">
      <alignment horizontal="left" vertical="center" wrapText="1"/>
    </xf>
    <xf numFmtId="0" fontId="9" fillId="0" borderId="12"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10" fillId="17" borderId="8" xfId="0" applyFont="1" applyFill="1" applyBorder="1" applyAlignment="1">
      <alignment horizontal="left"/>
    </xf>
    <xf numFmtId="0" fontId="10" fillId="17" borderId="1" xfId="0" applyFont="1" applyFill="1" applyBorder="1" applyAlignment="1">
      <alignment horizontal="left"/>
    </xf>
    <xf numFmtId="0" fontId="10" fillId="17" borderId="18" xfId="0" applyFont="1" applyFill="1" applyBorder="1" applyAlignment="1">
      <alignment horizontal="left"/>
    </xf>
    <xf numFmtId="0" fontId="11" fillId="0" borderId="8" xfId="0" applyFont="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11" fillId="0" borderId="4" xfId="0" applyFont="1" applyBorder="1" applyAlignment="1" applyProtection="1">
      <alignment horizontal="left" vertical="center"/>
      <protection locked="0"/>
    </xf>
    <xf numFmtId="0" fontId="10" fillId="17" borderId="9" xfId="0" applyFont="1" applyFill="1" applyBorder="1" applyAlignment="1">
      <alignment horizontal="left"/>
    </xf>
    <xf numFmtId="0" fontId="10" fillId="17" borderId="5" xfId="0" applyFont="1" applyFill="1" applyBorder="1" applyAlignment="1">
      <alignment horizontal="left"/>
    </xf>
    <xf numFmtId="0" fontId="10" fillId="17" borderId="20" xfId="0" applyFont="1" applyFill="1" applyBorder="1" applyAlignment="1">
      <alignment horizontal="left"/>
    </xf>
    <xf numFmtId="0" fontId="13" fillId="0" borderId="9" xfId="3" applyFont="1" applyFill="1" applyBorder="1" applyAlignment="1" applyProtection="1">
      <alignment horizontal="left" vertical="center"/>
      <protection locked="0"/>
    </xf>
    <xf numFmtId="0" fontId="11" fillId="0" borderId="5"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8" fillId="0" borderId="25" xfId="0" applyFont="1" applyBorder="1" applyAlignment="1" applyProtection="1">
      <alignment horizontal="left"/>
      <protection locked="0"/>
    </xf>
    <xf numFmtId="0" fontId="8" fillId="0" borderId="26" xfId="0" applyFont="1" applyBorder="1" applyAlignment="1" applyProtection="1">
      <alignment horizontal="left"/>
      <protection locked="0"/>
    </xf>
    <xf numFmtId="0" fontId="8" fillId="0" borderId="27" xfId="0" applyFont="1" applyBorder="1" applyAlignment="1" applyProtection="1">
      <alignment horizontal="left"/>
      <protection locked="0"/>
    </xf>
    <xf numFmtId="0" fontId="9" fillId="0" borderId="25" xfId="0" applyFont="1" applyBorder="1" applyAlignment="1" applyProtection="1">
      <alignment horizontal="left" vertical="top" wrapText="1"/>
      <protection locked="0"/>
    </xf>
    <xf numFmtId="0" fontId="9" fillId="0" borderId="26" xfId="0" applyFont="1" applyBorder="1" applyAlignment="1" applyProtection="1">
      <alignment horizontal="left" vertical="top" wrapText="1"/>
      <protection locked="0"/>
    </xf>
    <xf numFmtId="0" fontId="9" fillId="0" borderId="27" xfId="0" applyFont="1" applyBorder="1" applyAlignment="1" applyProtection="1">
      <alignment horizontal="left" vertical="top" wrapText="1"/>
      <protection locked="0"/>
    </xf>
    <xf numFmtId="0" fontId="8" fillId="17" borderId="46" xfId="0" applyFont="1" applyFill="1" applyBorder="1" applyAlignment="1">
      <alignment horizontal="right" wrapText="1"/>
    </xf>
    <xf numFmtId="0" fontId="8" fillId="17" borderId="42" xfId="0" applyFont="1" applyFill="1" applyBorder="1" applyAlignment="1">
      <alignment horizontal="right" wrapText="1"/>
    </xf>
    <xf numFmtId="0" fontId="8" fillId="17" borderId="43" xfId="0" applyFont="1" applyFill="1" applyBorder="1" applyAlignment="1">
      <alignment horizontal="right" wrapText="1"/>
    </xf>
    <xf numFmtId="0" fontId="8" fillId="17" borderId="8" xfId="0" applyFont="1" applyFill="1" applyBorder="1" applyAlignment="1">
      <alignment horizontal="right" wrapText="1"/>
    </xf>
    <xf numFmtId="0" fontId="8" fillId="17" borderId="1" xfId="0" applyFont="1" applyFill="1" applyBorder="1" applyAlignment="1">
      <alignment horizontal="right" wrapText="1"/>
    </xf>
    <xf numFmtId="0" fontId="8" fillId="17" borderId="18" xfId="0" applyFont="1" applyFill="1" applyBorder="1" applyAlignment="1">
      <alignment horizontal="right" wrapText="1"/>
    </xf>
    <xf numFmtId="0" fontId="8" fillId="17" borderId="36" xfId="0" applyFont="1" applyFill="1" applyBorder="1" applyAlignment="1">
      <alignment horizontal="right" wrapText="1"/>
    </xf>
    <xf numFmtId="0" fontId="8" fillId="17" borderId="37" xfId="0" applyFont="1" applyFill="1" applyBorder="1" applyAlignment="1">
      <alignment horizontal="right" wrapText="1"/>
    </xf>
    <xf numFmtId="0" fontId="8" fillId="17" borderId="45" xfId="0" applyFont="1" applyFill="1" applyBorder="1" applyAlignment="1">
      <alignment horizontal="right" wrapText="1"/>
    </xf>
    <xf numFmtId="0" fontId="14" fillId="17" borderId="13"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7" borderId="17" xfId="0" applyFont="1" applyFill="1" applyBorder="1" applyAlignment="1">
      <alignment horizontal="center" vertical="center" wrapText="1"/>
    </xf>
    <xf numFmtId="0" fontId="8" fillId="18" borderId="7" xfId="0" applyFont="1" applyFill="1" applyBorder="1" applyAlignment="1">
      <alignment horizontal="right"/>
    </xf>
    <xf numFmtId="0" fontId="8" fillId="18" borderId="2" xfId="0" applyFont="1" applyFill="1" applyBorder="1" applyAlignment="1">
      <alignment horizontal="right"/>
    </xf>
    <xf numFmtId="0" fontId="8" fillId="18" borderId="3" xfId="0" applyFont="1" applyFill="1" applyBorder="1" applyAlignment="1">
      <alignment horizontal="right"/>
    </xf>
    <xf numFmtId="0" fontId="8" fillId="18" borderId="9" xfId="0" applyFont="1" applyFill="1" applyBorder="1" applyAlignment="1">
      <alignment horizontal="right"/>
    </xf>
    <xf numFmtId="0" fontId="8" fillId="18" borderId="5" xfId="0" applyFont="1" applyFill="1" applyBorder="1" applyAlignment="1">
      <alignment horizontal="right"/>
    </xf>
    <xf numFmtId="0" fontId="8" fillId="18" borderId="6" xfId="0" applyFont="1" applyFill="1" applyBorder="1" applyAlignment="1">
      <alignment horizontal="right"/>
    </xf>
    <xf numFmtId="0" fontId="7" fillId="9" borderId="21" xfId="1" applyFont="1" applyFill="1" applyBorder="1" applyAlignment="1">
      <alignment horizontal="left" vertical="center"/>
    </xf>
    <xf numFmtId="0" fontId="7" fillId="9" borderId="22" xfId="1" applyFont="1" applyFill="1" applyBorder="1" applyAlignment="1">
      <alignment horizontal="left" vertical="center"/>
    </xf>
    <xf numFmtId="0" fontId="7" fillId="9" borderId="23" xfId="1" applyFont="1" applyFill="1" applyBorder="1" applyAlignment="1">
      <alignment horizontal="left" vertical="center"/>
    </xf>
    <xf numFmtId="0" fontId="14" fillId="17" borderId="34" xfId="0" applyFont="1" applyFill="1" applyBorder="1" applyAlignment="1">
      <alignment horizontal="center" vertical="center" wrapText="1"/>
    </xf>
    <xf numFmtId="0" fontId="14" fillId="17" borderId="32" xfId="0" applyFont="1" applyFill="1" applyBorder="1" applyAlignment="1">
      <alignment horizontal="center" vertical="center" wrapText="1"/>
    </xf>
    <xf numFmtId="0" fontId="14" fillId="17" borderId="7" xfId="0" applyFont="1" applyFill="1" applyBorder="1" applyAlignment="1">
      <alignment horizontal="left"/>
    </xf>
    <xf numFmtId="0" fontId="14" fillId="17" borderId="3" xfId="0" applyFont="1" applyFill="1" applyBorder="1" applyAlignment="1">
      <alignment horizontal="left"/>
    </xf>
    <xf numFmtId="0" fontId="9" fillId="0" borderId="3" xfId="0" applyFont="1" applyBorder="1" applyAlignment="1" applyProtection="1">
      <alignment horizontal="left"/>
      <protection locked="0"/>
    </xf>
    <xf numFmtId="0" fontId="7" fillId="9" borderId="25" xfId="1" applyFont="1" applyFill="1" applyBorder="1" applyAlignment="1">
      <alignment horizontal="left" vertical="center"/>
    </xf>
    <xf numFmtId="0" fontId="7" fillId="9" borderId="26" xfId="1" applyFont="1" applyFill="1" applyBorder="1" applyAlignment="1">
      <alignment horizontal="left" vertical="center"/>
    </xf>
    <xf numFmtId="0" fontId="7" fillId="9" borderId="27" xfId="1" applyFont="1" applyFill="1" applyBorder="1" applyAlignment="1">
      <alignment horizontal="left" vertical="center"/>
    </xf>
    <xf numFmtId="0" fontId="10" fillId="17" borderId="7" xfId="0" applyFont="1" applyFill="1" applyBorder="1" applyAlignment="1">
      <alignment horizontal="left"/>
    </xf>
    <xf numFmtId="0" fontId="10" fillId="17" borderId="2" xfId="0" applyFont="1" applyFill="1" applyBorder="1" applyAlignment="1">
      <alignment horizontal="left"/>
    </xf>
    <xf numFmtId="0" fontId="10" fillId="17" borderId="19" xfId="0" applyFont="1" applyFill="1" applyBorder="1" applyAlignment="1">
      <alignment horizontal="left"/>
    </xf>
    <xf numFmtId="0" fontId="11" fillId="0" borderId="7" xfId="0" applyFont="1" applyBorder="1" applyAlignment="1" applyProtection="1">
      <alignment horizontal="left" vertical="center"/>
      <protection locked="0"/>
    </xf>
    <xf numFmtId="0" fontId="11" fillId="0" borderId="2" xfId="0" applyFont="1" applyBorder="1" applyAlignment="1" applyProtection="1">
      <alignment horizontal="left" vertical="center"/>
      <protection locked="0"/>
    </xf>
    <xf numFmtId="0" fontId="11" fillId="0" borderId="3" xfId="0" applyFont="1" applyBorder="1" applyAlignment="1" applyProtection="1">
      <alignment horizontal="left" vertical="center"/>
      <protection locked="0"/>
    </xf>
    <xf numFmtId="165" fontId="11" fillId="0" borderId="8" xfId="0" applyNumberFormat="1" applyFont="1" applyBorder="1" applyAlignment="1" applyProtection="1">
      <alignment horizontal="left" vertical="center"/>
      <protection locked="0"/>
    </xf>
    <xf numFmtId="165" fontId="11" fillId="0" borderId="1" xfId="0" applyNumberFormat="1" applyFont="1" applyBorder="1" applyAlignment="1" applyProtection="1">
      <alignment horizontal="left" vertical="center"/>
      <protection locked="0"/>
    </xf>
    <xf numFmtId="165" fontId="11" fillId="0" borderId="4" xfId="0" applyNumberFormat="1" applyFont="1" applyBorder="1" applyAlignment="1" applyProtection="1">
      <alignment horizontal="left" vertical="center"/>
      <protection locked="0"/>
    </xf>
    <xf numFmtId="0" fontId="0" fillId="14" borderId="7" xfId="0" applyFill="1" applyBorder="1" applyAlignment="1">
      <alignment horizontal="center" vertical="center"/>
    </xf>
    <xf numFmtId="0" fontId="0" fillId="14" borderId="2" xfId="0" applyFill="1" applyBorder="1" applyAlignment="1">
      <alignment horizontal="center" vertical="center"/>
    </xf>
    <xf numFmtId="0" fontId="0" fillId="14" borderId="19" xfId="0" applyFill="1" applyBorder="1" applyAlignment="1">
      <alignment horizontal="center" vertical="center"/>
    </xf>
    <xf numFmtId="0" fontId="2" fillId="10" borderId="7"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11" borderId="12"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1"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8" fillId="0" borderId="0" xfId="0" applyFont="1" applyAlignment="1">
      <alignment horizontal="right"/>
    </xf>
  </cellXfs>
  <cellStyles count="5">
    <cellStyle name="Hyperlink" xfId="3" builtinId="8"/>
    <cellStyle name="Normal" xfId="0" builtinId="0"/>
    <cellStyle name="Normal 2 4" xfId="4" xr:uid="{9B86E3D9-5978-43F5-9A79-DC4B429C680F}"/>
    <cellStyle name="Normal 6" xfId="1" xr:uid="{18F51C50-2486-401C-A94B-B8C4203FB129}"/>
    <cellStyle name="Percent" xfId="2" builtinId="5"/>
  </cellStyles>
  <dxfs count="8">
    <dxf>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4</xdr:col>
      <xdr:colOff>1747838</xdr:colOff>
      <xdr:row>38</xdr:row>
      <xdr:rowOff>114300</xdr:rowOff>
    </xdr:to>
    <xdr:pic>
      <xdr:nvPicPr>
        <xdr:cNvPr id="3" name="Picture 2">
          <a:extLst>
            <a:ext uri="{FF2B5EF4-FFF2-40B4-BE49-F238E27FC236}">
              <a16:creationId xmlns:a16="http://schemas.microsoft.com/office/drawing/2014/main" id="{361F4821-6AD6-A807-9183-4303F79637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7219" y="2309813"/>
          <a:ext cx="7772400" cy="5829300"/>
        </a:xfrm>
        <a:prstGeom prst="rect">
          <a:avLst/>
        </a:prstGeom>
      </xdr:spPr>
    </xdr:pic>
    <xdr:clientData/>
  </xdr:twoCellAnchor>
  <xdr:twoCellAnchor editAs="oneCell">
    <xdr:from>
      <xdr:col>5</xdr:col>
      <xdr:colOff>0</xdr:colOff>
      <xdr:row>8</xdr:row>
      <xdr:rowOff>0</xdr:rowOff>
    </xdr:from>
    <xdr:to>
      <xdr:col>13</xdr:col>
      <xdr:colOff>211932</xdr:colOff>
      <xdr:row>38</xdr:row>
      <xdr:rowOff>114300</xdr:rowOff>
    </xdr:to>
    <xdr:pic>
      <xdr:nvPicPr>
        <xdr:cNvPr id="5" name="Picture 4">
          <a:extLst>
            <a:ext uri="{FF2B5EF4-FFF2-40B4-BE49-F238E27FC236}">
              <a16:creationId xmlns:a16="http://schemas.microsoft.com/office/drawing/2014/main" id="{583B2EA9-45EA-8212-99EF-106D14FAD9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6313" y="2309813"/>
          <a:ext cx="7772400" cy="582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4</xdr:col>
      <xdr:colOff>1747838</xdr:colOff>
      <xdr:row>38</xdr:row>
      <xdr:rowOff>114300</xdr:rowOff>
    </xdr:to>
    <xdr:pic>
      <xdr:nvPicPr>
        <xdr:cNvPr id="3" name="Picture 2">
          <a:extLst>
            <a:ext uri="{FF2B5EF4-FFF2-40B4-BE49-F238E27FC236}">
              <a16:creationId xmlns:a16="http://schemas.microsoft.com/office/drawing/2014/main" id="{E694119E-7FE4-40DF-B441-828E79C7F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7219" y="2309813"/>
          <a:ext cx="7772400" cy="582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dot.state.oh.us/Divisions/Planning/ProgramManagement/HighwaySafety/HSIP/General_HSIP/HSIP%20Application%20and%20Scoring%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afety Application"/>
      <sheetName val="DSRTSignature"/>
      <sheetName val="Project Scoring"/>
      <sheetName val="ScoringCalculations"/>
      <sheetName val="ScoringTable"/>
      <sheetName val="RefTables"/>
      <sheetName val="RSI_Data"/>
      <sheetName val="Import"/>
    </sheetNames>
    <sheetDataSet>
      <sheetData sheetId="0"/>
      <sheetData sheetId="1">
        <row r="1">
          <cell r="AA1" t="str">
            <v>Yes</v>
          </cell>
        </row>
      </sheetData>
      <sheetData sheetId="2"/>
      <sheetData sheetId="3"/>
      <sheetData sheetId="4"/>
      <sheetData sheetId="5"/>
      <sheetData sheetId="6">
        <row r="2">
          <cell r="D2" t="str">
            <v>Serious Crash Types</v>
          </cell>
          <cell r="F2" t="str">
            <v>Creating more effective processes and safety management systems</v>
          </cell>
          <cell r="H2" t="str">
            <v>Access management</v>
          </cell>
        </row>
        <row r="3">
          <cell r="D3" t="str">
            <v>High Risk Drivers and Behaviors</v>
          </cell>
          <cell r="F3" t="str">
            <v>Curbing aggressive driving</v>
          </cell>
          <cell r="H3" t="str">
            <v>Advanced technology and ITS</v>
          </cell>
        </row>
        <row r="4">
          <cell r="D4" t="str">
            <v>Special Vehicles and Roadway Users</v>
          </cell>
          <cell r="F4" t="str">
            <v>Designing safer work zones</v>
          </cell>
          <cell r="H4" t="str">
            <v>Alignment</v>
          </cell>
        </row>
        <row r="5">
          <cell r="D5" t="str">
            <v>Data</v>
          </cell>
          <cell r="F5" t="str">
            <v>Enhancing emergency medical capabilities to increase survivability</v>
          </cell>
          <cell r="H5" t="str">
            <v>Animal-related</v>
          </cell>
        </row>
        <row r="6">
          <cell r="F6" t="str">
            <v>Ensuring drivers are licensed and fully competent</v>
          </cell>
          <cell r="H6" t="str">
            <v>Interchange design</v>
          </cell>
        </row>
        <row r="7">
          <cell r="F7" t="str">
            <v>Ensuring safer bicycle travel</v>
          </cell>
          <cell r="H7" t="str">
            <v>Intersection geometry</v>
          </cell>
        </row>
        <row r="8">
          <cell r="F8" t="str">
            <v>Improving information and decision support systems</v>
          </cell>
          <cell r="H8" t="str">
            <v>Intersection traffic control</v>
          </cell>
        </row>
        <row r="9">
          <cell r="F9" t="str">
            <v>Improving motorcycle safety and increasing motorcycle awareness</v>
          </cell>
          <cell r="H9" t="str">
            <v>Lighting</v>
          </cell>
        </row>
        <row r="10">
          <cell r="F10" t="str">
            <v>Improving the design and operation of highway intersections</v>
          </cell>
          <cell r="H10" t="str">
            <v>Miscellaneous</v>
          </cell>
        </row>
        <row r="11">
          <cell r="F11" t="str">
            <v>Increasing driver safety awareness</v>
          </cell>
          <cell r="H11" t="str">
            <v xml:space="preserve">Non-infrastructure </v>
          </cell>
        </row>
        <row r="12">
          <cell r="F12" t="str">
            <v>Increasing safety enhancements in vehicles</v>
          </cell>
          <cell r="H12" t="str">
            <v>Parking</v>
          </cell>
        </row>
        <row r="13">
          <cell r="F13" t="str">
            <v>Increasing seat belt use and improving airbag effectiveness</v>
          </cell>
          <cell r="H13" t="str">
            <v>Pedestrians and bicyclists</v>
          </cell>
        </row>
        <row r="14">
          <cell r="F14" t="str">
            <v>Instituting graduated licensing for younger drivers</v>
          </cell>
          <cell r="H14" t="str">
            <v>Railroad grade crossings</v>
          </cell>
        </row>
        <row r="15">
          <cell r="F15" t="str">
            <v>Keeping drivers alert</v>
          </cell>
          <cell r="H15" t="str">
            <v>Roadside</v>
          </cell>
        </row>
        <row r="16">
          <cell r="F16" t="str">
            <v>Keeping vehicles in the roadway</v>
          </cell>
          <cell r="H16" t="str">
            <v>Roadway</v>
          </cell>
        </row>
        <row r="17">
          <cell r="F17" t="str">
            <v>Making truck travel safer</v>
          </cell>
          <cell r="H17" t="str">
            <v>Roadway delineation</v>
          </cell>
        </row>
        <row r="18">
          <cell r="F18" t="str">
            <v>Making walking and street crossing easier</v>
          </cell>
          <cell r="H18" t="str">
            <v>Roadway signs and traffic control</v>
          </cell>
        </row>
        <row r="19">
          <cell r="F19" t="str">
            <v>Minimizing the consequences of leaving the road</v>
          </cell>
          <cell r="H19" t="str">
            <v>Shoulder treatments</v>
          </cell>
        </row>
        <row r="20">
          <cell r="F20" t="str">
            <v>Reducing head-on and across-median crashes</v>
          </cell>
          <cell r="H20" t="str">
            <v>Speed management</v>
          </cell>
        </row>
        <row r="21">
          <cell r="F21" t="str">
            <v>Reducing impaired driving</v>
          </cell>
          <cell r="H21" t="str">
            <v>Work Zone</v>
          </cell>
        </row>
        <row r="22">
          <cell r="F22" t="str">
            <v>Reducing vehicle-train crashes</v>
          </cell>
        </row>
        <row r="23">
          <cell r="F23" t="str">
            <v>Sustaining proficiency in older drivers</v>
          </cell>
        </row>
        <row r="24">
          <cell r="F24" t="str">
            <v>Other</v>
          </cell>
        </row>
        <row r="27">
          <cell r="F27" t="str">
            <v>1 - Interstates</v>
          </cell>
        </row>
        <row r="28">
          <cell r="F28" t="str">
            <v>2 - Other Freeways or Expressways</v>
          </cell>
        </row>
        <row r="29">
          <cell r="F29" t="str">
            <v>3 - Other Principal Arterial Roadway</v>
          </cell>
        </row>
        <row r="30">
          <cell r="F30" t="str">
            <v>4 - Minor Arterial Roadway</v>
          </cell>
        </row>
        <row r="31">
          <cell r="F31" t="str">
            <v>5 - Major Collector Roadway</v>
          </cell>
        </row>
        <row r="32">
          <cell r="F32" t="str">
            <v>6 - Minor Collector Roadway</v>
          </cell>
        </row>
        <row r="33">
          <cell r="F33" t="str">
            <v>7 - Local Roadway</v>
          </cell>
        </row>
        <row r="34">
          <cell r="F34" t="str">
            <v>99 - Other Roadway</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aps.app.goo.gl/LovWFuijLWCoPvFj9" TargetMode="External"/><Relationship Id="rId1" Type="http://schemas.openxmlformats.org/officeDocument/2006/relationships/hyperlink" Target="https://maps.app.goo.gl/LovWFuijLWCoPvFj9"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maps.app.goo.gl/LovWFuijLWCoPvFj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extranet.dot.state.oh.us/divisions/Planning/plan/HSIP_applications/Lists/Funding/ImportView.aspx" TargetMode="External"/><Relationship Id="rId2" Type="http://schemas.openxmlformats.org/officeDocument/2006/relationships/hyperlink" Target="https://extranet.dot.state.oh.us/divisions/Planning/plan/HSIP_applications/Lists/ProjectDevelopment/ImportView.aspx" TargetMode="External"/><Relationship Id="rId1" Type="http://schemas.openxmlformats.org/officeDocument/2006/relationships/hyperlink" Target="https://extranet.dot.state.oh.us/divisions/Planning/plan/HSIP_applications/Lists/AppData/ImportView.aspx" TargetMode="External"/><Relationship Id="rId6" Type="http://schemas.openxmlformats.org/officeDocument/2006/relationships/hyperlink" Target="https://extranet.dot.state.oh.us/divisions/Planning/plan/HSIP_applications/Lists/PriorityInfo/ImportView.aspx" TargetMode="External"/><Relationship Id="rId5" Type="http://schemas.openxmlformats.org/officeDocument/2006/relationships/hyperlink" Target="https://extranet.dot.state.oh.us/divisions/Planning/plan/HSIP_applications/Lists/CrashPatterns/ImportView.aspx" TargetMode="External"/><Relationship Id="rId4" Type="http://schemas.openxmlformats.org/officeDocument/2006/relationships/hyperlink" Target="https://extranet.dot.state.oh.us/divisions/Planning/plan/HSIP_applications/Lists/WorkLocations/ImportView.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5F23-B092-4925-8E00-BEB8B3ADB7AF}">
  <sheetPr codeName="Sheet1"/>
  <dimension ref="A1:J34"/>
  <sheetViews>
    <sheetView tabSelected="1" view="pageBreakPreview" zoomScaleNormal="100" zoomScaleSheetLayoutView="100" workbookViewId="0">
      <selection activeCell="L33" sqref="L33"/>
    </sheetView>
  </sheetViews>
  <sheetFormatPr defaultRowHeight="15" x14ac:dyDescent="0.25"/>
  <cols>
    <col min="1" max="1" width="6.7109375" customWidth="1"/>
    <col min="3" max="3" width="10.28515625" customWidth="1"/>
    <col min="4" max="4" width="15.140625" customWidth="1"/>
    <col min="5" max="5" width="15.7109375" customWidth="1"/>
    <col min="6" max="6" width="13.42578125" customWidth="1"/>
    <col min="7" max="7" width="17.85546875" customWidth="1"/>
    <col min="8" max="8" width="15.28515625" customWidth="1"/>
    <col min="9" max="9" width="22.5703125" customWidth="1"/>
  </cols>
  <sheetData>
    <row r="1" spans="1:9" ht="19.5" thickBot="1" x14ac:dyDescent="0.3">
      <c r="A1" s="143" t="s">
        <v>35</v>
      </c>
      <c r="B1" s="144"/>
      <c r="C1" s="144"/>
      <c r="D1" s="144"/>
      <c r="E1" s="144"/>
      <c r="F1" s="144"/>
      <c r="G1" s="144"/>
      <c r="H1" s="144"/>
      <c r="I1" s="145"/>
    </row>
    <row r="2" spans="1:9" ht="16.5" x14ac:dyDescent="0.3">
      <c r="A2" s="146" t="s">
        <v>36</v>
      </c>
      <c r="B2" s="147"/>
      <c r="C2" s="148"/>
      <c r="D2" s="149" t="s">
        <v>218</v>
      </c>
      <c r="E2" s="150"/>
      <c r="F2" s="150"/>
      <c r="G2" s="150"/>
      <c r="H2" s="150"/>
      <c r="I2" s="151"/>
    </row>
    <row r="3" spans="1:9" ht="16.5" x14ac:dyDescent="0.3">
      <c r="A3" s="99" t="s">
        <v>37</v>
      </c>
      <c r="B3" s="100"/>
      <c r="C3" s="101"/>
      <c r="D3" s="102" t="s">
        <v>231</v>
      </c>
      <c r="E3" s="103"/>
      <c r="F3" s="103"/>
      <c r="G3" s="103"/>
      <c r="H3" s="103"/>
      <c r="I3" s="104"/>
    </row>
    <row r="4" spans="1:9" ht="16.5" x14ac:dyDescent="0.3">
      <c r="A4" s="99" t="s">
        <v>62</v>
      </c>
      <c r="B4" s="100"/>
      <c r="C4" s="101"/>
      <c r="D4" s="102"/>
      <c r="E4" s="103"/>
      <c r="F4" s="103"/>
      <c r="G4" s="103"/>
      <c r="H4" s="103"/>
      <c r="I4" s="104"/>
    </row>
    <row r="5" spans="1:9" ht="16.5" x14ac:dyDescent="0.3">
      <c r="A5" s="99" t="s">
        <v>216</v>
      </c>
      <c r="B5" s="100"/>
      <c r="C5" s="101"/>
      <c r="D5" s="102" t="s">
        <v>232</v>
      </c>
      <c r="E5" s="103"/>
      <c r="F5" s="103"/>
      <c r="G5" s="103"/>
      <c r="H5" s="103"/>
      <c r="I5" s="104"/>
    </row>
    <row r="6" spans="1:9" ht="16.5" x14ac:dyDescent="0.3">
      <c r="A6" s="99" t="s">
        <v>38</v>
      </c>
      <c r="B6" s="100"/>
      <c r="C6" s="101"/>
      <c r="D6" s="102" t="s">
        <v>232</v>
      </c>
      <c r="E6" s="103"/>
      <c r="F6" s="103"/>
      <c r="G6" s="103"/>
      <c r="H6" s="103"/>
      <c r="I6" s="104"/>
    </row>
    <row r="7" spans="1:9" ht="16.5" x14ac:dyDescent="0.3">
      <c r="A7" s="99" t="s">
        <v>215</v>
      </c>
      <c r="B7" s="100"/>
      <c r="C7" s="101"/>
      <c r="D7" s="102" t="s">
        <v>219</v>
      </c>
      <c r="E7" s="103"/>
      <c r="F7" s="103"/>
      <c r="G7" s="103"/>
      <c r="H7" s="103"/>
      <c r="I7" s="104"/>
    </row>
    <row r="8" spans="1:9" ht="16.5" x14ac:dyDescent="0.3">
      <c r="A8" s="99" t="s">
        <v>39</v>
      </c>
      <c r="B8" s="100"/>
      <c r="C8" s="101"/>
      <c r="D8" s="152" t="s">
        <v>220</v>
      </c>
      <c r="E8" s="153"/>
      <c r="F8" s="153"/>
      <c r="G8" s="153"/>
      <c r="H8" s="153"/>
      <c r="I8" s="154"/>
    </row>
    <row r="9" spans="1:9" ht="17.25" thickBot="1" x14ac:dyDescent="0.35">
      <c r="A9" s="105" t="s">
        <v>40</v>
      </c>
      <c r="B9" s="106"/>
      <c r="C9" s="107"/>
      <c r="D9" s="108" t="s">
        <v>221</v>
      </c>
      <c r="E9" s="109"/>
      <c r="F9" s="109"/>
      <c r="G9" s="109"/>
      <c r="H9" s="109"/>
      <c r="I9" s="110"/>
    </row>
    <row r="10" spans="1:9" ht="17.25" thickBot="1" x14ac:dyDescent="0.35">
      <c r="A10" s="41"/>
      <c r="B10" s="41"/>
      <c r="C10" s="41"/>
      <c r="D10" s="41"/>
      <c r="E10" s="41"/>
      <c r="F10" s="41"/>
      <c r="G10" s="41"/>
      <c r="H10" s="41"/>
      <c r="I10" s="41"/>
    </row>
    <row r="11" spans="1:9" ht="19.5" thickBot="1" x14ac:dyDescent="0.3">
      <c r="A11" s="135" t="s">
        <v>41</v>
      </c>
      <c r="B11" s="136"/>
      <c r="C11" s="136"/>
      <c r="D11" s="136"/>
      <c r="E11" s="136"/>
      <c r="F11" s="136"/>
      <c r="G11" s="136"/>
      <c r="H11" s="136"/>
      <c r="I11" s="137"/>
    </row>
    <row r="12" spans="1:9" ht="16.5" x14ac:dyDescent="0.3">
      <c r="A12" s="140" t="s">
        <v>42</v>
      </c>
      <c r="B12" s="141"/>
      <c r="C12" s="91">
        <v>5</v>
      </c>
      <c r="D12" s="92"/>
      <c r="E12" s="140" t="s">
        <v>43</v>
      </c>
      <c r="F12" s="141"/>
      <c r="G12" s="91" t="s">
        <v>222</v>
      </c>
      <c r="H12" s="92"/>
      <c r="I12" s="142"/>
    </row>
    <row r="13" spans="1:9" ht="17.25" thickBot="1" x14ac:dyDescent="0.35">
      <c r="A13" s="41"/>
      <c r="B13" s="41"/>
      <c r="C13" s="41"/>
      <c r="D13" s="41"/>
      <c r="E13" s="41"/>
      <c r="F13" s="41"/>
      <c r="G13" s="41"/>
      <c r="H13" s="41"/>
      <c r="I13" s="41"/>
    </row>
    <row r="14" spans="1:9" ht="19.5" thickBot="1" x14ac:dyDescent="0.3">
      <c r="A14" s="143" t="s">
        <v>44</v>
      </c>
      <c r="B14" s="144"/>
      <c r="C14" s="144"/>
      <c r="D14" s="144"/>
      <c r="E14" s="144"/>
      <c r="F14" s="144"/>
      <c r="G14" s="144"/>
      <c r="H14" s="144"/>
      <c r="I14" s="145"/>
    </row>
    <row r="15" spans="1:9" ht="17.25" thickBot="1" x14ac:dyDescent="0.3">
      <c r="A15" s="93" t="s">
        <v>63</v>
      </c>
      <c r="B15" s="94"/>
      <c r="C15" s="94"/>
      <c r="D15" s="94"/>
      <c r="E15" s="94"/>
      <c r="F15" s="94"/>
      <c r="G15" s="94"/>
      <c r="H15" s="94"/>
      <c r="I15" s="95"/>
    </row>
    <row r="16" spans="1:9" ht="99.75" customHeight="1" thickBot="1" x14ac:dyDescent="0.3">
      <c r="A16" s="96" t="s">
        <v>223</v>
      </c>
      <c r="B16" s="97"/>
      <c r="C16" s="97"/>
      <c r="D16" s="97"/>
      <c r="E16" s="97"/>
      <c r="F16" s="97"/>
      <c r="G16" s="97"/>
      <c r="H16" s="97"/>
      <c r="I16" s="98"/>
    </row>
    <row r="17" spans="1:10" ht="17.25" thickBot="1" x14ac:dyDescent="0.3">
      <c r="A17" s="93" t="s">
        <v>45</v>
      </c>
      <c r="B17" s="94"/>
      <c r="C17" s="94"/>
      <c r="D17" s="94"/>
      <c r="E17" s="94"/>
      <c r="F17" s="94"/>
      <c r="G17" s="94"/>
      <c r="H17" s="94"/>
      <c r="I17" s="95"/>
    </row>
    <row r="18" spans="1:10" ht="114.75" customHeight="1" thickBot="1" x14ac:dyDescent="0.3">
      <c r="A18" s="114" t="s">
        <v>233</v>
      </c>
      <c r="B18" s="115"/>
      <c r="C18" s="115"/>
      <c r="D18" s="115"/>
      <c r="E18" s="115"/>
      <c r="F18" s="115"/>
      <c r="G18" s="115"/>
      <c r="H18" s="115"/>
      <c r="I18" s="116"/>
    </row>
    <row r="19" spans="1:10" ht="19.5" thickBot="1" x14ac:dyDescent="0.3">
      <c r="A19" s="135" t="s">
        <v>49</v>
      </c>
      <c r="B19" s="136"/>
      <c r="C19" s="136"/>
      <c r="D19" s="136"/>
      <c r="E19" s="136"/>
      <c r="F19" s="136"/>
      <c r="G19" s="136"/>
      <c r="H19" s="136"/>
      <c r="I19" s="137"/>
    </row>
    <row r="20" spans="1:10" ht="45.75" thickBot="1" x14ac:dyDescent="0.3">
      <c r="A20" s="138" t="s">
        <v>50</v>
      </c>
      <c r="B20" s="139"/>
      <c r="C20" s="139"/>
      <c r="D20" s="42" t="s">
        <v>64</v>
      </c>
      <c r="E20" s="43" t="s">
        <v>51</v>
      </c>
      <c r="F20" s="42" t="s">
        <v>52</v>
      </c>
      <c r="G20" s="42" t="s">
        <v>53</v>
      </c>
      <c r="H20" s="44" t="s">
        <v>54</v>
      </c>
      <c r="I20" s="126" t="s">
        <v>46</v>
      </c>
    </row>
    <row r="21" spans="1:10" ht="16.5" x14ac:dyDescent="0.3">
      <c r="A21" s="129" t="s">
        <v>55</v>
      </c>
      <c r="B21" s="130"/>
      <c r="C21" s="131"/>
      <c r="D21" s="45"/>
      <c r="E21" s="46">
        <v>2025</v>
      </c>
      <c r="F21" s="46">
        <v>2026</v>
      </c>
      <c r="G21" s="46">
        <v>2027</v>
      </c>
      <c r="H21" s="47">
        <v>2028</v>
      </c>
      <c r="I21" s="127"/>
    </row>
    <row r="22" spans="1:10" ht="17.25" thickBot="1" x14ac:dyDescent="0.35">
      <c r="A22" s="132" t="s">
        <v>56</v>
      </c>
      <c r="B22" s="133"/>
      <c r="C22" s="134"/>
      <c r="D22" s="48"/>
      <c r="E22" s="49"/>
      <c r="F22" s="49"/>
      <c r="G22" s="49"/>
      <c r="H22" s="50" t="s">
        <v>57</v>
      </c>
      <c r="I22" s="128"/>
    </row>
    <row r="23" spans="1:10" ht="16.5" x14ac:dyDescent="0.3">
      <c r="A23" s="117" t="s">
        <v>58</v>
      </c>
      <c r="B23" s="118"/>
      <c r="C23" s="119"/>
      <c r="D23" s="51"/>
      <c r="E23" s="52"/>
      <c r="F23" s="52"/>
      <c r="G23" s="52"/>
      <c r="H23" s="53"/>
      <c r="I23" s="54">
        <f>SUM(D23:H23)</f>
        <v>0</v>
      </c>
    </row>
    <row r="24" spans="1:10" ht="16.5" x14ac:dyDescent="0.3">
      <c r="A24" s="120" t="s">
        <v>59</v>
      </c>
      <c r="B24" s="121"/>
      <c r="C24" s="122"/>
      <c r="D24" s="55"/>
      <c r="E24" s="56">
        <v>360000</v>
      </c>
      <c r="F24" s="56">
        <v>99000</v>
      </c>
      <c r="G24" s="56">
        <v>864000</v>
      </c>
      <c r="H24" s="57">
        <v>1512000</v>
      </c>
      <c r="I24" s="58">
        <f>SUM(D24:H24)</f>
        <v>2835000</v>
      </c>
    </row>
    <row r="25" spans="1:10" ht="17.25" thickBot="1" x14ac:dyDescent="0.35">
      <c r="A25" s="123" t="s">
        <v>60</v>
      </c>
      <c r="B25" s="124"/>
      <c r="C25" s="125"/>
      <c r="D25" s="59"/>
      <c r="E25" s="60">
        <v>40000</v>
      </c>
      <c r="F25" s="60">
        <v>11000</v>
      </c>
      <c r="G25" s="60">
        <v>96000</v>
      </c>
      <c r="H25" s="61">
        <v>168000</v>
      </c>
      <c r="I25" s="62">
        <f>SUM(D25:H25)</f>
        <v>315000</v>
      </c>
    </row>
    <row r="26" spans="1:10" ht="17.25" thickBot="1" x14ac:dyDescent="0.3">
      <c r="A26" s="63"/>
      <c r="B26" s="64"/>
      <c r="C26" s="65" t="s">
        <v>46</v>
      </c>
      <c r="D26" s="66">
        <f t="shared" ref="D26:I26" si="0">SUM(D23:D25)</f>
        <v>0</v>
      </c>
      <c r="E26" s="66">
        <f t="shared" si="0"/>
        <v>400000</v>
      </c>
      <c r="F26" s="67">
        <f t="shared" si="0"/>
        <v>110000</v>
      </c>
      <c r="G26" s="67">
        <f t="shared" si="0"/>
        <v>960000</v>
      </c>
      <c r="H26" s="68">
        <f t="shared" si="0"/>
        <v>1680000</v>
      </c>
      <c r="I26" s="69">
        <f t="shared" si="0"/>
        <v>3150000</v>
      </c>
    </row>
    <row r="27" spans="1:10" ht="17.25" thickBot="1" x14ac:dyDescent="0.3">
      <c r="A27" s="93" t="s">
        <v>61</v>
      </c>
      <c r="B27" s="94"/>
      <c r="C27" s="94"/>
      <c r="D27" s="94"/>
      <c r="E27" s="94"/>
      <c r="F27" s="94"/>
      <c r="G27" s="94"/>
      <c r="H27" s="94"/>
      <c r="I27" s="95"/>
    </row>
    <row r="28" spans="1:10" ht="66" customHeight="1" thickBot="1" x14ac:dyDescent="0.3">
      <c r="A28" s="114"/>
      <c r="B28" s="115"/>
      <c r="C28" s="115"/>
      <c r="D28" s="115"/>
      <c r="E28" s="115"/>
      <c r="F28" s="115"/>
      <c r="G28" s="115"/>
      <c r="H28" s="115"/>
      <c r="I28" s="116"/>
    </row>
    <row r="29" spans="1:10" ht="16.5" x14ac:dyDescent="0.3">
      <c r="A29" s="41"/>
      <c r="B29" s="41"/>
      <c r="C29" s="41"/>
      <c r="D29" s="41"/>
      <c r="E29" s="41"/>
      <c r="F29" s="41"/>
      <c r="G29" s="41"/>
      <c r="H29" s="41"/>
      <c r="I29" s="41"/>
      <c r="J29" s="41"/>
    </row>
    <row r="30" spans="1:10" ht="18.75" thickBot="1" x14ac:dyDescent="0.4">
      <c r="A30" s="86" t="s">
        <v>213</v>
      </c>
      <c r="B30" s="87"/>
      <c r="C30" s="87"/>
      <c r="D30" s="87"/>
      <c r="E30" s="87"/>
      <c r="F30" s="87"/>
      <c r="G30" s="87"/>
      <c r="H30" s="87"/>
      <c r="I30" s="87"/>
      <c r="J30" s="87"/>
    </row>
    <row r="31" spans="1:10" ht="18" thickTop="1" thickBot="1" x14ac:dyDescent="0.35">
      <c r="A31" s="41" t="s">
        <v>86</v>
      </c>
      <c r="B31" s="41"/>
      <c r="C31" s="41"/>
      <c r="D31" s="41"/>
      <c r="E31" s="41"/>
      <c r="F31" s="41"/>
      <c r="G31" s="41"/>
      <c r="H31" s="41"/>
      <c r="I31" s="41"/>
      <c r="J31" s="41"/>
    </row>
    <row r="32" spans="1:10" ht="17.25" thickBot="1" x14ac:dyDescent="0.35">
      <c r="A32" s="111" t="s">
        <v>234</v>
      </c>
      <c r="B32" s="112"/>
      <c r="C32" s="113"/>
      <c r="D32" s="41"/>
      <c r="E32" s="41"/>
      <c r="F32" s="41"/>
      <c r="G32" s="41"/>
      <c r="H32" s="41"/>
      <c r="I32" s="41"/>
      <c r="J32" s="41"/>
    </row>
    <row r="33" spans="1:10" ht="17.25" thickBot="1" x14ac:dyDescent="0.35">
      <c r="A33" s="41" t="s">
        <v>214</v>
      </c>
      <c r="B33" s="41"/>
      <c r="C33" s="41"/>
      <c r="D33" s="41"/>
      <c r="E33" s="41"/>
      <c r="F33" s="41"/>
      <c r="G33" s="41"/>
      <c r="H33" s="41"/>
      <c r="I33" s="41"/>
      <c r="J33" s="41"/>
    </row>
    <row r="34" spans="1:10" ht="17.25" thickBot="1" x14ac:dyDescent="0.35">
      <c r="A34" s="111" t="s">
        <v>235</v>
      </c>
      <c r="B34" s="112"/>
      <c r="C34" s="112"/>
      <c r="D34" s="112"/>
      <c r="E34" s="112"/>
      <c r="F34" s="112"/>
      <c r="G34" s="112"/>
      <c r="H34" s="112"/>
      <c r="I34" s="112"/>
      <c r="J34" s="113"/>
    </row>
  </sheetData>
  <sheetProtection algorithmName="SHA-512" hashValue="tRanl/bVpZQerrkJ5r0+17Zw3gVY+TOiRg5Olmg81sbf/4YQ66AYBHxFdjbXCtvBYycO9mnNRSgC8jDyOXt4TA==" saltValue="22uJXyFkUpn01atvnOjz8A==" spinCount="100000" sheet="1" objects="1" scenarios="1" formatColumns="0" formatRows="0"/>
  <mergeCells count="39">
    <mergeCell ref="A20:C20"/>
    <mergeCell ref="E12:F12"/>
    <mergeCell ref="G12:I12"/>
    <mergeCell ref="A14:I14"/>
    <mergeCell ref="A1:I1"/>
    <mergeCell ref="A2:C2"/>
    <mergeCell ref="D2:I2"/>
    <mergeCell ref="A3:C3"/>
    <mergeCell ref="D3:I3"/>
    <mergeCell ref="A4:C4"/>
    <mergeCell ref="D4:I4"/>
    <mergeCell ref="A6:C6"/>
    <mergeCell ref="D6:I6"/>
    <mergeCell ref="A8:C8"/>
    <mergeCell ref="D8:I8"/>
    <mergeCell ref="A12:B12"/>
    <mergeCell ref="A34:J34"/>
    <mergeCell ref="A7:C7"/>
    <mergeCell ref="D7:I7"/>
    <mergeCell ref="A27:I27"/>
    <mergeCell ref="A28:I28"/>
    <mergeCell ref="A23:C23"/>
    <mergeCell ref="A24:C24"/>
    <mergeCell ref="A25:C25"/>
    <mergeCell ref="I20:I22"/>
    <mergeCell ref="A21:C21"/>
    <mergeCell ref="A22:C22"/>
    <mergeCell ref="A11:I11"/>
    <mergeCell ref="A17:I17"/>
    <mergeCell ref="A18:I18"/>
    <mergeCell ref="A19:I19"/>
    <mergeCell ref="A32:C32"/>
    <mergeCell ref="C12:D12"/>
    <mergeCell ref="A15:I15"/>
    <mergeCell ref="A16:I16"/>
    <mergeCell ref="A5:C5"/>
    <mergeCell ref="D5:I5"/>
    <mergeCell ref="A9:C9"/>
    <mergeCell ref="D9:I9"/>
  </mergeCells>
  <conditionalFormatting sqref="A16">
    <cfRule type="expression" dxfId="7" priority="20">
      <formula>AND(A16="",CondF_Show="Yes")</formula>
    </cfRule>
  </conditionalFormatting>
  <conditionalFormatting sqref="A18">
    <cfRule type="expression" dxfId="6" priority="19">
      <formula>AND(A18="",CondF_Show="Yes")</formula>
    </cfRule>
  </conditionalFormatting>
  <conditionalFormatting sqref="A28">
    <cfRule type="expression" dxfId="5" priority="17">
      <formula>AND(A28="",CondF_Show="Yes")</formula>
    </cfRule>
  </conditionalFormatting>
  <conditionalFormatting sqref="C12 G12:I12">
    <cfRule type="expression" dxfId="4" priority="21">
      <formula>AND(C12="",CondF_Show="Yes")</formula>
    </cfRule>
  </conditionalFormatting>
  <conditionalFormatting sqref="D21:H21">
    <cfRule type="expression" dxfId="3" priority="14">
      <formula>AND(D21="",CondF_Show="Yes")</formula>
    </cfRule>
  </conditionalFormatting>
  <conditionalFormatting sqref="D23:H25">
    <cfRule type="expression" dxfId="2" priority="22">
      <formula>AND(D23="",CondF_Show="Yes")</formula>
    </cfRule>
  </conditionalFormatting>
  <conditionalFormatting sqref="D2:I9">
    <cfRule type="expression" dxfId="1" priority="1">
      <formula>AND(D2="",CondF_Show="Yes")</formula>
    </cfRule>
  </conditionalFormatting>
  <dataValidations count="4">
    <dataValidation type="whole" errorStyle="warning" allowBlank="1" showInputMessage="1" showErrorMessage="1" sqref="C12:D12" xr:uid="{13A63E55-DB90-4823-95B0-67317147A126}">
      <formula1>1</formula1>
      <formula2>12</formula2>
    </dataValidation>
    <dataValidation type="custom" allowBlank="1" showInputMessage="1" showErrorMessage="1" errorTitle="Invalid Email" error="Please enter a valid email" sqref="D9:I9" xr:uid="{F877D57C-B24C-4D88-90D9-7DB1A2B5F8B6}">
      <formula1>AND(FIND("@",D9),FIND(".",D9),ISERROR(FIND(" ",D9)))</formula1>
    </dataValidation>
    <dataValidation type="whole" allowBlank="1" showInputMessage="1" showErrorMessage="1" errorTitle="Year Format Error" error="Please enter a 4-digit year." sqref="D21:H21" xr:uid="{71820A82-262A-4CDD-A1EB-DC122B3DDC54}">
      <formula1>2014</formula1>
      <formula2>2040</formula2>
    </dataValidation>
    <dataValidation errorStyle="warning" allowBlank="1" showInputMessage="1" showErrorMessage="1" sqref="G12:I12" xr:uid="{981C9702-30D9-4B1C-9710-C01946B7C95C}"/>
  </dataValidations>
  <pageMargins left="0.7" right="0.7" top="0.75" bottom="0.75" header="0.3" footer="0.3"/>
  <pageSetup scale="7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AE25-2F41-4909-9352-C50B5D780123}">
  <sheetPr codeName="Sheet2"/>
  <dimension ref="A1:AN8"/>
  <sheetViews>
    <sheetView zoomScale="80" zoomScaleNormal="80" workbookViewId="0">
      <selection activeCell="AL13" sqref="AL13"/>
    </sheetView>
  </sheetViews>
  <sheetFormatPr defaultRowHeight="15" x14ac:dyDescent="0.25"/>
  <cols>
    <col min="2" max="3" width="37.140625" customWidth="1"/>
    <col min="4" max="4" width="16" customWidth="1"/>
    <col min="5" max="5" width="29.42578125" customWidth="1"/>
    <col min="6" max="6" width="15.140625" customWidth="1"/>
    <col min="7" max="7" width="14.42578125" customWidth="1"/>
    <col min="8" max="8" width="23.85546875" customWidth="1"/>
    <col min="9" max="9" width="13.5703125" bestFit="1" customWidth="1"/>
    <col min="10" max="10" width="13.5703125" customWidth="1"/>
    <col min="11" max="11" width="9.5703125" bestFit="1" customWidth="1"/>
    <col min="12" max="12" width="10.42578125" bestFit="1" customWidth="1"/>
    <col min="13" max="13" width="12.7109375" customWidth="1"/>
    <col min="14" max="14" width="10.42578125" customWidth="1"/>
    <col min="15" max="15" width="11.140625" customWidth="1"/>
    <col min="16" max="19" width="11.28515625" customWidth="1"/>
    <col min="20" max="21" width="11.140625" customWidth="1"/>
    <col min="22" max="22" width="12.140625" bestFit="1" customWidth="1"/>
    <col min="23" max="23" width="19.28515625" bestFit="1" customWidth="1"/>
    <col min="26" max="26" width="14.85546875" customWidth="1"/>
    <col min="27" max="27" width="13.5703125" customWidth="1"/>
    <col min="28" max="28" width="10.28515625" customWidth="1"/>
    <col min="29" max="29" width="11.140625" customWidth="1"/>
    <col min="30" max="30" width="6.5703125" bestFit="1" customWidth="1"/>
    <col min="31" max="31" width="8.5703125" customWidth="1"/>
    <col min="32" max="32" width="12.140625" customWidth="1"/>
    <col min="33" max="33" width="16" customWidth="1"/>
    <col min="34" max="34" width="11" customWidth="1"/>
    <col min="35" max="35" width="9.5703125" bestFit="1" customWidth="1"/>
    <col min="36" max="36" width="11.140625" customWidth="1"/>
    <col min="37" max="37" width="10.140625" customWidth="1"/>
    <col min="38" max="38" width="20.5703125" bestFit="1" customWidth="1"/>
    <col min="39" max="39" width="20.5703125" customWidth="1"/>
    <col min="40" max="40" width="13.42578125" bestFit="1" customWidth="1"/>
  </cols>
  <sheetData>
    <row r="1" spans="1:40" ht="36" customHeight="1" thickBot="1" x14ac:dyDescent="0.3">
      <c r="A1" s="155" t="s">
        <v>15</v>
      </c>
      <c r="B1" s="156"/>
      <c r="C1" s="156"/>
      <c r="D1" s="156"/>
      <c r="E1" s="156"/>
      <c r="F1" s="156"/>
      <c r="G1" s="156"/>
      <c r="H1" s="156"/>
      <c r="I1" s="156"/>
      <c r="J1" s="156"/>
      <c r="K1" s="156"/>
      <c r="L1" s="157"/>
      <c r="M1" s="39"/>
      <c r="N1" s="39"/>
      <c r="O1" s="39"/>
      <c r="P1" s="39"/>
      <c r="Q1" s="39"/>
      <c r="R1" s="39"/>
      <c r="S1" s="39"/>
      <c r="T1" s="39"/>
      <c r="U1" s="39"/>
      <c r="V1" s="158" t="s">
        <v>12</v>
      </c>
      <c r="W1" s="159"/>
      <c r="X1" s="160" t="s">
        <v>11</v>
      </c>
      <c r="Y1" s="161"/>
      <c r="Z1" s="161"/>
      <c r="AA1" s="162" t="s">
        <v>24</v>
      </c>
      <c r="AB1" s="163"/>
      <c r="AC1" s="163"/>
      <c r="AD1" s="163"/>
      <c r="AE1" s="164"/>
      <c r="AF1" s="164"/>
      <c r="AG1" s="165"/>
      <c r="AH1" s="166" t="s">
        <v>10</v>
      </c>
      <c r="AI1" s="167"/>
      <c r="AJ1" s="167"/>
      <c r="AK1" s="168"/>
      <c r="AL1" s="24" t="s">
        <v>13</v>
      </c>
      <c r="AM1" s="77"/>
    </row>
    <row r="2" spans="1:40" ht="53.25" customHeight="1" x14ac:dyDescent="0.25">
      <c r="A2" s="28" t="s">
        <v>16</v>
      </c>
      <c r="B2" s="31" t="s">
        <v>23</v>
      </c>
      <c r="C2" s="31" t="s">
        <v>48</v>
      </c>
      <c r="D2" s="31" t="s">
        <v>26</v>
      </c>
      <c r="E2" s="31" t="s">
        <v>25</v>
      </c>
      <c r="F2" s="31" t="s">
        <v>81</v>
      </c>
      <c r="G2" s="35" t="s">
        <v>82</v>
      </c>
      <c r="H2" s="31" t="s">
        <v>17</v>
      </c>
      <c r="I2" s="35" t="s">
        <v>80</v>
      </c>
      <c r="J2" s="35" t="s">
        <v>30</v>
      </c>
      <c r="K2" s="31" t="s">
        <v>18</v>
      </c>
      <c r="L2" s="32" t="s">
        <v>19</v>
      </c>
      <c r="M2" s="40" t="s">
        <v>31</v>
      </c>
      <c r="N2" s="40" t="s">
        <v>32</v>
      </c>
      <c r="O2" s="40" t="s">
        <v>33</v>
      </c>
      <c r="P2" s="40" t="s">
        <v>34</v>
      </c>
      <c r="Q2" s="40" t="s">
        <v>76</v>
      </c>
      <c r="R2" s="40" t="s">
        <v>77</v>
      </c>
      <c r="S2" s="40" t="s">
        <v>78</v>
      </c>
      <c r="T2" s="40" t="s">
        <v>79</v>
      </c>
      <c r="U2" s="40" t="s">
        <v>47</v>
      </c>
      <c r="V2" s="18" t="s">
        <v>14</v>
      </c>
      <c r="W2" s="1" t="s">
        <v>20</v>
      </c>
      <c r="X2" s="2" t="s">
        <v>8</v>
      </c>
      <c r="Y2" s="3" t="s">
        <v>0</v>
      </c>
      <c r="Z2" s="3" t="s">
        <v>7</v>
      </c>
      <c r="AA2" s="29" t="s">
        <v>6</v>
      </c>
      <c r="AB2" s="4" t="s">
        <v>4</v>
      </c>
      <c r="AC2" s="4" t="s">
        <v>2</v>
      </c>
      <c r="AD2" s="4" t="s">
        <v>21</v>
      </c>
      <c r="AE2" s="4" t="s">
        <v>3</v>
      </c>
      <c r="AF2" s="4" t="s">
        <v>28</v>
      </c>
      <c r="AG2" s="36" t="s">
        <v>65</v>
      </c>
      <c r="AH2" s="5" t="s">
        <v>5</v>
      </c>
      <c r="AI2" s="16" t="s">
        <v>9</v>
      </c>
      <c r="AJ2" s="16" t="s">
        <v>27</v>
      </c>
      <c r="AK2" s="38" t="s">
        <v>29</v>
      </c>
      <c r="AL2" s="25" t="s">
        <v>1</v>
      </c>
      <c r="AM2" s="78" t="s">
        <v>83</v>
      </c>
      <c r="AN2" s="30" t="s">
        <v>22</v>
      </c>
    </row>
    <row r="3" spans="1:40" x14ac:dyDescent="0.25">
      <c r="A3" s="6">
        <v>1</v>
      </c>
      <c r="B3" s="7" t="s">
        <v>225</v>
      </c>
      <c r="C3" s="8" t="s">
        <v>228</v>
      </c>
      <c r="D3" s="8" t="s">
        <v>222</v>
      </c>
      <c r="E3" s="8" t="s">
        <v>227</v>
      </c>
      <c r="F3" s="8">
        <v>15.58</v>
      </c>
      <c r="G3" s="8">
        <v>16.2</v>
      </c>
      <c r="H3" s="8" t="s">
        <v>218</v>
      </c>
      <c r="I3" s="8"/>
      <c r="J3" s="90" t="s">
        <v>229</v>
      </c>
      <c r="K3" s="8">
        <v>39.714315999999997</v>
      </c>
      <c r="L3" s="13">
        <v>-82.570644999999999</v>
      </c>
      <c r="M3" s="13" t="s">
        <v>230</v>
      </c>
      <c r="N3" s="13">
        <v>35</v>
      </c>
      <c r="O3" s="13">
        <v>3</v>
      </c>
      <c r="P3" s="13">
        <v>4</v>
      </c>
      <c r="Q3" s="13">
        <v>18944</v>
      </c>
      <c r="R3" s="13"/>
      <c r="S3" s="13"/>
      <c r="T3" s="13">
        <v>0.51</v>
      </c>
      <c r="U3" s="13">
        <v>0.36</v>
      </c>
      <c r="V3" s="19" t="s">
        <v>85</v>
      </c>
      <c r="W3" s="20"/>
      <c r="X3" s="19" t="s">
        <v>85</v>
      </c>
      <c r="Y3" s="17"/>
      <c r="Z3" s="17"/>
      <c r="AA3" s="19" t="s">
        <v>85</v>
      </c>
      <c r="AB3" s="17"/>
      <c r="AC3" s="17"/>
      <c r="AD3" s="17"/>
      <c r="AE3" s="17"/>
      <c r="AF3" s="17" t="s">
        <v>85</v>
      </c>
      <c r="AG3" s="37"/>
      <c r="AH3" s="19"/>
      <c r="AI3" s="17" t="s">
        <v>85</v>
      </c>
      <c r="AJ3" s="33" t="s">
        <v>85</v>
      </c>
      <c r="AK3" s="20"/>
      <c r="AL3" s="26"/>
      <c r="AM3" s="26"/>
      <c r="AN3" s="15">
        <v>1385000</v>
      </c>
    </row>
    <row r="4" spans="1:40" x14ac:dyDescent="0.25">
      <c r="A4" s="6">
        <v>2</v>
      </c>
      <c r="B4" s="7" t="s">
        <v>226</v>
      </c>
      <c r="C4" s="8" t="s">
        <v>228</v>
      </c>
      <c r="D4" s="8" t="s">
        <v>222</v>
      </c>
      <c r="E4" s="8" t="s">
        <v>227</v>
      </c>
      <c r="F4" s="8">
        <v>15.58</v>
      </c>
      <c r="G4" s="8">
        <v>16.2</v>
      </c>
      <c r="H4" s="8" t="s">
        <v>218</v>
      </c>
      <c r="I4" s="8"/>
      <c r="J4" s="90" t="s">
        <v>229</v>
      </c>
      <c r="K4" s="8">
        <v>39.714315999999997</v>
      </c>
      <c r="L4" s="13">
        <v>-82.570644999999999</v>
      </c>
      <c r="M4" s="13" t="s">
        <v>230</v>
      </c>
      <c r="N4" s="13">
        <v>35</v>
      </c>
      <c r="O4" s="13">
        <v>3</v>
      </c>
      <c r="P4" s="13">
        <v>4</v>
      </c>
      <c r="Q4" s="13">
        <v>18944</v>
      </c>
      <c r="R4" s="13"/>
      <c r="S4" s="13"/>
      <c r="T4" s="13">
        <v>0.51</v>
      </c>
      <c r="U4" s="13">
        <v>0.36</v>
      </c>
      <c r="V4" s="19" t="s">
        <v>85</v>
      </c>
      <c r="W4" s="20"/>
      <c r="X4" s="19" t="s">
        <v>85</v>
      </c>
      <c r="Y4" s="17"/>
      <c r="Z4" s="17"/>
      <c r="AA4" s="19" t="s">
        <v>85</v>
      </c>
      <c r="AB4" s="17"/>
      <c r="AC4" s="17"/>
      <c r="AD4" s="17"/>
      <c r="AE4" s="17"/>
      <c r="AF4" s="17" t="s">
        <v>85</v>
      </c>
      <c r="AG4" s="37"/>
      <c r="AH4" s="19"/>
      <c r="AI4" s="17" t="s">
        <v>85</v>
      </c>
      <c r="AJ4" s="33" t="s">
        <v>85</v>
      </c>
      <c r="AK4" s="20"/>
      <c r="AL4" s="26"/>
      <c r="AM4" s="26"/>
      <c r="AN4" s="15">
        <v>1195000</v>
      </c>
    </row>
    <row r="5" spans="1:40" x14ac:dyDescent="0.25">
      <c r="A5" s="6"/>
      <c r="B5" s="7"/>
      <c r="C5" s="8"/>
      <c r="D5" s="8"/>
      <c r="E5" s="8"/>
      <c r="F5" s="8"/>
      <c r="G5" s="8"/>
      <c r="H5" s="8"/>
      <c r="I5" s="8"/>
      <c r="J5" s="8"/>
      <c r="K5" s="8"/>
      <c r="L5" s="13"/>
      <c r="M5" s="13"/>
      <c r="N5" s="13"/>
      <c r="O5" s="13"/>
      <c r="P5" s="13"/>
      <c r="Q5" s="13"/>
      <c r="R5" s="13"/>
      <c r="S5" s="13"/>
      <c r="T5" s="13"/>
      <c r="U5" s="13"/>
      <c r="V5" s="19"/>
      <c r="W5" s="20"/>
      <c r="X5" s="19"/>
      <c r="Y5" s="17"/>
      <c r="Z5" s="17"/>
      <c r="AA5" s="19"/>
      <c r="AB5" s="17"/>
      <c r="AC5" s="17"/>
      <c r="AD5" s="17"/>
      <c r="AE5" s="17"/>
      <c r="AF5" s="17"/>
      <c r="AG5" s="37"/>
      <c r="AH5" s="19"/>
      <c r="AI5" s="17"/>
      <c r="AJ5" s="33"/>
      <c r="AK5" s="20"/>
      <c r="AL5" s="26"/>
      <c r="AM5" s="26"/>
      <c r="AN5" s="15"/>
    </row>
    <row r="6" spans="1:40" x14ac:dyDescent="0.25">
      <c r="A6" s="6"/>
      <c r="B6" s="7"/>
      <c r="C6" s="8"/>
      <c r="D6" s="8"/>
      <c r="E6" s="8"/>
      <c r="F6" s="8"/>
      <c r="G6" s="8"/>
      <c r="H6" s="8"/>
      <c r="I6" s="8"/>
      <c r="J6" s="8"/>
      <c r="K6" s="8"/>
      <c r="L6" s="13"/>
      <c r="M6" s="13"/>
      <c r="N6" s="13"/>
      <c r="O6" s="13"/>
      <c r="P6" s="13"/>
      <c r="Q6" s="13"/>
      <c r="R6" s="13"/>
      <c r="S6" s="13"/>
      <c r="T6" s="13"/>
      <c r="U6" s="13"/>
      <c r="V6" s="19"/>
      <c r="W6" s="20"/>
      <c r="X6" s="19"/>
      <c r="Y6" s="17"/>
      <c r="Z6" s="17"/>
      <c r="AA6" s="19"/>
      <c r="AB6" s="17"/>
      <c r="AC6" s="17"/>
      <c r="AD6" s="17"/>
      <c r="AE6" s="33"/>
      <c r="AF6" s="33"/>
      <c r="AG6" s="20"/>
      <c r="AH6" s="19"/>
      <c r="AI6" s="17"/>
      <c r="AJ6" s="33"/>
      <c r="AK6" s="20"/>
      <c r="AL6" s="26"/>
      <c r="AM6" s="26"/>
      <c r="AN6" s="15"/>
    </row>
    <row r="7" spans="1:40" ht="15.75" thickBot="1" x14ac:dyDescent="0.3">
      <c r="A7" s="9"/>
      <c r="B7" s="10"/>
      <c r="C7" s="11"/>
      <c r="D7" s="11"/>
      <c r="E7" s="11"/>
      <c r="F7" s="11"/>
      <c r="G7" s="11"/>
      <c r="H7" s="11"/>
      <c r="I7" s="11"/>
      <c r="J7" s="11"/>
      <c r="K7" s="11"/>
      <c r="L7" s="14"/>
      <c r="M7" s="14"/>
      <c r="N7" s="14"/>
      <c r="O7" s="14"/>
      <c r="P7" s="14"/>
      <c r="Q7" s="14"/>
      <c r="R7" s="14"/>
      <c r="S7" s="14"/>
      <c r="T7" s="14"/>
      <c r="U7" s="14"/>
      <c r="V7" s="21"/>
      <c r="W7" s="22"/>
      <c r="X7" s="21"/>
      <c r="Y7" s="23"/>
      <c r="Z7" s="23"/>
      <c r="AA7" s="21"/>
      <c r="AB7" s="23"/>
      <c r="AC7" s="23"/>
      <c r="AD7" s="23"/>
      <c r="AE7" s="34"/>
      <c r="AF7" s="34"/>
      <c r="AG7" s="22"/>
      <c r="AH7" s="21"/>
      <c r="AI7" s="23"/>
      <c r="AJ7" s="34"/>
      <c r="AK7" s="22"/>
      <c r="AL7" s="27"/>
      <c r="AM7" s="27"/>
      <c r="AN7" s="15"/>
    </row>
    <row r="8" spans="1:40" ht="16.5" thickBot="1" x14ac:dyDescent="0.3">
      <c r="AN8" s="12"/>
    </row>
  </sheetData>
  <mergeCells count="5">
    <mergeCell ref="A1:L1"/>
    <mergeCell ref="V1:W1"/>
    <mergeCell ref="X1:Z1"/>
    <mergeCell ref="AA1:AG1"/>
    <mergeCell ref="AH1:AK1"/>
  </mergeCells>
  <hyperlinks>
    <hyperlink ref="J3" r:id="rId1" xr:uid="{9259C59A-DF32-4E50-8DFA-560430DAA992}"/>
    <hyperlink ref="J4" r:id="rId2" xr:uid="{53FAC962-0A30-4F12-A325-1EC7BD85F9EF}"/>
  </hyperlinks>
  <pageMargins left="0.7" right="0.7" top="0.75" bottom="0.75" header="0.3" footer="0.3"/>
  <pageSetup orientation="portrait" horizontalDpi="300" verticalDpi="3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06B04-7DDA-4CBF-A76C-1E8FAFAAF61C}">
  <sheetPr codeName="Sheet3"/>
  <dimension ref="A1:AG8"/>
  <sheetViews>
    <sheetView zoomScale="80" zoomScaleNormal="80" workbookViewId="0">
      <selection activeCell="AF18" sqref="AF18"/>
    </sheetView>
  </sheetViews>
  <sheetFormatPr defaultRowHeight="15" x14ac:dyDescent="0.25"/>
  <cols>
    <col min="2" max="3" width="37.140625" customWidth="1"/>
    <col min="4" max="4" width="16" customWidth="1"/>
    <col min="5" max="5" width="29.85546875" customWidth="1"/>
    <col min="6" max="6" width="15.140625" customWidth="1"/>
    <col min="7" max="7" width="14.85546875" customWidth="1"/>
    <col min="8" max="8" width="23.85546875" customWidth="1"/>
    <col min="9" max="9" width="13.5703125" bestFit="1" customWidth="1"/>
    <col min="10" max="10" width="13.5703125" customWidth="1"/>
    <col min="11" max="11" width="9.5703125" bestFit="1" customWidth="1"/>
    <col min="12" max="12" width="10.42578125" bestFit="1" customWidth="1"/>
    <col min="13" max="13" width="12.7109375" customWidth="1"/>
    <col min="14" max="14" width="10.42578125" customWidth="1"/>
    <col min="15" max="15" width="11.140625" customWidth="1"/>
    <col min="16" max="20" width="11.28515625" customWidth="1"/>
    <col min="21" max="21" width="11.140625" customWidth="1"/>
    <col min="22" max="22" width="12.140625" bestFit="1" customWidth="1"/>
    <col min="23" max="24" width="14.28515625" customWidth="1"/>
    <col min="25" max="25" width="19.28515625" bestFit="1" customWidth="1"/>
    <col min="28" max="28" width="15.5703125" customWidth="1"/>
    <col min="29" max="30" width="13.5703125" customWidth="1"/>
    <col min="31" max="31" width="10.28515625" customWidth="1"/>
    <col min="32" max="32" width="20.5703125" customWidth="1"/>
    <col min="33" max="33" width="12" bestFit="1" customWidth="1"/>
  </cols>
  <sheetData>
    <row r="1" spans="1:33" ht="36" customHeight="1" thickBot="1" x14ac:dyDescent="0.3">
      <c r="A1" s="155" t="s">
        <v>15</v>
      </c>
      <c r="B1" s="156"/>
      <c r="C1" s="156"/>
      <c r="D1" s="156"/>
      <c r="E1" s="156"/>
      <c r="F1" s="156"/>
      <c r="G1" s="156"/>
      <c r="H1" s="156"/>
      <c r="I1" s="156"/>
      <c r="J1" s="156"/>
      <c r="K1" s="156"/>
      <c r="L1" s="157"/>
      <c r="M1" s="39"/>
      <c r="N1" s="39"/>
      <c r="O1" s="39"/>
      <c r="P1" s="39"/>
      <c r="Q1" s="39"/>
      <c r="R1" s="39"/>
      <c r="S1" s="39"/>
      <c r="T1" s="39"/>
      <c r="U1" s="39"/>
      <c r="V1" s="158" t="s">
        <v>70</v>
      </c>
      <c r="W1" s="169"/>
      <c r="X1" s="169"/>
      <c r="Y1" s="159"/>
      <c r="Z1" s="160" t="s">
        <v>11</v>
      </c>
      <c r="AA1" s="161"/>
      <c r="AB1" s="162" t="s">
        <v>69</v>
      </c>
      <c r="AC1" s="170"/>
      <c r="AD1" s="170"/>
      <c r="AE1" s="165"/>
      <c r="AF1" s="77"/>
    </row>
    <row r="2" spans="1:33" ht="53.25" customHeight="1" x14ac:dyDescent="0.25">
      <c r="A2" s="28" t="s">
        <v>16</v>
      </c>
      <c r="B2" s="31" t="s">
        <v>23</v>
      </c>
      <c r="C2" s="31" t="s">
        <v>48</v>
      </c>
      <c r="D2" s="31" t="s">
        <v>26</v>
      </c>
      <c r="E2" s="31" t="s">
        <v>25</v>
      </c>
      <c r="F2" s="31" t="s">
        <v>81</v>
      </c>
      <c r="G2" s="35" t="s">
        <v>82</v>
      </c>
      <c r="H2" s="31" t="s">
        <v>17</v>
      </c>
      <c r="I2" s="35" t="s">
        <v>80</v>
      </c>
      <c r="J2" s="35" t="s">
        <v>30</v>
      </c>
      <c r="K2" s="31" t="s">
        <v>18</v>
      </c>
      <c r="L2" s="32" t="s">
        <v>19</v>
      </c>
      <c r="M2" s="40" t="s">
        <v>31</v>
      </c>
      <c r="N2" s="40" t="s">
        <v>32</v>
      </c>
      <c r="O2" s="40" t="s">
        <v>33</v>
      </c>
      <c r="P2" s="40" t="s">
        <v>34</v>
      </c>
      <c r="Q2" s="40" t="s">
        <v>76</v>
      </c>
      <c r="R2" s="40" t="s">
        <v>77</v>
      </c>
      <c r="S2" s="40" t="s">
        <v>78</v>
      </c>
      <c r="T2" s="40" t="s">
        <v>79</v>
      </c>
      <c r="U2" s="40" t="s">
        <v>47</v>
      </c>
      <c r="V2" s="18" t="s">
        <v>66</v>
      </c>
      <c r="W2" s="71" t="s">
        <v>67</v>
      </c>
      <c r="X2" s="71" t="s">
        <v>68</v>
      </c>
      <c r="Y2" s="70" t="s">
        <v>65</v>
      </c>
      <c r="Z2" s="2" t="s">
        <v>71</v>
      </c>
      <c r="AA2" s="3" t="s">
        <v>72</v>
      </c>
      <c r="AB2" s="29" t="s">
        <v>84</v>
      </c>
      <c r="AC2" s="73" t="s">
        <v>73</v>
      </c>
      <c r="AD2" s="73" t="s">
        <v>74</v>
      </c>
      <c r="AE2" s="76" t="s">
        <v>75</v>
      </c>
      <c r="AF2" s="78" t="s">
        <v>83</v>
      </c>
      <c r="AG2" s="30" t="s">
        <v>22</v>
      </c>
    </row>
    <row r="3" spans="1:33" x14ac:dyDescent="0.25">
      <c r="A3" s="6">
        <v>3</v>
      </c>
      <c r="B3" s="7" t="s">
        <v>224</v>
      </c>
      <c r="C3" s="8" t="s">
        <v>228</v>
      </c>
      <c r="D3" s="8" t="s">
        <v>222</v>
      </c>
      <c r="E3" s="8" t="s">
        <v>227</v>
      </c>
      <c r="F3" s="8">
        <v>15.58</v>
      </c>
      <c r="G3" s="8">
        <v>15.85</v>
      </c>
      <c r="H3" s="8" t="s">
        <v>218</v>
      </c>
      <c r="I3" s="8"/>
      <c r="J3" s="90" t="s">
        <v>229</v>
      </c>
      <c r="K3" s="8">
        <v>39.714315999999997</v>
      </c>
      <c r="L3" s="13">
        <v>-82.570644999999999</v>
      </c>
      <c r="M3" s="13" t="s">
        <v>230</v>
      </c>
      <c r="N3" s="13">
        <v>35</v>
      </c>
      <c r="O3" s="13">
        <v>3</v>
      </c>
      <c r="P3" s="13">
        <v>4</v>
      </c>
      <c r="Q3" s="13">
        <v>18944</v>
      </c>
      <c r="R3" s="13"/>
      <c r="S3" s="13"/>
      <c r="T3" s="13">
        <v>0.51</v>
      </c>
      <c r="U3" s="13">
        <v>0.36</v>
      </c>
      <c r="V3" s="19" t="s">
        <v>85</v>
      </c>
      <c r="W3" s="17"/>
      <c r="X3" s="17"/>
      <c r="Y3" s="37"/>
      <c r="Z3" s="19"/>
      <c r="AA3" s="17"/>
      <c r="AB3" s="19"/>
      <c r="AC3" s="74"/>
      <c r="AD3" s="74"/>
      <c r="AE3" s="20"/>
      <c r="AF3" s="26"/>
      <c r="AG3" s="15">
        <v>570000</v>
      </c>
    </row>
    <row r="4" spans="1:33" x14ac:dyDescent="0.25">
      <c r="A4" s="6"/>
      <c r="B4" s="7"/>
      <c r="C4" s="8"/>
      <c r="D4" s="8"/>
      <c r="E4" s="8"/>
      <c r="F4" s="8"/>
      <c r="G4" s="8"/>
      <c r="H4" s="8"/>
      <c r="I4" s="8"/>
      <c r="J4" s="8"/>
      <c r="K4" s="8"/>
      <c r="L4" s="13"/>
      <c r="M4" s="13"/>
      <c r="N4" s="13"/>
      <c r="O4" s="13"/>
      <c r="P4" s="13"/>
      <c r="Q4" s="13"/>
      <c r="R4" s="13"/>
      <c r="S4" s="13"/>
      <c r="T4" s="13"/>
      <c r="U4" s="13"/>
      <c r="V4" s="19"/>
      <c r="W4" s="17"/>
      <c r="X4" s="17"/>
      <c r="Y4" s="37"/>
      <c r="Z4" s="19"/>
      <c r="AA4" s="17"/>
      <c r="AB4" s="19"/>
      <c r="AC4" s="74"/>
      <c r="AD4" s="74"/>
      <c r="AE4" s="20"/>
      <c r="AF4" s="26"/>
      <c r="AG4" s="15"/>
    </row>
    <row r="5" spans="1:33" x14ac:dyDescent="0.25">
      <c r="A5" s="6"/>
      <c r="B5" s="7"/>
      <c r="C5" s="8"/>
      <c r="D5" s="8"/>
      <c r="E5" s="8"/>
      <c r="F5" s="8"/>
      <c r="G5" s="8"/>
      <c r="H5" s="8"/>
      <c r="I5" s="8"/>
      <c r="J5" s="8"/>
      <c r="K5" s="8"/>
      <c r="L5" s="13"/>
      <c r="M5" s="13"/>
      <c r="N5" s="13"/>
      <c r="O5" s="13"/>
      <c r="P5" s="13"/>
      <c r="Q5" s="13"/>
      <c r="R5" s="13"/>
      <c r="S5" s="13"/>
      <c r="T5" s="13"/>
      <c r="U5" s="13"/>
      <c r="V5" s="19"/>
      <c r="W5" s="17"/>
      <c r="X5" s="17"/>
      <c r="Y5" s="37"/>
      <c r="Z5" s="19"/>
      <c r="AA5" s="17"/>
      <c r="AB5" s="19"/>
      <c r="AC5" s="74"/>
      <c r="AD5" s="74"/>
      <c r="AE5" s="20"/>
      <c r="AF5" s="26"/>
      <c r="AG5" s="15"/>
    </row>
    <row r="6" spans="1:33" x14ac:dyDescent="0.25">
      <c r="A6" s="6"/>
      <c r="B6" s="7"/>
      <c r="C6" s="8"/>
      <c r="D6" s="8"/>
      <c r="E6" s="8"/>
      <c r="F6" s="8"/>
      <c r="G6" s="8"/>
      <c r="H6" s="8"/>
      <c r="I6" s="8"/>
      <c r="J6" s="8"/>
      <c r="K6" s="8"/>
      <c r="L6" s="13"/>
      <c r="M6" s="13"/>
      <c r="N6" s="13"/>
      <c r="O6" s="13"/>
      <c r="P6" s="13"/>
      <c r="Q6" s="13"/>
      <c r="R6" s="13"/>
      <c r="S6" s="13"/>
      <c r="T6" s="13"/>
      <c r="U6" s="13"/>
      <c r="V6" s="19"/>
      <c r="W6" s="17"/>
      <c r="X6" s="17"/>
      <c r="Y6" s="37"/>
      <c r="Z6" s="19"/>
      <c r="AA6" s="17"/>
      <c r="AB6" s="19"/>
      <c r="AC6" s="74"/>
      <c r="AD6" s="74"/>
      <c r="AE6" s="20"/>
      <c r="AF6" s="26"/>
      <c r="AG6" s="15"/>
    </row>
    <row r="7" spans="1:33" ht="15.75" thickBot="1" x14ac:dyDescent="0.3">
      <c r="A7" s="9"/>
      <c r="B7" s="10"/>
      <c r="C7" s="11"/>
      <c r="D7" s="11"/>
      <c r="E7" s="11"/>
      <c r="F7" s="11"/>
      <c r="G7" s="11"/>
      <c r="H7" s="11"/>
      <c r="I7" s="11"/>
      <c r="J7" s="11"/>
      <c r="K7" s="11"/>
      <c r="L7" s="14"/>
      <c r="M7" s="14"/>
      <c r="N7" s="14"/>
      <c r="O7" s="14"/>
      <c r="P7" s="14"/>
      <c r="Q7" s="14"/>
      <c r="R7" s="14"/>
      <c r="S7" s="14"/>
      <c r="T7" s="14"/>
      <c r="U7" s="14"/>
      <c r="V7" s="21"/>
      <c r="W7" s="23"/>
      <c r="X7" s="23"/>
      <c r="Y7" s="72"/>
      <c r="Z7" s="21"/>
      <c r="AA7" s="23"/>
      <c r="AB7" s="21"/>
      <c r="AC7" s="75"/>
      <c r="AD7" s="75"/>
      <c r="AE7" s="22"/>
      <c r="AF7" s="27"/>
      <c r="AG7" s="15"/>
    </row>
    <row r="8" spans="1:33" ht="16.5" thickBot="1" x14ac:dyDescent="0.3">
      <c r="AG8" s="12"/>
    </row>
  </sheetData>
  <mergeCells count="4">
    <mergeCell ref="A1:L1"/>
    <mergeCell ref="V1:Y1"/>
    <mergeCell ref="Z1:AA1"/>
    <mergeCell ref="AB1:AE1"/>
  </mergeCells>
  <hyperlinks>
    <hyperlink ref="J3" r:id="rId1" xr:uid="{192ED28D-6DA2-4B52-800A-12F60129653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5BA1-FDC3-4D0A-BE19-582E3B2EA15D}">
  <sheetPr codeName="Sheet9"/>
  <dimension ref="A1:BW47"/>
  <sheetViews>
    <sheetView zoomScale="85" zoomScaleNormal="85" workbookViewId="0">
      <selection activeCell="E28" sqref="E28"/>
    </sheetView>
  </sheetViews>
  <sheetFormatPr defaultColWidth="13.28515625" defaultRowHeight="15" x14ac:dyDescent="0.25"/>
  <cols>
    <col min="2" max="2" width="29.85546875" bestFit="1" customWidth="1"/>
    <col min="3" max="3" width="29.42578125" bestFit="1" customWidth="1"/>
    <col min="4" max="4" width="27.7109375" bestFit="1" customWidth="1"/>
    <col min="5" max="5" width="29.140625" bestFit="1" customWidth="1"/>
    <col min="6" max="6" width="28" bestFit="1" customWidth="1"/>
    <col min="7" max="7" width="27.7109375" bestFit="1" customWidth="1"/>
    <col min="8" max="8" width="41.28515625" bestFit="1" customWidth="1"/>
    <col min="9" max="9" width="30.140625" bestFit="1" customWidth="1"/>
    <col min="10" max="11" width="39.85546875" bestFit="1" customWidth="1"/>
    <col min="12" max="12" width="31.28515625" bestFit="1" customWidth="1"/>
    <col min="13" max="13" width="32.7109375" bestFit="1" customWidth="1"/>
    <col min="14" max="14" width="42.28515625" bestFit="1" customWidth="1"/>
    <col min="15" max="15" width="31.28515625" bestFit="1" customWidth="1"/>
    <col min="16" max="17" width="40.85546875" bestFit="1" customWidth="1"/>
    <col min="18" max="18" width="32.28515625" bestFit="1" customWidth="1"/>
    <col min="19" max="19" width="34.140625" bestFit="1" customWidth="1"/>
    <col min="20" max="20" width="37.7109375" bestFit="1" customWidth="1"/>
    <col min="21" max="21" width="26.5703125" bestFit="1" customWidth="1"/>
    <col min="22" max="23" width="36.28515625" bestFit="1" customWidth="1"/>
    <col min="24" max="24" width="27.7109375" bestFit="1" customWidth="1"/>
    <col min="25" max="25" width="29.42578125" bestFit="1" customWidth="1"/>
    <col min="26" max="26" width="20.85546875" bestFit="1" customWidth="1"/>
  </cols>
  <sheetData>
    <row r="1" spans="1:20" ht="21" x14ac:dyDescent="0.35">
      <c r="A1" s="171" t="s">
        <v>86</v>
      </c>
      <c r="B1" s="171"/>
      <c r="C1" s="79" t="str">
        <f>IF('Basic Application Info'!A32="","Not Assigned",'Basic Application Info'!A32)</f>
        <v>202401D05-01</v>
      </c>
    </row>
    <row r="4" spans="1:20" ht="21" x14ac:dyDescent="0.35">
      <c r="A4" s="80" t="s">
        <v>87</v>
      </c>
    </row>
    <row r="5" spans="1:20" x14ac:dyDescent="0.25">
      <c r="A5" s="81" t="s">
        <v>88</v>
      </c>
    </row>
    <row r="6" spans="1:20" x14ac:dyDescent="0.25">
      <c r="A6" s="82" t="s">
        <v>89</v>
      </c>
      <c r="B6" s="82" t="s">
        <v>90</v>
      </c>
      <c r="C6" s="82" t="s">
        <v>91</v>
      </c>
      <c r="D6" s="82" t="s">
        <v>92</v>
      </c>
      <c r="E6" s="82" t="s">
        <v>93</v>
      </c>
      <c r="F6" s="82" t="s">
        <v>94</v>
      </c>
      <c r="G6" s="82" t="s">
        <v>37</v>
      </c>
      <c r="H6" s="82" t="s">
        <v>95</v>
      </c>
      <c r="I6" s="82" t="s">
        <v>96</v>
      </c>
      <c r="J6" s="82" t="s">
        <v>97</v>
      </c>
      <c r="K6" s="82" t="s">
        <v>98</v>
      </c>
      <c r="L6" s="82" t="s">
        <v>99</v>
      </c>
      <c r="M6" s="82" t="s">
        <v>100</v>
      </c>
      <c r="N6" s="82" t="s">
        <v>101</v>
      </c>
      <c r="O6" s="82" t="s">
        <v>102</v>
      </c>
      <c r="P6" s="82" t="s">
        <v>103</v>
      </c>
      <c r="Q6" s="82" t="s">
        <v>104</v>
      </c>
      <c r="R6" s="82" t="s">
        <v>105</v>
      </c>
      <c r="S6" s="82" t="s">
        <v>106</v>
      </c>
      <c r="T6" s="82" t="s">
        <v>107</v>
      </c>
    </row>
    <row r="7" spans="1:20" x14ac:dyDescent="0.25">
      <c r="A7" t="str">
        <f>C7</f>
        <v>202401D05-01</v>
      </c>
      <c r="B7" t="str">
        <f>LEFT(C7,6)</f>
        <v>202401</v>
      </c>
      <c r="C7" t="str">
        <f>C1</f>
        <v>202401D05-01</v>
      </c>
      <c r="D7">
        <f>'Basic Application Info'!C12</f>
        <v>5</v>
      </c>
      <c r="E7" t="str">
        <f>'Basic Application Info'!G12</f>
        <v>Fairfield</v>
      </c>
      <c r="F7" t="str">
        <f>'Basic Application Info'!D2</f>
        <v>City of Lancaster</v>
      </c>
      <c r="G7" t="str">
        <f>'Basic Application Info'!D3</f>
        <v>East Main Street Safety Improvements</v>
      </c>
      <c r="H7">
        <f>'Basic Application Info'!D4</f>
        <v>0</v>
      </c>
      <c r="I7" t="str">
        <f>'Basic Application Info'!D5</f>
        <v>Jeff Baird, PE, PS</v>
      </c>
      <c r="J7" t="str">
        <f>'Basic Application Info'!D8</f>
        <v>740-687-6614</v>
      </c>
      <c r="K7" t="str">
        <f>'Basic Application Info'!D9</f>
        <v>jbaird@ci.lancaster.oh.us</v>
      </c>
      <c r="L7" s="83" t="str">
        <f>'Basic Application Info'!D6</f>
        <v>Jeff Baird, PE, PS</v>
      </c>
      <c r="M7" s="83" t="str">
        <f>'Basic Application Info'!D7</f>
        <v>Assistant City Engineer</v>
      </c>
      <c r="N7" t="str">
        <f>J7</f>
        <v>740-687-6614</v>
      </c>
      <c r="O7" s="88">
        <v>44227</v>
      </c>
      <c r="T7" t="str">
        <f>'Basic Application Info'!A34</f>
        <v>O:\SAFETY\D05\SAFETY APPLICATIONS\2024\202401D05-01 East Main St (Lancaster)</v>
      </c>
    </row>
    <row r="10" spans="1:20" ht="21" x14ac:dyDescent="0.35">
      <c r="A10" s="80" t="s">
        <v>108</v>
      </c>
    </row>
    <row r="11" spans="1:20" x14ac:dyDescent="0.25">
      <c r="A11" s="81" t="s">
        <v>109</v>
      </c>
    </row>
    <row r="12" spans="1:20" x14ac:dyDescent="0.25">
      <c r="A12" s="82" t="s">
        <v>91</v>
      </c>
      <c r="B12" s="82" t="s">
        <v>110</v>
      </c>
    </row>
    <row r="13" spans="1:20" x14ac:dyDescent="0.25">
      <c r="A13" t="str">
        <f>C1</f>
        <v>202401D05-01</v>
      </c>
      <c r="B13" t="str">
        <f>'Basic Application Info'!A18</f>
        <v xml:space="preserve">East Main Steet is a Principal Arterial which is traversed by a large number of pedestrians on a regular basis. There are dirt paths worn into the grass along the curb because of the high number of pedestrians using this route.  There have been people in wheelchairs traveling within the roadway outside driving lane due to a lack of pedestrian facilities. Many of the pedestrians are using this corridor for access to the LSS Faith Mission and Lancaster-Fairfield Community Action Agency to take advantage of their free services and temporary housing. This project is a high priority for the City of Lancaster and is included in our Active Transportation Plan.
In the section proposed to be widened vehicles frequently cross over the existing curbs, due to the narrow lane widths, creating a safty issue for both the motorists and pedestrians. 
From 2018-2022 (5 years), 167 crashes occurred in the project area - including 4 pedestrian crashes resulting in at least 2 serious injuries.  FAI-22-16.12 to 16.22 is ranked the #2,168th Urban Non-Freeway Segment o the 2021 HSIP Safety Priority List. </v>
      </c>
    </row>
    <row r="16" spans="1:20" ht="21" x14ac:dyDescent="0.35">
      <c r="A16" s="80" t="s">
        <v>111</v>
      </c>
    </row>
    <row r="17" spans="1:11" x14ac:dyDescent="0.25">
      <c r="A17" s="81" t="s">
        <v>112</v>
      </c>
    </row>
    <row r="18" spans="1:11" x14ac:dyDescent="0.25">
      <c r="A18" s="82" t="s">
        <v>91</v>
      </c>
      <c r="B18" s="82" t="s">
        <v>113</v>
      </c>
      <c r="C18" s="82" t="s">
        <v>114</v>
      </c>
    </row>
    <row r="19" spans="1:11" x14ac:dyDescent="0.25">
      <c r="A19" t="str">
        <f>A13</f>
        <v>202401D05-01</v>
      </c>
      <c r="B19" t="str">
        <f>'Basic Application Info'!A16</f>
        <v xml:space="preserve">The approximate project limits are East Main Street (US 22) in the City of Lancaster from the Ewing Street intersection east to the signalized intersection at the shopping center/LSS Faith Mission/Lancaster-Fairfield Community Action Agency drives (logpoints FAI-22-15.58 to 16.20).  
The project proposes to widen the existing approximately 40-feet wide, 4-lane roadway to 44-feet wide to provide for four (4) 11-feet wide lanes from just east of Ewing Street to just east of Baldwin Drive (approximately 1500 feet). It will add sidewalk to provide continuous pedestrian access on both sides of the street from Ewing Street to the traffic control signal at the shopping center (LSS Faith Mission and Lancaster-Fairfield Community Action Agency are across the street).  It will upgrade all existing pedestrian crossings to meet current standards and enhance existing Lancaster-Fairfield Public Transit stops which may include providing wider walks and upgrading existing benches. </v>
      </c>
    </row>
    <row r="24" spans="1:11" ht="21" x14ac:dyDescent="0.35">
      <c r="A24" s="80" t="s">
        <v>115</v>
      </c>
    </row>
    <row r="25" spans="1:11" x14ac:dyDescent="0.25">
      <c r="A25" s="81" t="s">
        <v>116</v>
      </c>
    </row>
    <row r="26" spans="1:11" x14ac:dyDescent="0.25">
      <c r="A26" s="82" t="s">
        <v>117</v>
      </c>
      <c r="B26" s="82" t="s">
        <v>91</v>
      </c>
      <c r="C26" s="82" t="s">
        <v>118</v>
      </c>
      <c r="D26" s="82" t="s">
        <v>48</v>
      </c>
      <c r="E26" s="82" t="s">
        <v>119</v>
      </c>
      <c r="F26" s="82" t="s">
        <v>120</v>
      </c>
      <c r="G26" s="82" t="s">
        <v>121</v>
      </c>
      <c r="H26" s="82" t="s">
        <v>122</v>
      </c>
      <c r="I26" s="82" t="s">
        <v>123</v>
      </c>
      <c r="J26" s="82" t="s">
        <v>124</v>
      </c>
      <c r="K26" s="82" t="s">
        <v>125</v>
      </c>
    </row>
    <row r="27" spans="1:11" x14ac:dyDescent="0.25">
      <c r="A27" s="84"/>
      <c r="I27" s="85"/>
      <c r="J27" s="85"/>
    </row>
    <row r="28" spans="1:11" x14ac:dyDescent="0.25">
      <c r="A28" s="84"/>
      <c r="I28" s="85"/>
      <c r="J28" s="85"/>
    </row>
    <row r="29" spans="1:11" x14ac:dyDescent="0.25">
      <c r="A29" s="84"/>
      <c r="I29" s="85"/>
      <c r="J29" s="85"/>
    </row>
    <row r="30" spans="1:11" x14ac:dyDescent="0.25">
      <c r="A30" s="84"/>
      <c r="I30" s="85"/>
      <c r="J30" s="85"/>
    </row>
    <row r="31" spans="1:11" x14ac:dyDescent="0.25">
      <c r="A31" s="84"/>
      <c r="I31" s="85"/>
      <c r="J31" s="85"/>
    </row>
    <row r="32" spans="1:11" x14ac:dyDescent="0.25">
      <c r="A32" s="84"/>
      <c r="I32" s="85"/>
      <c r="J32" s="85"/>
    </row>
    <row r="33" spans="1:75" x14ac:dyDescent="0.25">
      <c r="A33" s="84"/>
      <c r="I33" s="85"/>
      <c r="J33" s="85"/>
    </row>
    <row r="34" spans="1:75" x14ac:dyDescent="0.25">
      <c r="A34" s="84"/>
      <c r="I34" s="85"/>
      <c r="J34" s="85"/>
    </row>
    <row r="35" spans="1:75" x14ac:dyDescent="0.25">
      <c r="A35" s="84"/>
      <c r="I35" s="85"/>
      <c r="J35" s="85"/>
    </row>
    <row r="36" spans="1:75" x14ac:dyDescent="0.25">
      <c r="A36" s="84"/>
      <c r="I36" s="85"/>
      <c r="J36" s="85"/>
    </row>
    <row r="38" spans="1:75" ht="21" x14ac:dyDescent="0.35">
      <c r="A38" s="80" t="s">
        <v>49</v>
      </c>
    </row>
    <row r="39" spans="1:75" x14ac:dyDescent="0.25">
      <c r="A39" s="81" t="s">
        <v>126</v>
      </c>
    </row>
    <row r="40" spans="1:75" x14ac:dyDescent="0.25">
      <c r="A40" s="82" t="s">
        <v>91</v>
      </c>
      <c r="B40" s="82" t="s">
        <v>127</v>
      </c>
      <c r="C40" s="82" t="s">
        <v>128</v>
      </c>
      <c r="D40" s="82" t="s">
        <v>129</v>
      </c>
      <c r="E40" s="82" t="s">
        <v>130</v>
      </c>
      <c r="F40" s="82" t="s">
        <v>131</v>
      </c>
      <c r="G40" s="82" t="s">
        <v>132</v>
      </c>
      <c r="H40" s="82" t="s">
        <v>133</v>
      </c>
      <c r="I40" s="82" t="s">
        <v>134</v>
      </c>
      <c r="J40" s="82" t="s">
        <v>135</v>
      </c>
      <c r="K40" s="82" t="s">
        <v>136</v>
      </c>
      <c r="L40" s="82" t="s">
        <v>137</v>
      </c>
      <c r="M40" s="82" t="s">
        <v>138</v>
      </c>
      <c r="N40" s="82" t="s">
        <v>139</v>
      </c>
      <c r="O40" s="82" t="s">
        <v>140</v>
      </c>
      <c r="P40" s="82" t="s">
        <v>141</v>
      </c>
      <c r="Q40" s="82" t="s">
        <v>142</v>
      </c>
      <c r="R40" s="82" t="s">
        <v>143</v>
      </c>
      <c r="S40" s="82" t="s">
        <v>144</v>
      </c>
      <c r="T40" s="82" t="s">
        <v>145</v>
      </c>
      <c r="U40" s="82" t="s">
        <v>146</v>
      </c>
      <c r="V40" s="82" t="s">
        <v>147</v>
      </c>
      <c r="W40" s="82" t="s">
        <v>148</v>
      </c>
      <c r="X40" s="82" t="s">
        <v>149</v>
      </c>
      <c r="Y40" s="82" t="s">
        <v>150</v>
      </c>
      <c r="Z40" s="82" t="s">
        <v>151</v>
      </c>
      <c r="AA40" s="82" t="s">
        <v>152</v>
      </c>
      <c r="AB40" s="82" t="s">
        <v>153</v>
      </c>
      <c r="AC40" s="82" t="s">
        <v>154</v>
      </c>
      <c r="AD40" s="82" t="s">
        <v>155</v>
      </c>
      <c r="AE40" s="82" t="s">
        <v>156</v>
      </c>
      <c r="AF40" s="82" t="s">
        <v>157</v>
      </c>
      <c r="AG40" s="82" t="s">
        <v>158</v>
      </c>
      <c r="AH40" s="82" t="s">
        <v>159</v>
      </c>
      <c r="AI40" s="82" t="s">
        <v>160</v>
      </c>
      <c r="AJ40" s="82" t="s">
        <v>161</v>
      </c>
      <c r="AK40" s="82" t="s">
        <v>162</v>
      </c>
      <c r="AL40" s="82" t="s">
        <v>163</v>
      </c>
      <c r="AM40" s="82" t="s">
        <v>164</v>
      </c>
      <c r="AN40" s="82" t="s">
        <v>165</v>
      </c>
      <c r="AO40" s="82" t="s">
        <v>166</v>
      </c>
      <c r="AP40" s="82" t="s">
        <v>167</v>
      </c>
      <c r="AQ40" s="82" t="s">
        <v>168</v>
      </c>
      <c r="AR40" s="82" t="s">
        <v>169</v>
      </c>
      <c r="AS40" s="82" t="s">
        <v>170</v>
      </c>
      <c r="AT40" s="82" t="s">
        <v>171</v>
      </c>
      <c r="AU40" s="82" t="s">
        <v>172</v>
      </c>
      <c r="AV40" s="82" t="s">
        <v>173</v>
      </c>
      <c r="AW40" s="82" t="s">
        <v>174</v>
      </c>
      <c r="AX40" s="82" t="s">
        <v>175</v>
      </c>
      <c r="AY40" s="82" t="s">
        <v>176</v>
      </c>
      <c r="AZ40" s="82" t="s">
        <v>177</v>
      </c>
      <c r="BA40" s="82" t="s">
        <v>178</v>
      </c>
      <c r="BB40" s="82" t="s">
        <v>179</v>
      </c>
      <c r="BC40" s="82" t="s">
        <v>180</v>
      </c>
      <c r="BD40" s="82" t="s">
        <v>181</v>
      </c>
      <c r="BE40" s="82" t="s">
        <v>182</v>
      </c>
      <c r="BF40" s="82" t="s">
        <v>183</v>
      </c>
      <c r="BG40" s="82" t="s">
        <v>184</v>
      </c>
      <c r="BH40" s="82" t="s">
        <v>185</v>
      </c>
      <c r="BI40" s="82" t="s">
        <v>186</v>
      </c>
      <c r="BJ40" s="82" t="s">
        <v>187</v>
      </c>
      <c r="BK40" s="82" t="s">
        <v>188</v>
      </c>
      <c r="BL40" s="82" t="s">
        <v>189</v>
      </c>
      <c r="BM40" s="82" t="s">
        <v>190</v>
      </c>
      <c r="BN40" s="82" t="s">
        <v>191</v>
      </c>
      <c r="BO40" s="82" t="s">
        <v>192</v>
      </c>
      <c r="BP40" s="82" t="s">
        <v>193</v>
      </c>
      <c r="BQ40" s="82" t="s">
        <v>194</v>
      </c>
      <c r="BR40" s="82" t="s">
        <v>195</v>
      </c>
      <c r="BS40" s="82" t="s">
        <v>196</v>
      </c>
      <c r="BT40" s="82" t="s">
        <v>197</v>
      </c>
      <c r="BU40" s="82" t="s">
        <v>198</v>
      </c>
      <c r="BV40" s="82" t="s">
        <v>199</v>
      </c>
      <c r="BW40" s="82" t="s">
        <v>200</v>
      </c>
    </row>
    <row r="41" spans="1:75" x14ac:dyDescent="0.25">
      <c r="A41" t="str">
        <f>C1</f>
        <v>202401D05-01</v>
      </c>
      <c r="B41" s="83">
        <f>'Basic Application Info'!D21</f>
        <v>0</v>
      </c>
      <c r="C41" s="89" t="s">
        <v>217</v>
      </c>
      <c r="D41" s="83">
        <f>'Basic Application Info'!E21</f>
        <v>2025</v>
      </c>
      <c r="E41" s="83">
        <f>'Basic Application Info'!F21</f>
        <v>2026</v>
      </c>
      <c r="F41" s="83">
        <f>'Basic Application Info'!G21</f>
        <v>2027</v>
      </c>
      <c r="G41" s="83">
        <f>'Basic Application Info'!H21</f>
        <v>2028</v>
      </c>
      <c r="H41">
        <f>'Basic Application Info'!D24</f>
        <v>0</v>
      </c>
      <c r="I41">
        <v>0</v>
      </c>
      <c r="J41">
        <f>'Basic Application Info'!E24</f>
        <v>360000</v>
      </c>
      <c r="K41">
        <f>'Basic Application Info'!F24</f>
        <v>99000</v>
      </c>
      <c r="L41">
        <f>'Basic Application Info'!G24</f>
        <v>864000</v>
      </c>
      <c r="M41">
        <f>'Basic Application Info'!H24</f>
        <v>1512000</v>
      </c>
      <c r="N41">
        <f>'Basic Application Info'!D23</f>
        <v>0</v>
      </c>
      <c r="O41">
        <v>0</v>
      </c>
      <c r="P41">
        <f>'Basic Application Info'!E23</f>
        <v>0</v>
      </c>
      <c r="Q41">
        <f>'Basic Application Info'!F23</f>
        <v>0</v>
      </c>
      <c r="R41">
        <f>'Basic Application Info'!G23</f>
        <v>0</v>
      </c>
      <c r="S41">
        <f>'Basic Application Info'!H23</f>
        <v>0</v>
      </c>
      <c r="T41">
        <f>'Basic Application Info'!D25</f>
        <v>0</v>
      </c>
      <c r="U41">
        <v>0</v>
      </c>
      <c r="V41">
        <f>'Basic Application Info'!E25</f>
        <v>40000</v>
      </c>
      <c r="W41">
        <f>'Basic Application Info'!F25</f>
        <v>11000</v>
      </c>
      <c r="X41">
        <f>'Basic Application Info'!G25</f>
        <v>96000</v>
      </c>
      <c r="Y41">
        <f>'Basic Application Info'!H25</f>
        <v>168000</v>
      </c>
      <c r="BW41">
        <f>'Basic Application Info'!A28</f>
        <v>0</v>
      </c>
    </row>
    <row r="44" spans="1:75" ht="21" x14ac:dyDescent="0.35">
      <c r="A44" s="80" t="s">
        <v>201</v>
      </c>
    </row>
    <row r="45" spans="1:75" x14ac:dyDescent="0.25">
      <c r="A45" s="81" t="s">
        <v>202</v>
      </c>
    </row>
    <row r="46" spans="1:75" x14ac:dyDescent="0.25">
      <c r="A46" s="82" t="s">
        <v>91</v>
      </c>
      <c r="B46" s="82" t="s">
        <v>203</v>
      </c>
      <c r="C46" s="82" t="s">
        <v>204</v>
      </c>
      <c r="D46" s="82" t="s">
        <v>205</v>
      </c>
      <c r="E46" s="82" t="s">
        <v>206</v>
      </c>
      <c r="F46" s="82" t="s">
        <v>207</v>
      </c>
      <c r="G46" s="82" t="s">
        <v>208</v>
      </c>
      <c r="H46" s="82" t="s">
        <v>209</v>
      </c>
      <c r="I46" s="82" t="s">
        <v>210</v>
      </c>
      <c r="J46" s="82" t="s">
        <v>211</v>
      </c>
      <c r="K46" s="82" t="s">
        <v>212</v>
      </c>
    </row>
    <row r="47" spans="1:75" x14ac:dyDescent="0.25">
      <c r="A47" t="str">
        <f>C1</f>
        <v>202401D05-01</v>
      </c>
    </row>
  </sheetData>
  <sheetProtection formatColumns="0" formatRows="0"/>
  <mergeCells count="1">
    <mergeCell ref="A1:B1"/>
  </mergeCells>
  <conditionalFormatting sqref="C1">
    <cfRule type="expression" dxfId="0" priority="1">
      <formula>$C$1="Not Assigned"</formula>
    </cfRule>
  </conditionalFormatting>
  <hyperlinks>
    <hyperlink ref="A5" r:id="rId1" xr:uid="{F6C94F42-77B5-4015-B002-F18C076B182E}"/>
    <hyperlink ref="A45" r:id="rId2" xr:uid="{6ECCBB84-4A5D-41C4-ADCA-696BC19A70EF}"/>
    <hyperlink ref="A39" r:id="rId3" xr:uid="{B593BB4F-5D06-414C-A2B7-FBDE3022EA4C}"/>
    <hyperlink ref="A25" r:id="rId4" xr:uid="{9C212967-6F26-4CEE-882C-F5D207239944}"/>
    <hyperlink ref="A17" r:id="rId5" xr:uid="{12E4E5F5-872E-46ED-AA0D-E91748057EA8}"/>
    <hyperlink ref="A11" r:id="rId6" xr:uid="{0C1B3A3C-37D9-4EED-9E48-C86F3610158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4DF4048843614FBFDCF943DF00E616" ma:contentTypeVersion="1" ma:contentTypeDescription="Create a new document." ma:contentTypeScope="" ma:versionID="ada1e81941290aa3f5f9bd3fef6acbfa">
  <xsd:schema xmlns:xsd="http://www.w3.org/2001/XMLSchema" xmlns:xs="http://www.w3.org/2001/XMLSchema" xmlns:p="http://schemas.microsoft.com/office/2006/metadata/properties" xmlns:ns2="716bfe16-1abb-498e-9a34-c354564ee716" targetNamespace="http://schemas.microsoft.com/office/2006/metadata/properties" ma:root="true" ma:fieldsID="1d23be1500a5be4c5d5f145ddf2414e3" ns2:_="">
    <xsd:import namespace="716bfe16-1abb-498e-9a34-c354564ee71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6bfe16-1abb-498e-9a34-c354564ee71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4AA297-DAA0-4EC9-A97B-FD73055B9804}">
  <ds:schemaRefs>
    <ds:schemaRef ds:uri="http://schemas.microsoft.com/sharepoint/v3/contenttype/forms"/>
  </ds:schemaRefs>
</ds:datastoreItem>
</file>

<file path=customXml/itemProps2.xml><?xml version="1.0" encoding="utf-8"?>
<ds:datastoreItem xmlns:ds="http://schemas.openxmlformats.org/officeDocument/2006/customXml" ds:itemID="{14614785-1973-44F0-A0A8-1D6EC56987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6bfe16-1abb-498e-9a34-c354564ee7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82BE94-16BF-4726-AD47-33E8B4B3655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Basic Application Info</vt:lpstr>
      <vt:lpstr> Pedestrian Treatments</vt:lpstr>
      <vt:lpstr>Roadway Departure Treatments</vt:lpstr>
      <vt:lpstr>Import</vt:lpstr>
      <vt:lpstr>'Basic Application Info'!Print_Area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Sally Sharrow</dc:creator>
  <cp:lastModifiedBy>Joshua Otworth</cp:lastModifiedBy>
  <cp:lastPrinted>2019-08-22T15:33:31Z</cp:lastPrinted>
  <dcterms:created xsi:type="dcterms:W3CDTF">2019-05-07T18:23:46Z</dcterms:created>
  <dcterms:modified xsi:type="dcterms:W3CDTF">2023-12-22T18:59:40Z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0x010100C94DF4048843614FBFDCF943DF00E616</vt:lpwstr>
  </property>
</Properties>
</file>