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updateLinks="never" defaultThemeVersion="124226"/>
  <mc:AlternateContent xmlns:mc="http://schemas.openxmlformats.org/markup-compatibility/2006">
    <mc:Choice Requires="x15">
      <x15ac:absPath xmlns:x15ac="http://schemas.microsoft.com/office/spreadsheetml/2010/11/ac" url="I:\Real_Estate\ODOT NO ProjectWise Projects\111621 FAI 158\PCL 018\"/>
    </mc:Choice>
  </mc:AlternateContent>
  <xr:revisionPtr revIDLastSave="0" documentId="8_{4E316121-1704-4413-A6B1-98199462301C}" xr6:coauthVersionLast="47" xr6:coauthVersionMax="47" xr10:uidLastSave="{00000000-0000-0000-0000-000000000000}"/>
  <workbookProtection lockStructure="1"/>
  <bookViews>
    <workbookView xWindow="-120" yWindow="-120" windowWidth="29040" windowHeight="15840" tabRatio="853" xr2:uid="{00000000-000D-0000-FFFF-FFFF0000000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SHEET'!$J$2:$J$4</definedName>
    <definedName name="Basement">'LIST SHEET'!$G$2:$G$4</definedName>
    <definedName name="Basement2">'LIST SHEET'!$I$2:$I$6</definedName>
    <definedName name="Basement3">'LIST SHEET'!$J$2:$J$5</definedName>
    <definedName name="Baths">'LIST SHEET'!$B$12:$B$21</definedName>
    <definedName name="bedrooms">'LIST SHEET'!$A$12:$A$21</definedName>
    <definedName name="Car_Count">'LIST SHEET'!$D$2:$D$9</definedName>
    <definedName name="Claim_Certify">'LIST SHEET'!$L$16:$L$17</definedName>
    <definedName name="Claim_Certify2">'LIST SHEET'!$L$20:$L$21</definedName>
    <definedName name="Claim_Type">'LIST SHEET'!$A$24:$A$32</definedName>
    <definedName name="Cook_Source">'LIST SHEET'!$I$19:$I$23</definedName>
    <definedName name="Denied">'LIST SHEET'!$C$24:$C$25</definedName>
    <definedName name="DSS">'LIST SHEET'!$C$15:$C$16</definedName>
    <definedName name="Exterior">'LIST SHEET'!$E$12:$E$19</definedName>
    <definedName name="FMVE_THSC">'LIST SHEET'!$E$29:$E$32</definedName>
    <definedName name="Garage">'LIST SHEET'!$C$2:$C$4</definedName>
    <definedName name="Granted">'LIST SHEET'!$D$24:$D$25</definedName>
    <definedName name="Heat_Source">'LIST SHEET'!$J$19:$J$23</definedName>
    <definedName name="Loan_Type">'LIST SHEET'!$J$33:$J$38</definedName>
    <definedName name="Mortgage">'LIST SHEET'!$G$7:$G$8</definedName>
    <definedName name="Move_Type">'LIST SHEET'!$L$27:$L$30</definedName>
    <definedName name="Neighborhood">'LIST SHEET'!$A$2:$A$6</definedName>
    <definedName name="NHSV">'LIST SHEET'!#REF!</definedName>
    <definedName name="No_Rms">'LIST SHEET'!$K$2:$K$21</definedName>
    <definedName name="No_Yes">[1]List!$A$2:$A$3</definedName>
    <definedName name="Occupancy_Class">'LIST SHEET'!$G$33:$H$36</definedName>
    <definedName name="Own_Tenant">'LIST SHEET'!$D$24:$D$25</definedName>
    <definedName name="Owner_Tenant">'LIST SHEET'!$C$29:$C$30</definedName>
    <definedName name="Prime_Comp">'LIST SHEET'!$G$24:$G$26</definedName>
    <definedName name="Referrals">'LIST SHEET'!$I$27:$I$28</definedName>
    <definedName name="Rooms">'LIST SHEET'!$I$34:$I$55</definedName>
    <definedName name="S.F.">'LIST SHEET'!$B$7:$B$8</definedName>
    <definedName name="School">'LIST SHEET'!$C$18:$C$19</definedName>
    <definedName name="Sewer">'LIST SHEET'!$K$27:$K$29</definedName>
    <definedName name="Status">[1]List!$E$2:$E$3</definedName>
    <definedName name="Subsidies">'LIST SHEET'!$L$2:$L$9</definedName>
    <definedName name="Take_Area">'LIST SHEET'!$B$24:$B$26</definedName>
    <definedName name="Temp_Perm">'LIST SHEET'!$L$24:$L$25</definedName>
    <definedName name="Term">'LIST SHEET'!$J$8:$J$12</definedName>
    <definedName name="THSC_Options">'LIST SHEET'!$A$36:$A$44</definedName>
    <definedName name="Type_Dwelling">'LIST SHEET'!$G$12:$G$22</definedName>
    <definedName name="Utilities">'LIST SHEET'!$I$9:$I$11</definedName>
    <definedName name="Utilities_Paid">'LIST SHEET'!$I$13:$I$16</definedName>
    <definedName name="Water">'LIST SHEET'!$J$27:$J$29</definedName>
    <definedName name="Whos_Bid">'LIST SHEET'!$L$12:$L$13</definedName>
    <definedName name="Yes_No">'LIST SHEET'!$D$17:$D$18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8" l="1"/>
  <c r="G15" i="36"/>
  <c r="A2" i="11"/>
  <c r="C31" i="22"/>
  <c r="C30" i="22"/>
  <c r="K19" i="23"/>
  <c r="K21" i="23"/>
  <c r="E19" i="23"/>
  <c r="E21" i="23" s="1"/>
  <c r="I19" i="23"/>
  <c r="I21" i="23"/>
  <c r="G19" i="23"/>
  <c r="G21" i="23"/>
  <c r="L42" i="22"/>
  <c r="C19" i="23"/>
  <c r="C21" i="23" s="1"/>
  <c r="D41" i="3"/>
  <c r="G42" i="3" s="1"/>
  <c r="G13" i="4"/>
  <c r="E15" i="4"/>
  <c r="K32" i="34"/>
  <c r="H19" i="24"/>
  <c r="M12" i="24"/>
  <c r="M14" i="24" s="1"/>
  <c r="K11" i="5"/>
  <c r="J35" i="28"/>
  <c r="J10" i="28"/>
  <c r="D10" i="28"/>
  <c r="J9" i="28"/>
  <c r="D9" i="28"/>
  <c r="D7" i="28"/>
  <c r="N5" i="28"/>
  <c r="N4" i="28"/>
  <c r="N3" i="28"/>
  <c r="N2" i="28"/>
  <c r="A2" i="28"/>
  <c r="J35" i="27"/>
  <c r="J10" i="27"/>
  <c r="D10" i="27"/>
  <c r="J9" i="27"/>
  <c r="D9" i="27"/>
  <c r="D7" i="27"/>
  <c r="N5" i="27"/>
  <c r="N4" i="27"/>
  <c r="N3" i="27"/>
  <c r="N2" i="27"/>
  <c r="A2" i="27"/>
  <c r="J35" i="26"/>
  <c r="J10" i="26"/>
  <c r="D10" i="26"/>
  <c r="J9" i="26"/>
  <c r="D9" i="26"/>
  <c r="D7" i="26"/>
  <c r="N5" i="26"/>
  <c r="N4" i="26"/>
  <c r="N3" i="26"/>
  <c r="N2" i="26"/>
  <c r="A2" i="26"/>
  <c r="J35" i="25"/>
  <c r="J10" i="25"/>
  <c r="D10" i="25"/>
  <c r="J9" i="25"/>
  <c r="D9" i="25"/>
  <c r="D7" i="25"/>
  <c r="N5" i="25"/>
  <c r="N4" i="25"/>
  <c r="N3" i="25"/>
  <c r="N2" i="25"/>
  <c r="A2" i="25"/>
  <c r="K33" i="11"/>
  <c r="K44" i="11" s="1"/>
  <c r="H83" i="11" s="1"/>
  <c r="K37" i="11"/>
  <c r="J67" i="11"/>
  <c r="J77" i="11" s="1"/>
  <c r="J69" i="11"/>
  <c r="J71" i="11"/>
  <c r="J73" i="11"/>
  <c r="J75" i="11"/>
  <c r="F13" i="11"/>
  <c r="F12" i="11"/>
  <c r="F11" i="11"/>
  <c r="G43" i="18"/>
  <c r="K17" i="5"/>
  <c r="H38" i="24"/>
  <c r="H22" i="24"/>
  <c r="D33" i="22"/>
  <c r="D32" i="3"/>
  <c r="H23" i="8"/>
  <c r="C33" i="22"/>
  <c r="C32" i="3"/>
  <c r="L36" i="34"/>
  <c r="L35" i="34"/>
  <c r="M5" i="11"/>
  <c r="M4" i="11"/>
  <c r="M3" i="11"/>
  <c r="M2" i="11"/>
  <c r="J25" i="23"/>
  <c r="T5" i="3"/>
  <c r="T4" i="3"/>
  <c r="T3" i="3"/>
  <c r="T2" i="3"/>
  <c r="C18" i="3"/>
  <c r="H17" i="24"/>
  <c r="A2" i="12"/>
  <c r="A2" i="13"/>
  <c r="A2" i="19"/>
  <c r="A2" i="23"/>
  <c r="A2" i="22"/>
  <c r="A2" i="5"/>
  <c r="A2" i="4"/>
  <c r="A2" i="3"/>
  <c r="A2" i="16"/>
  <c r="A2" i="36"/>
  <c r="A2" i="10"/>
  <c r="A2" i="34"/>
  <c r="E7" i="13"/>
  <c r="D6" i="36"/>
  <c r="J25" i="36"/>
  <c r="J26" i="36"/>
  <c r="B30" i="8"/>
  <c r="D6" i="18"/>
  <c r="D7" i="12"/>
  <c r="N5" i="12"/>
  <c r="N4" i="12"/>
  <c r="N3" i="12"/>
  <c r="N2" i="12"/>
  <c r="M5" i="13"/>
  <c r="M4" i="13"/>
  <c r="M3" i="13"/>
  <c r="M2" i="13"/>
  <c r="I13" i="19"/>
  <c r="O5" i="19"/>
  <c r="O4" i="19"/>
  <c r="O3" i="19"/>
  <c r="O2" i="19"/>
  <c r="M5" i="18"/>
  <c r="M4" i="18"/>
  <c r="M3" i="18"/>
  <c r="M2" i="18"/>
  <c r="P5" i="24"/>
  <c r="P4" i="24"/>
  <c r="P3" i="24"/>
  <c r="P2" i="24"/>
  <c r="O5" i="23"/>
  <c r="O4" i="23"/>
  <c r="O3" i="23"/>
  <c r="O2"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R5" i="5"/>
  <c r="R4" i="5"/>
  <c r="R3" i="5"/>
  <c r="R2" i="5"/>
  <c r="P5" i="4"/>
  <c r="P4" i="4"/>
  <c r="P3" i="4"/>
  <c r="P2" i="4"/>
  <c r="J5" i="16"/>
  <c r="J4" i="16"/>
  <c r="J3" i="16"/>
  <c r="J2" i="16"/>
  <c r="I14" i="36"/>
  <c r="K14" i="36"/>
  <c r="D7" i="36"/>
  <c r="L5" i="36"/>
  <c r="L4" i="36"/>
  <c r="L3" i="36"/>
  <c r="L2" i="36"/>
  <c r="O5" i="10"/>
  <c r="O4" i="10"/>
  <c r="O3" i="10"/>
  <c r="O2" i="10"/>
  <c r="M5" i="34"/>
  <c r="M4" i="34"/>
  <c r="M3" i="34"/>
  <c r="M2" i="34"/>
  <c r="C35" i="22"/>
  <c r="C34" i="22"/>
  <c r="J16" i="36"/>
  <c r="G37" i="34"/>
  <c r="G36" i="34"/>
  <c r="G35" i="34"/>
  <c r="G34" i="34"/>
  <c r="G33" i="34"/>
  <c r="G32" i="34"/>
  <c r="F7" i="34"/>
  <c r="H10" i="36"/>
  <c r="H8" i="36"/>
  <c r="H15" i="19"/>
  <c r="E45" i="36"/>
  <c r="B42" i="36"/>
  <c r="B41" i="36"/>
  <c r="J22" i="36"/>
  <c r="E26" i="36"/>
  <c r="E25" i="36"/>
  <c r="D16" i="36"/>
  <c r="D15" i="36"/>
  <c r="G14" i="36"/>
  <c r="E14" i="36"/>
  <c r="F13" i="36"/>
  <c r="C10" i="36"/>
  <c r="C9" i="36"/>
  <c r="H9" i="36"/>
  <c r="D12" i="36"/>
  <c r="D37" i="34"/>
  <c r="D36" i="34"/>
  <c r="D35" i="34"/>
  <c r="D34" i="34"/>
  <c r="D33" i="34"/>
  <c r="D32" i="34"/>
  <c r="J34" i="34"/>
  <c r="J33" i="34"/>
  <c r="J32" i="34"/>
  <c r="J27" i="23"/>
  <c r="H15" i="24"/>
  <c r="J35" i="12"/>
  <c r="L55" i="19"/>
  <c r="J68" i="19" s="1"/>
  <c r="C40" i="22"/>
  <c r="C39" i="22"/>
  <c r="C36" i="22"/>
  <c r="C29" i="22"/>
  <c r="C28" i="22"/>
  <c r="C27" i="22"/>
  <c r="C25" i="22"/>
  <c r="C26" i="22"/>
  <c r="J10" i="12"/>
  <c r="J9" i="12"/>
  <c r="E20" i="13"/>
  <c r="D10" i="12"/>
  <c r="D9" i="12"/>
  <c r="C14" i="19"/>
  <c r="C13" i="19"/>
  <c r="D8" i="18"/>
  <c r="D7" i="18"/>
  <c r="F55" i="19"/>
  <c r="J15" i="36"/>
  <c r="M1" i="34" l="1"/>
  <c r="N1" i="28"/>
  <c r="N1" i="26"/>
  <c r="O1" i="23"/>
  <c r="P1" i="4"/>
  <c r="O1" i="10"/>
  <c r="M1" i="13"/>
  <c r="P1" i="24"/>
  <c r="R1" i="5"/>
  <c r="M1" i="11"/>
  <c r="S1" i="22"/>
  <c r="N1" i="27"/>
  <c r="N1" i="25"/>
  <c r="T1" i="3"/>
  <c r="N1" i="12"/>
  <c r="J1" i="16"/>
  <c r="L1" i="36"/>
  <c r="M1" i="18"/>
  <c r="O1" i="19"/>
  <c r="G17" i="4"/>
  <c r="G21" i="4" s="1"/>
  <c r="H12" i="24"/>
  <c r="H42" i="22"/>
  <c r="G43" i="22" s="1"/>
  <c r="J29" i="23"/>
  <c r="D42" i="22"/>
  <c r="O43" i="22" s="1"/>
  <c r="H13" i="24"/>
  <c r="K43" i="22"/>
  <c r="K42" i="3"/>
  <c r="O42" i="3"/>
  <c r="G15" i="4"/>
  <c r="K5" i="5" l="1"/>
  <c r="K13" i="5" s="1"/>
  <c r="K15" i="5" s="1"/>
  <c r="N21" i="5" s="1"/>
  <c r="G24" i="5" s="1"/>
  <c r="E2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I42" authorId="0" shapeId="0" xr:uid="{00000000-0006-0000-0300-00000100000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B15" authorId="0" shapeId="0" xr:uid="{00000000-0006-0000-0900-000001000000}">
      <text>
        <r>
          <rPr>
            <sz val="8"/>
            <color indexed="81"/>
            <rFont val="Tahoma"/>
            <family val="2"/>
          </rPr>
          <t xml:space="preserve">Input the name of the additional item, if applicable.
</t>
        </r>
      </text>
    </comment>
    <comment ref="D25" authorId="0" shapeId="0" xr:uid="{00000000-0006-0000-0900-000002000000}">
      <text>
        <r>
          <rPr>
            <sz val="8"/>
            <color indexed="81"/>
            <rFont val="Tahoma"/>
            <family val="2"/>
          </rPr>
          <t>Input applicable City or County utilized in determining low income limit.</t>
        </r>
      </text>
    </comment>
    <comment ref="D27" authorId="0" shapeId="0" xr:uid="{00000000-0006-0000-0900-00000300000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D69" authorId="0" shapeId="0" xr:uid="{00000000-0006-0000-0D00-00000100000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<sst xmlns="http://schemas.openxmlformats.org/spreadsheetml/2006/main" count="1380" uniqueCount="789">
  <si>
    <t>RE-600</t>
  </si>
  <si>
    <t>STATE OF OHIO</t>
  </si>
  <si>
    <t>County:</t>
  </si>
  <si>
    <t>DEPARTMENT OF TRANSPORTATION</t>
  </si>
  <si>
    <t>Route:</t>
  </si>
  <si>
    <t>Section:</t>
  </si>
  <si>
    <t>RELOCATION ASSISTANCE</t>
  </si>
  <si>
    <t>Parcel No.:</t>
  </si>
  <si>
    <t>RESIDENTIAL SITE OCCUPANCY</t>
  </si>
  <si>
    <t>PID No.:</t>
  </si>
  <si>
    <t xml:space="preserve">INTERVIEW FORM </t>
  </si>
  <si>
    <t>Is Occupant an Owner or Tenant?</t>
  </si>
  <si>
    <t>Displaced Persons Name:</t>
  </si>
  <si>
    <t>Site Address:</t>
  </si>
  <si>
    <t>City, State and Zip:</t>
  </si>
  <si>
    <t>Contact Information:</t>
  </si>
  <si>
    <t>Home Phone:</t>
  </si>
  <si>
    <t>Cell Phone:</t>
  </si>
  <si>
    <t>Email Address:</t>
  </si>
  <si>
    <t>Person Interviewed:</t>
  </si>
  <si>
    <t>Interview Date:</t>
  </si>
  <si>
    <t>Interviewing Agent:</t>
  </si>
  <si>
    <t>Date of Occupancy:</t>
  </si>
  <si>
    <t>Take Area:</t>
  </si>
  <si>
    <t>Owner Considering Retention of Home?:</t>
  </si>
  <si>
    <t>FAMILY COMPOSITION:</t>
  </si>
  <si>
    <t>Occupation of Principal Wage Earner:</t>
  </si>
  <si>
    <t>Age:</t>
  </si>
  <si>
    <t>Name of Employer:</t>
  </si>
  <si>
    <t>Distance:</t>
  </si>
  <si>
    <t>Address of Employer:</t>
  </si>
  <si>
    <t>Work phone:</t>
  </si>
  <si>
    <t>Tenant Monthly Income:</t>
  </si>
  <si>
    <t>Occupant #1:</t>
  </si>
  <si>
    <t>Occupant #2:</t>
  </si>
  <si>
    <t>Occupant #3:</t>
  </si>
  <si>
    <t>Subsidies:</t>
  </si>
  <si>
    <t>Amount:</t>
  </si>
  <si>
    <t>Total Monthly Income:</t>
  </si>
  <si>
    <t>School District:</t>
  </si>
  <si>
    <t>Distance to Schools:</t>
  </si>
  <si>
    <t>No. of Male Adults:</t>
  </si>
  <si>
    <t>#1 Age:</t>
  </si>
  <si>
    <t>#2 Age:</t>
  </si>
  <si>
    <t>#3 Age:</t>
  </si>
  <si>
    <t>No. of Female Adults:</t>
  </si>
  <si>
    <t>No. of Male Children:</t>
  </si>
  <si>
    <t>#4 Age:</t>
  </si>
  <si>
    <t>#5 Age:</t>
  </si>
  <si>
    <t>#6 Age:</t>
  </si>
  <si>
    <t>No. of Female Children:</t>
  </si>
  <si>
    <t>Total Occupants:</t>
  </si>
  <si>
    <t>DWELLING INFORMATION:</t>
  </si>
  <si>
    <t>Type of Dwelling:</t>
  </si>
  <si>
    <t>Room#1:</t>
  </si>
  <si>
    <t>Lot Size:</t>
  </si>
  <si>
    <t>Room#2:</t>
  </si>
  <si>
    <t>Exterior Finish:</t>
  </si>
  <si>
    <t>Room#3:</t>
  </si>
  <si>
    <t>Neighborhood Type:</t>
  </si>
  <si>
    <t>Room#4:</t>
  </si>
  <si>
    <t>Square Footage:</t>
  </si>
  <si>
    <t>Room#5:</t>
  </si>
  <si>
    <t>Number of Baths:</t>
  </si>
  <si>
    <t>Room#6:</t>
  </si>
  <si>
    <t>Total # of Rooms:</t>
  </si>
  <si>
    <t># of Bedrooms:</t>
  </si>
  <si>
    <t>Room#7:</t>
  </si>
  <si>
    <t>Basement:</t>
  </si>
  <si>
    <t>Room#8:</t>
  </si>
  <si>
    <t>Garage:</t>
  </si>
  <si>
    <t>Room#9:</t>
  </si>
  <si>
    <t># of Furnished Rooms (tenants only):</t>
  </si>
  <si>
    <t>Room#10:</t>
  </si>
  <si>
    <t># of Unfurnished Rooms (tenants only):</t>
  </si>
  <si>
    <t>Room#11:</t>
  </si>
  <si>
    <t>Age of Structure:</t>
  </si>
  <si>
    <t>A/C?</t>
  </si>
  <si>
    <t>Room#12:</t>
  </si>
  <si>
    <t>Is Subject DS&amp;S?</t>
  </si>
  <si>
    <t>Water:</t>
  </si>
  <si>
    <t>Sewer:</t>
  </si>
  <si>
    <t>Utilities in Rental Unit:</t>
  </si>
  <si>
    <t>Paid by Tenant:</t>
  </si>
  <si>
    <t>Other:</t>
  </si>
  <si>
    <t>Monthly Rent of Unit:</t>
  </si>
  <si>
    <t>Utilities:</t>
  </si>
  <si>
    <t>Mortgage on Site Property?:</t>
  </si>
  <si>
    <t>Mortgage Amount:</t>
  </si>
  <si>
    <t>Interest Rate:</t>
  </si>
  <si>
    <t>Type of Loan on Site:</t>
  </si>
  <si>
    <t>Term of Loan:</t>
  </si>
  <si>
    <t>Remaining Life:</t>
  </si>
  <si>
    <t>School District Preference:</t>
  </si>
  <si>
    <t>Location Preference:</t>
  </si>
  <si>
    <t>Remarks: DS&amp;S Deficiencies; Special Aid Required; Additional Information relative:</t>
  </si>
  <si>
    <t>Interviewer's Signature:</t>
  </si>
  <si>
    <t>Date:</t>
  </si>
  <si>
    <t>RE-600-MH</t>
  </si>
  <si>
    <t>County</t>
  </si>
  <si>
    <t>Route</t>
  </si>
  <si>
    <t>MOBILE HOME OCCUPANT</t>
  </si>
  <si>
    <t>Section</t>
  </si>
  <si>
    <t>INTERVIEW FORM</t>
  </si>
  <si>
    <t>Parcel No.</t>
  </si>
  <si>
    <t>PID No.</t>
  </si>
  <si>
    <t>Name of Occupant:</t>
  </si>
  <si>
    <t>Name of Mobile Home Park:</t>
  </si>
  <si>
    <t>1)</t>
  </si>
  <si>
    <t>Make of the Mobile Home:</t>
  </si>
  <si>
    <t>Model of the Mobile Home:</t>
  </si>
  <si>
    <t>Year / Age of the Mobile Home:</t>
  </si>
  <si>
    <t>Exterior Dimensions of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</si>
  <si>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</si>
  <si>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</si>
  <si>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</si>
  <si>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</si>
  <si>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</si>
  <si>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</si>
  <si>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</si>
  <si>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</si>
  <si>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</si>
  <si>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</si>
  <si>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Term of Mort.?:</t>
  </si>
  <si>
    <t>Remaining Life:?</t>
  </si>
  <si>
    <t>Int. Rate:?</t>
  </si>
  <si>
    <t>6)</t>
  </si>
  <si>
    <t>How long have you occupied the site?:</t>
  </si>
  <si>
    <t>7)</t>
  </si>
  <si>
    <t>If the home is rented, what is the monthly rent?:</t>
  </si>
  <si>
    <t>8)</t>
  </si>
  <si>
    <t>What utilities does the tenant pay?</t>
  </si>
  <si>
    <t>9)</t>
  </si>
  <si>
    <t>Room Identification:</t>
  </si>
  <si>
    <t>Room #1</t>
  </si>
  <si>
    <t>Room #2</t>
  </si>
  <si>
    <t>Total SF:</t>
  </si>
  <si>
    <t>Room #3</t>
  </si>
  <si>
    <t>Room #4</t>
  </si>
  <si>
    <t># of Baths:</t>
  </si>
  <si>
    <t>Room #5</t>
  </si>
  <si>
    <t>Room #6</t>
  </si>
  <si>
    <t>DS&amp;S?:</t>
  </si>
  <si>
    <t>Room #7</t>
  </si>
  <si>
    <t>Room #8</t>
  </si>
  <si>
    <t># of Furnished Rooms:</t>
  </si>
  <si>
    <t>Room #9</t>
  </si>
  <si>
    <t>Room #10</t>
  </si>
  <si>
    <t># of Unfurnished Rooms:</t>
  </si>
  <si>
    <t>Room #11</t>
  </si>
  <si>
    <t>Room #12</t>
  </si>
  <si>
    <t>10)</t>
  </si>
  <si>
    <t>Who owns the site or pad?:</t>
  </si>
  <si>
    <t>If the site or pad is rented, what is the monthly rent?:</t>
  </si>
  <si>
    <t>(Do not include the mobile home rental)</t>
  </si>
  <si>
    <t>11)</t>
  </si>
  <si>
    <t>What are the dimensions of the site or pad?:</t>
  </si>
  <si>
    <t>12)</t>
  </si>
  <si>
    <t>What amenities, if any, does the park have?: (Common areas, recreational facilities)</t>
  </si>
  <si>
    <t>13)</t>
  </si>
  <si>
    <t>What restrictions, if any, does the park have?: (Entrance fees, mobile home size, age, pets)</t>
  </si>
  <si>
    <t>RE-604</t>
  </si>
  <si>
    <t xml:space="preserve">Route </t>
  </si>
  <si>
    <t>TENANT CERTIFICATION</t>
  </si>
  <si>
    <t>OF MONTHLY INCOME</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</si>
  <si>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</si>
  <si>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INCOME SOURCE:</t>
  </si>
  <si>
    <t>Monthly Employment:</t>
  </si>
  <si>
    <t>Tips or Gratuities:</t>
  </si>
  <si>
    <t>Public Assistance (AFDC, etc.):</t>
  </si>
  <si>
    <t>Alimony:</t>
  </si>
  <si>
    <t>Insurance (monthly benefit):</t>
  </si>
  <si>
    <t>Long Term Disability:</t>
  </si>
  <si>
    <t>Trusts (monthly benefit):</t>
  </si>
  <si>
    <t>Social Security &amp; SSI:</t>
  </si>
  <si>
    <t>Retirement:</t>
  </si>
  <si>
    <t>Unemployment Compensation:</t>
  </si>
  <si>
    <t>TOTAL MONTHLY INCOME:</t>
  </si>
  <si>
    <t>I/We certify that the income listed above is the total income, from all sources, for the person(s) listed below:</t>
  </si>
  <si>
    <t>Signature:</t>
  </si>
  <si>
    <t>Name:</t>
  </si>
  <si>
    <t>(Please Print)</t>
  </si>
  <si>
    <t>RE-610</t>
  </si>
  <si>
    <t>RESIDENTIAL RELOCATION RECORD</t>
  </si>
  <si>
    <t xml:space="preserve">Parcel No. </t>
  </si>
  <si>
    <t xml:space="preserve">PID No. </t>
  </si>
  <si>
    <t>Displaced Person(s):</t>
  </si>
  <si>
    <t>Date Interviewed:</t>
  </si>
  <si>
    <t>Occupancy Class:</t>
  </si>
  <si>
    <t>Is owner considering retention of the home?:</t>
  </si>
  <si>
    <t>Is there a mortgage on the site dwelling?:</t>
  </si>
  <si>
    <t>Balance:</t>
  </si>
  <si>
    <t>Loan Type:</t>
  </si>
  <si>
    <t>% Rate:</t>
  </si>
  <si>
    <t>Mobile Home Rent:</t>
  </si>
  <si>
    <t>Monthly Dwelling Rent:</t>
  </si>
  <si>
    <t>Utilities for Dwelling:</t>
  </si>
  <si>
    <t>Mobile Home Lot Rent:</t>
  </si>
  <si>
    <t>Utilities for Lot:</t>
  </si>
  <si>
    <t>FMVE:</t>
  </si>
  <si>
    <t>Approval Date:</t>
  </si>
  <si>
    <t>Rev. FMVE:</t>
  </si>
  <si>
    <t>THSC:</t>
  </si>
  <si>
    <t>Rev. THSC:</t>
  </si>
  <si>
    <t>Owner Occupant:</t>
  </si>
  <si>
    <t>Tenant Occupant:</t>
  </si>
  <si>
    <t>Price Differential Computation:</t>
  </si>
  <si>
    <t>Rent Differential Computation:</t>
  </si>
  <si>
    <t>Price Differential Approval Date:</t>
  </si>
  <si>
    <t>Rent Differential Approval Date:</t>
  </si>
  <si>
    <t>Revised Price Differential Computation:</t>
  </si>
  <si>
    <t>Revised Rent Differential Computation:</t>
  </si>
  <si>
    <t>LRH Approved?:</t>
  </si>
  <si>
    <t>Less than (3) Comps Approved?:</t>
  </si>
  <si>
    <t># of Referrals:</t>
  </si>
  <si>
    <t>Date Sent:</t>
  </si>
  <si>
    <t>Date Move Approved:</t>
  </si>
  <si>
    <t>Initiation of Negotiations:</t>
  </si>
  <si>
    <t>Move Auth. Date:</t>
  </si>
  <si>
    <t>Price Differential Offer Date:</t>
  </si>
  <si>
    <t>Move Type:</t>
  </si>
  <si>
    <t>Revised Price Differential Offer Date:</t>
  </si>
  <si>
    <t>Actual Move Date:</t>
  </si>
  <si>
    <t>Date Contract for Subject Signed:</t>
  </si>
  <si>
    <t>Post Move By:</t>
  </si>
  <si>
    <t>90-Day Expiration Date:</t>
  </si>
  <si>
    <t>Date of Post Move:</t>
  </si>
  <si>
    <t>Date filed by Ag's office:</t>
  </si>
  <si>
    <t>Last Date to file a claim:</t>
  </si>
  <si>
    <t>Vacate Notice Delivered:</t>
  </si>
  <si>
    <t>Date of Final Acquisition Payment:</t>
  </si>
  <si>
    <t>Expiration of Vacate Notice:</t>
  </si>
  <si>
    <t>Address Relocated To:</t>
  </si>
  <si>
    <t>Dwelling Type:</t>
  </si>
  <si>
    <t>Is Replacement DS&amp;S:</t>
  </si>
  <si>
    <t>Occupancy Status of Replacement:</t>
  </si>
  <si>
    <t>Distance moved:</t>
  </si>
  <si>
    <t>Temporary or Permanent Move?:</t>
  </si>
  <si>
    <t>Appeal Data</t>
  </si>
  <si>
    <t>Appeal Granted or Denied?:</t>
  </si>
  <si>
    <t>Basis for granting:</t>
  </si>
  <si>
    <t>RE-610-C</t>
  </si>
  <si>
    <t xml:space="preserve">Section </t>
  </si>
  <si>
    <t>CLAIM RECORD</t>
  </si>
  <si>
    <t>Date Approved</t>
  </si>
  <si>
    <t>Date Submitted</t>
  </si>
  <si>
    <t>Date Delivered</t>
  </si>
  <si>
    <t>Claim Type</t>
  </si>
  <si>
    <t>Payee</t>
  </si>
  <si>
    <t>Amount</t>
  </si>
  <si>
    <t>Date Signed</t>
  </si>
  <si>
    <t>RE-611(O)</t>
  </si>
  <si>
    <t>COMPARABLE PROPERTY ANALYSIS</t>
  </si>
  <si>
    <t>Parcel No</t>
  </si>
  <si>
    <t>PID No</t>
  </si>
  <si>
    <t>Subject</t>
  </si>
  <si>
    <t>Comp#1</t>
  </si>
  <si>
    <t>Comp#2</t>
  </si>
  <si>
    <t>Comp#3</t>
  </si>
  <si>
    <t>Address:</t>
  </si>
  <si>
    <t>Neighborhood:</t>
  </si>
  <si>
    <t>Car Count:</t>
  </si>
  <si>
    <t>Att / Det:</t>
  </si>
  <si>
    <t>Full / Part:</t>
  </si>
  <si>
    <t>Fin. / Unfin.</t>
  </si>
  <si>
    <t># of Rooms:</t>
  </si>
  <si>
    <t># of Bathrooms:</t>
  </si>
  <si>
    <t>Gross SqFt:</t>
  </si>
  <si>
    <t>DS&amp;S?</t>
  </si>
  <si>
    <t>Distance to Public Transportation:</t>
  </si>
  <si>
    <t>Proximity to Emplmt:</t>
  </si>
  <si>
    <t>Listing Agent Name / Contact:</t>
  </si>
  <si>
    <t>FMVE / List Price:</t>
  </si>
  <si>
    <t>FMVE</t>
  </si>
  <si>
    <t>List Price:</t>
  </si>
  <si>
    <t>Estimated Differential:</t>
  </si>
  <si>
    <t>Date Available:</t>
  </si>
  <si>
    <t>p1 of 3</t>
  </si>
  <si>
    <t>RE-611-p2</t>
  </si>
  <si>
    <t>ENTITLEMENT COMPUTATION</t>
  </si>
  <si>
    <t>Parcel No:</t>
  </si>
  <si>
    <t>PID No:</t>
  </si>
  <si>
    <t>Comparable selected as basis for correlation of entitlement:</t>
  </si>
  <si>
    <t>Comp1</t>
  </si>
  <si>
    <t>Basis for the selected comparable is found within the attached Site Description, Comparable Descriptions, Correlation Description and Interior Photos</t>
  </si>
  <si>
    <t>Correlated Comparable Dwelling:</t>
  </si>
  <si>
    <t>Less:</t>
  </si>
  <si>
    <t>Repl. Hsg. Diff. Entitlement:</t>
  </si>
  <si>
    <t>Maximum Price Differential Certification:</t>
  </si>
  <si>
    <t>I, the undersigned, hereby state that the amount of:</t>
  </si>
  <si>
    <t>has been established by me as the price differential maximum for the</t>
  </si>
  <si>
    <t>subject displacee.  I understand that this determination may be used in securing parcels in connection with Federal-Aid Highway or Project.</t>
  </si>
  <si>
    <t>I further state that I have no direct or indirect, present or contemplated personal interest in this transaction or will I derive any benefit from this</t>
  </si>
  <si>
    <t>differential payment.  I further state that all housing was interiorly and exteriorly inspected by myself and the dwellings utilized in this determination</t>
  </si>
  <si>
    <t>are available, decent, safe and sanitary and open fair housing.</t>
  </si>
  <si>
    <t>Computed By: (Agent)</t>
  </si>
  <si>
    <t>For reviewer purposes only:</t>
  </si>
  <si>
    <t>Price Differential Approved:</t>
  </si>
  <si>
    <t>Less than (3) Comps Approved:</t>
  </si>
  <si>
    <t>LRH Authorization Approved:</t>
  </si>
  <si>
    <t>Printed Name of Reviewer:</t>
  </si>
  <si>
    <t>Signature of Reviewer:</t>
  </si>
  <si>
    <t>P2 of 3</t>
  </si>
  <si>
    <t>RE-611p3</t>
  </si>
  <si>
    <t>REPLACEMENT HOUSING PAYMENT</t>
  </si>
  <si>
    <t>A:</t>
  </si>
  <si>
    <t>Maximum Price Differential:</t>
  </si>
  <si>
    <t>B:</t>
  </si>
  <si>
    <t>Replacement Dwelling Purchase Price:</t>
  </si>
  <si>
    <t>C:</t>
  </si>
  <si>
    <t>FMVE or THSC?:</t>
  </si>
  <si>
    <t>D:</t>
  </si>
  <si>
    <t>B minus C:</t>
  </si>
  <si>
    <t>E:</t>
  </si>
  <si>
    <t>Lesser of A or D:</t>
  </si>
  <si>
    <t>Differential Payment:</t>
  </si>
  <si>
    <t>F:</t>
  </si>
  <si>
    <t>Incidentals (Closing Costs):</t>
  </si>
  <si>
    <t>G:</t>
  </si>
  <si>
    <t>Increased Interest:</t>
  </si>
  <si>
    <t>Total Replacement Housing Payment:</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</si>
  <si>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</si>
  <si>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</si>
  <si>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</si>
  <si>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that I have no direct of indirect, present or contemplated personal interest in this transaction or will I derive any benefit from this Replacement Housing Payment.</t>
  </si>
  <si>
    <t>Printed Name</t>
  </si>
  <si>
    <t>Signature</t>
  </si>
  <si>
    <t>For Reviewer Purposes Only:</t>
  </si>
  <si>
    <t>I concur with the total Replacement Housing Payment shown above.</t>
  </si>
  <si>
    <t>RE-611(T)</t>
  </si>
  <si>
    <t>Proximity to Public Transportation:</t>
  </si>
  <si>
    <t>Site Base / Comp Base</t>
  </si>
  <si>
    <t>Site Base:</t>
  </si>
  <si>
    <t>Comp:</t>
  </si>
  <si>
    <t>Rent Differential Est:</t>
  </si>
  <si>
    <t>RE-611(T)p2</t>
  </si>
  <si>
    <t xml:space="preserve">STATE OF OHIO </t>
  </si>
  <si>
    <t xml:space="preserve">DEPARTMENT OF TRANSPORTATION </t>
  </si>
  <si>
    <t xml:space="preserve">COMPARABLE UTILITY ANALYSIS </t>
  </si>
  <si>
    <t>(FOR TENANT USE ONLY)</t>
  </si>
  <si>
    <t>Comp 1</t>
  </si>
  <si>
    <t>Comp 2</t>
  </si>
  <si>
    <t>Comp 3</t>
  </si>
  <si>
    <t>Replacement</t>
  </si>
  <si>
    <t>Electric:</t>
  </si>
  <si>
    <t>Gas:</t>
  </si>
  <si>
    <t>Fuel Oil:</t>
  </si>
  <si>
    <t>LP:</t>
  </si>
  <si>
    <t>Sewage:</t>
  </si>
  <si>
    <t>Other</t>
  </si>
  <si>
    <t>I.D. other item:</t>
  </si>
  <si>
    <t>Total Utility Usage:</t>
  </si>
  <si>
    <t>Econ. / Contract Rent:</t>
  </si>
  <si>
    <t>Total Base Rent:</t>
  </si>
  <si>
    <t>30% of Income VERSUS Site Base Rent</t>
  </si>
  <si>
    <t>Income Limit - Designated Area:</t>
  </si>
  <si>
    <t>Gross Monthly Income:</t>
  </si>
  <si>
    <t>Low Income Limit:</t>
  </si>
  <si>
    <t>X 30% of Income:</t>
  </si>
  <si>
    <t>Annual Income of Principle Wage Earner:</t>
  </si>
  <si>
    <t>Site Base Rent:</t>
  </si>
  <si>
    <t>Qualified as Low Income:</t>
  </si>
  <si>
    <t>Lesser of 30% or Base:</t>
  </si>
  <si>
    <t>p2 of 3</t>
  </si>
  <si>
    <t>RE-611(T)-p3</t>
  </si>
  <si>
    <t>Rent Differential:</t>
  </si>
  <si>
    <t>Downpayment Assistance:</t>
  </si>
  <si>
    <t>Base Rent for Prime Comparable:</t>
  </si>
  <si>
    <t>Subject Base Rental Rate:</t>
  </si>
  <si>
    <t>LRH Maximum:</t>
  </si>
  <si>
    <t>or:</t>
  </si>
  <si>
    <t>Greater of A or B:</t>
  </si>
  <si>
    <t>30% of Income:</t>
  </si>
  <si>
    <t>Purchase Amount:</t>
  </si>
  <si>
    <t>A minus B (or C) X 42 = Estimated Supplement:</t>
  </si>
  <si>
    <t>Actual Downpmt:</t>
  </si>
  <si>
    <t>Base Rent for Replacement:</t>
  </si>
  <si>
    <t>Incidental Costs:</t>
  </si>
  <si>
    <t>E minus B (or C) X 42</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</si>
  <si>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</si>
  <si>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</si>
  <si>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</si>
  <si>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</si>
  <si>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</si>
  <si>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</si>
  <si>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</si>
  <si>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</si>
  <si>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FOR REVIEWER PURPOSES ONLY:</t>
  </si>
  <si>
    <t>Less than (3) Approved?:</t>
  </si>
  <si>
    <t>Final Differential Certification:</t>
  </si>
  <si>
    <t>has been established by me as the final additive payment for the subject</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</si>
  <si>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</si>
  <si>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</si>
  <si>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Signature of Agent:</t>
  </si>
  <si>
    <t>p3 of 3</t>
  </si>
  <si>
    <t>RE-611-2</t>
  </si>
  <si>
    <t>INCIDENTAL EXPENSES COMPUTATION</t>
  </si>
  <si>
    <t>Replacement Site Address:</t>
  </si>
  <si>
    <t>The following incidental expenses are considered to be eligible expenses:</t>
  </si>
  <si>
    <t>Attorneys Fees:</t>
  </si>
  <si>
    <t>Miscellaneous Incidental Expense Not Listed:</t>
  </si>
  <si>
    <t>Title Search:</t>
  </si>
  <si>
    <t>Misc. Item</t>
  </si>
  <si>
    <t>Appraisal Fee:</t>
  </si>
  <si>
    <t>Credit Report:</t>
  </si>
  <si>
    <t>Closing Fee:</t>
  </si>
  <si>
    <t>Title Insurance:</t>
  </si>
  <si>
    <t>Notary Fee:</t>
  </si>
  <si>
    <t>Application Fee:</t>
  </si>
  <si>
    <t>Title Policy:</t>
  </si>
  <si>
    <t>Survey:</t>
  </si>
  <si>
    <t>Termite Inspection:</t>
  </si>
  <si>
    <t>Escrow Fee:</t>
  </si>
  <si>
    <t>Purchaser's Points:</t>
  </si>
  <si>
    <t>EPA Endorsement:</t>
  </si>
  <si>
    <t>Origination / Assumption Fee:</t>
  </si>
  <si>
    <t>TOTAL ELIGIBLE INCIDENTAL EXPENSES:</t>
  </si>
  <si>
    <t>Remaining Mortgage Amount on Displacement Site:</t>
  </si>
  <si>
    <t>Int. Rate of Mortgage at Subject  Site:</t>
  </si>
  <si>
    <t>New Mortgage Amount (Replacement Site):</t>
  </si>
  <si>
    <t>Int. Rate of Mortgage at Replacement:</t>
  </si>
  <si>
    <t>Determined By:</t>
  </si>
  <si>
    <t>Approved By:</t>
  </si>
  <si>
    <t>Comments:</t>
  </si>
  <si>
    <t xml:space="preserve">Please attach memo to file that offers a description of </t>
  </si>
  <si>
    <t xml:space="preserve">each expense approved for reimbursement and for </t>
  </si>
  <si>
    <t>each expense not approved for reimbursement.</t>
  </si>
  <si>
    <t>ODOT Relocation Manual:</t>
  </si>
  <si>
    <t>Section: 6602.05 Incidental Expenses</t>
  </si>
  <si>
    <t>RE-612</t>
  </si>
  <si>
    <t>TYPICAL HOME SITE COMPUTATION</t>
  </si>
  <si>
    <t>(THSC)</t>
  </si>
  <si>
    <t>Rev. #:</t>
  </si>
  <si>
    <t>Address of the Acquired site:</t>
  </si>
  <si>
    <t>Total FMVE:</t>
  </si>
  <si>
    <t>Type of Acquisition:</t>
  </si>
  <si>
    <t>Typical Homesite Computation is required for the reason's) indicated below:</t>
  </si>
  <si>
    <t>In my opinion, the normal lot size for the subject property is:</t>
  </si>
  <si>
    <t>INSTRUCTIONS: INCLUDE ALL ITEMS THAT ARE ATTRIBUTED DIRECTLY TO THE RESIDENTIAL UNIT.</t>
  </si>
  <si>
    <t>Allocation of FMV</t>
  </si>
  <si>
    <t>Allocation of THC</t>
  </si>
  <si>
    <t>Items included in FMVE</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</si>
  <si>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</si>
  <si>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</si>
  <si>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</si>
  <si>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</si>
  <si>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</si>
  <si>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</si>
  <si>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</si>
  <si>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</si>
  <si>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</si>
  <si>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</si>
  <si>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 xml:space="preserve">I certify that I have no direct or indirect, present or contemplated future personal interest in this </t>
  </si>
  <si>
    <t>valuation nor will I derive any benefit from the transaction for which this valuation is to be used.</t>
  </si>
  <si>
    <t>RE-613</t>
  </si>
  <si>
    <t>RESIDENTIAL MOVE RECORD</t>
  </si>
  <si>
    <t>Name of Displaced Person:</t>
  </si>
  <si>
    <t>Address of Replacement Dwelling:</t>
  </si>
  <si>
    <t>Distance to be Moved:</t>
  </si>
  <si>
    <t>List other areas from which personal property is to be moved:</t>
  </si>
  <si>
    <t>List personal property items which may require special handling:</t>
  </si>
  <si>
    <t>TYPE OF MOVE</t>
  </si>
  <si>
    <t>Fixed Rate Schedule Move:</t>
  </si>
  <si>
    <t>Unfurnished Rooms:</t>
  </si>
  <si>
    <t>Number of Rooms:</t>
  </si>
  <si>
    <t>Total Amount:</t>
  </si>
  <si>
    <t>Number of Additional Payrooms:</t>
  </si>
  <si>
    <t>Furnished Rooms:</t>
  </si>
  <si>
    <t>Justification for the need of additional payrooms (if more than 1 payroom, attach photos):</t>
  </si>
  <si>
    <t>TOTAL FIXED SCHEDULE MOVE:</t>
  </si>
  <si>
    <t>Commercial Move:</t>
  </si>
  <si>
    <t>Moving Company Name</t>
  </si>
  <si>
    <t>Date Rec'd</t>
  </si>
  <si>
    <t>Whose Bid?:</t>
  </si>
  <si>
    <t>MAXIMUM COMMERCIAL MOVE AMOUNT:</t>
  </si>
  <si>
    <t>Actual Cost Self Move:</t>
  </si>
  <si>
    <t>Labor Rate</t>
  </si>
  <si>
    <t>Amt. of Hrs.</t>
  </si>
  <si>
    <t># of Laborers</t>
  </si>
  <si>
    <t>Labor Cost</t>
  </si>
  <si>
    <t>X</t>
  </si>
  <si>
    <t>=</t>
  </si>
  <si>
    <t>Equipment #1</t>
  </si>
  <si>
    <t>$ per hr/day</t>
  </si>
  <si>
    <t xml:space="preserve">hrs./days </t>
  </si>
  <si>
    <t>Equipment Cost</t>
  </si>
  <si>
    <t>Equipment #2</t>
  </si>
  <si>
    <t>Equipment #3</t>
  </si>
  <si>
    <t>$ per unit</t>
  </si>
  <si>
    <t># of Units</t>
  </si>
  <si>
    <t>Misc. Cost</t>
  </si>
  <si>
    <t>TOTAL ESTIMATED MOVE COST:</t>
  </si>
  <si>
    <t>TOTAL MOVE AMOUNT FOR THIS PARCEL:</t>
  </si>
  <si>
    <t>RE-616</t>
  </si>
  <si>
    <t>DWELLING INSPECTION</t>
  </si>
  <si>
    <t>(Decent, Safe &amp; Sanitary)</t>
  </si>
  <si>
    <t>Address of Dwelling to be inspected:</t>
  </si>
  <si>
    <t>Housing Type:</t>
  </si>
  <si>
    <t>Number of Occupants:</t>
  </si>
  <si>
    <t>Description of Dwelling:</t>
  </si>
  <si>
    <t># of Male Adults:</t>
  </si>
  <si>
    <t>Total No. of Rooms:</t>
  </si>
  <si>
    <t># of Female Adults:</t>
  </si>
  <si>
    <t>No. of Bedrooms:</t>
  </si>
  <si>
    <t># of Male Children:</t>
  </si>
  <si>
    <t>No. of Bathrooms:</t>
  </si>
  <si>
    <t># of Female Children:</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</si>
  <si>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</si>
  <si>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</si>
  <si>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</si>
  <si>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</si>
  <si>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</si>
  <si>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</si>
  <si>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</si>
  <si>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</si>
  <si>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</si>
  <si>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</si>
  <si>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</si>
  <si>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</si>
  <si>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</si>
  <si>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</si>
  <si>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</si>
  <si>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</si>
  <si>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</si>
  <si>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</si>
  <si>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</si>
  <si>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</si>
  <si>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</si>
  <si>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</si>
  <si>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</si>
  <si>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</si>
  <si>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</si>
  <si>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 xml:space="preserve">made solely for the purpose of determining the eligibility of relocated individuals and families for payment under the Relocation Assistance </t>
  </si>
  <si>
    <t>Program and is not a representation for any other purpose.</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</si>
  <si>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</si>
  <si>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</si>
  <si>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</si>
  <si>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</si>
  <si>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</si>
  <si>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</si>
  <si>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</si>
  <si>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</si>
  <si>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</si>
  <si>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</si>
  <si>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subdivision of this State which has jurisdiction over such matters.  I further understand that THE OHIO DEPARTMENT OF TRANSPORTATION</t>
  </si>
  <si>
    <t>DOES NOT ASSUME ANY LIABILITY OR RESPONSIBILITY FOR STRUCTURAL, MECHANICAL OR UNFORESEEN PROBLEMS WHICH</t>
  </si>
  <si>
    <t>MAY ARISE AT ANY TIME WITH THE PROPERTY.</t>
  </si>
  <si>
    <t>Displaced Person Signature:</t>
  </si>
  <si>
    <t>RE-617</t>
  </si>
  <si>
    <t>RELOCATION ASSISTANCE PROGRAM</t>
  </si>
  <si>
    <t>RESIDENTIAL CLAIM</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</si>
  <si>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</si>
  <si>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</si>
  <si>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</si>
  <si>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</si>
  <si>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</si>
  <si>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</si>
  <si>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</si>
  <si>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</si>
  <si>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</si>
  <si>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</si>
  <si>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</si>
  <si>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</si>
  <si>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</si>
  <si>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</si>
  <si>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RENT SUPPLEMENT / DOWNPAYMENT</t>
  </si>
  <si>
    <t>INCIDENTAL EXPENSES</t>
  </si>
  <si>
    <t>INCREASE INTEREST PAYMENT</t>
  </si>
  <si>
    <t>TOTAL THIS CLAIM:</t>
  </si>
  <si>
    <t xml:space="preserve">I hereby certify that I </t>
  </si>
  <si>
    <t xml:space="preserve">from the address shown above and </t>
  </si>
  <si>
    <t>a bona fide resident of the property</t>
  </si>
  <si>
    <t>at the address shown above as "address moved to".  Further I certify that I am a lawful resident of the United States, that this claim and that all</t>
  </si>
  <si>
    <t>information I have submitted is true and correct.  I understand must be audited and approved prior to payment.</t>
  </si>
  <si>
    <t xml:space="preserve">     </t>
  </si>
  <si>
    <t xml:space="preserve"> </t>
  </si>
  <si>
    <t>(Displaced Person)</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</si>
  <si>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</si>
  <si>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</si>
  <si>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</si>
  <si>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(Relocation Agent)</t>
  </si>
  <si>
    <t xml:space="preserve">I certify that I have reviewed the file material and find that the amount(s) noted above is / are adequately supported.  The claim form </t>
  </si>
  <si>
    <t>is approved for signing by the displaced person(s).</t>
  </si>
  <si>
    <t>(Relocation Reviewer)</t>
  </si>
  <si>
    <t>Installment Number:</t>
  </si>
  <si>
    <t>Installment Amount:</t>
  </si>
  <si>
    <t>Balance of Amount:</t>
  </si>
  <si>
    <t>Next installment Due:</t>
  </si>
  <si>
    <t>Payment indicated above assigned to:</t>
  </si>
  <si>
    <t>Street:</t>
  </si>
  <si>
    <t>Is this the final payment for the Relocation on this file?:</t>
  </si>
  <si>
    <t>Neighborhood</t>
  </si>
  <si>
    <t xml:space="preserve">Appeal </t>
  </si>
  <si>
    <t>Garage</t>
  </si>
  <si>
    <t>Car Count</t>
  </si>
  <si>
    <t>Att/Det</t>
  </si>
  <si>
    <t>Basement</t>
  </si>
  <si>
    <t>Basement2</t>
  </si>
  <si>
    <t>Basement3</t>
  </si>
  <si>
    <t>No_Rms</t>
  </si>
  <si>
    <t>Subsidies</t>
  </si>
  <si>
    <t>Residential</t>
  </si>
  <si>
    <t xml:space="preserve">Granted </t>
  </si>
  <si>
    <t>Yes</t>
  </si>
  <si>
    <t>1 Car</t>
  </si>
  <si>
    <t>Attached</t>
  </si>
  <si>
    <t>Full</t>
  </si>
  <si>
    <t>Finished</t>
  </si>
  <si>
    <t>Public Assistance</t>
  </si>
  <si>
    <t>Urban</t>
  </si>
  <si>
    <t>Denied</t>
  </si>
  <si>
    <t>No</t>
  </si>
  <si>
    <t>2 Car</t>
  </si>
  <si>
    <t>Detached</t>
  </si>
  <si>
    <t>Partial</t>
  </si>
  <si>
    <t>Unfinished</t>
  </si>
  <si>
    <t>Alimony</t>
  </si>
  <si>
    <t>Suburban</t>
  </si>
  <si>
    <t>N/A</t>
  </si>
  <si>
    <t>2+Car</t>
  </si>
  <si>
    <t>Crawl</t>
  </si>
  <si>
    <t>Part. Finished</t>
  </si>
  <si>
    <t>Insurance (Monthly Benefit)</t>
  </si>
  <si>
    <t>Rural</t>
  </si>
  <si>
    <t>3 Car</t>
  </si>
  <si>
    <t>Slab</t>
  </si>
  <si>
    <t>Long Term Disability</t>
  </si>
  <si>
    <t xml:space="preserve">Rural / Residential </t>
  </si>
  <si>
    <t>Square Ftg.</t>
  </si>
  <si>
    <t>3+Car</t>
  </si>
  <si>
    <t>Mortgage</t>
  </si>
  <si>
    <t>Trusts (Monthly Benefit)</t>
  </si>
  <si>
    <t>HLS</t>
  </si>
  <si>
    <t>4 Car</t>
  </si>
  <si>
    <t>Terms</t>
  </si>
  <si>
    <t>Social Security</t>
  </si>
  <si>
    <t>Gross</t>
  </si>
  <si>
    <t>4+Car</t>
  </si>
  <si>
    <t>Utilities</t>
  </si>
  <si>
    <t>10 yr</t>
  </si>
  <si>
    <t>Retirement</t>
  </si>
  <si>
    <t>With Utilities</t>
  </si>
  <si>
    <t>15 yr</t>
  </si>
  <si>
    <t>Unemployment Compensation</t>
  </si>
  <si>
    <t>Without Utilities</t>
  </si>
  <si>
    <t>20 yr</t>
  </si>
  <si>
    <t>Bedrooms</t>
  </si>
  <si>
    <t>Baths</t>
  </si>
  <si>
    <t>AC</t>
  </si>
  <si>
    <t>Age</t>
  </si>
  <si>
    <t>Exterior</t>
  </si>
  <si>
    <t>Type_Dwelling</t>
  </si>
  <si>
    <t>25 yr</t>
  </si>
  <si>
    <t>Whos_Bid</t>
  </si>
  <si>
    <t xml:space="preserve">Yes </t>
  </si>
  <si>
    <t>1 to 10 Years</t>
  </si>
  <si>
    <t>Vinyl</t>
  </si>
  <si>
    <t>2-Story Single Family</t>
  </si>
  <si>
    <t>Paid_Owner</t>
  </si>
  <si>
    <t>30 yr</t>
  </si>
  <si>
    <t>Displaced Person's</t>
  </si>
  <si>
    <t xml:space="preserve">No </t>
  </si>
  <si>
    <t>11 to 20 Years</t>
  </si>
  <si>
    <t>Aluminum</t>
  </si>
  <si>
    <t>Ranch</t>
  </si>
  <si>
    <t xml:space="preserve">Gas </t>
  </si>
  <si>
    <t>Agency's</t>
  </si>
  <si>
    <t>DSS</t>
  </si>
  <si>
    <t>20+ years</t>
  </si>
  <si>
    <t>Brick</t>
  </si>
  <si>
    <t>Multi-Family</t>
  </si>
  <si>
    <t>Electric</t>
  </si>
  <si>
    <t>Brick / Vinyl</t>
  </si>
  <si>
    <t>Duplex / Double</t>
  </si>
  <si>
    <t>Water/Sewer</t>
  </si>
  <si>
    <t>117_Certify</t>
  </si>
  <si>
    <t>Yes_No</t>
  </si>
  <si>
    <t>Brick / Aluminum</t>
  </si>
  <si>
    <t>Bi-Level</t>
  </si>
  <si>
    <t>Trash</t>
  </si>
  <si>
    <t>have moved</t>
  </si>
  <si>
    <t>School</t>
  </si>
  <si>
    <t>Stucco</t>
  </si>
  <si>
    <t>Split-Level</t>
  </si>
  <si>
    <t>will move</t>
  </si>
  <si>
    <t>Wood</t>
  </si>
  <si>
    <t>Mobile Home</t>
  </si>
  <si>
    <t>Cook_Source</t>
  </si>
  <si>
    <t>Heat_Source</t>
  </si>
  <si>
    <t>Log</t>
  </si>
  <si>
    <t>1 Story</t>
  </si>
  <si>
    <t>117_Certify2</t>
  </si>
  <si>
    <t>Apartment</t>
  </si>
  <si>
    <t>Gas</t>
  </si>
  <si>
    <t>am now</t>
  </si>
  <si>
    <t>1.5 Story</t>
  </si>
  <si>
    <t>Fuel Oil</t>
  </si>
  <si>
    <t>will be</t>
  </si>
  <si>
    <t>Other i.e. Boat</t>
  </si>
  <si>
    <t>Propane</t>
  </si>
  <si>
    <t>Take_Area</t>
  </si>
  <si>
    <t>Own_Tenant</t>
  </si>
  <si>
    <t>Acqu_Type</t>
  </si>
  <si>
    <t>Prime_Comp</t>
  </si>
  <si>
    <t>Temporary_Permanent</t>
  </si>
  <si>
    <t>Move</t>
  </si>
  <si>
    <t>Total</t>
  </si>
  <si>
    <t>Owner</t>
  </si>
  <si>
    <t xml:space="preserve">Temporary </t>
  </si>
  <si>
    <t>RSP-Downpayment</t>
  </si>
  <si>
    <t>Tenant</t>
  </si>
  <si>
    <t>Comp2</t>
  </si>
  <si>
    <t>Permanent</t>
  </si>
  <si>
    <t>RSP-Supplement</t>
  </si>
  <si>
    <t>"E" Parcel</t>
  </si>
  <si>
    <t>Comp3</t>
  </si>
  <si>
    <t>Referrals</t>
  </si>
  <si>
    <t>Water</t>
  </si>
  <si>
    <t>Sewer</t>
  </si>
  <si>
    <t>Move_Type</t>
  </si>
  <si>
    <t>RSP-Installment</t>
  </si>
  <si>
    <t>Requested</t>
  </si>
  <si>
    <t>Well</t>
  </si>
  <si>
    <t>Septic</t>
  </si>
  <si>
    <t>Fixed Rate</t>
  </si>
  <si>
    <t>RHP</t>
  </si>
  <si>
    <t>Owner/Tenant</t>
  </si>
  <si>
    <t>THSC</t>
  </si>
  <si>
    <t>Approval</t>
  </si>
  <si>
    <t>Declined</t>
  </si>
  <si>
    <t>City</t>
  </si>
  <si>
    <t>Actual Cost Self</t>
  </si>
  <si>
    <t>Increased Interest</t>
  </si>
  <si>
    <t xml:space="preserve">Owner </t>
  </si>
  <si>
    <t>Commerical</t>
  </si>
  <si>
    <t>Incidental Expense</t>
  </si>
  <si>
    <t>Move Cost Finding</t>
  </si>
  <si>
    <t>Additional Move</t>
  </si>
  <si>
    <t>Rev.FMVE</t>
  </si>
  <si>
    <t>Temporary Rent</t>
  </si>
  <si>
    <t>Rev.THSC</t>
  </si>
  <si>
    <t>Occupancy_Class</t>
  </si>
  <si>
    <t>Loan_Type</t>
  </si>
  <si>
    <t>Fxd Sched</t>
  </si>
  <si>
    <t>Owner: 180 Days or more</t>
  </si>
  <si>
    <t>Rooms</t>
  </si>
  <si>
    <t>Variable Rate</t>
  </si>
  <si>
    <t>Owner: 179 Days or less</t>
  </si>
  <si>
    <t>Living Room</t>
  </si>
  <si>
    <t>Equity Line</t>
  </si>
  <si>
    <t>THSC_Options:</t>
  </si>
  <si>
    <t>Tenant: 90 Days or more</t>
  </si>
  <si>
    <t>Family Room</t>
  </si>
  <si>
    <t>Single Family Dwelling on a lot larger than typical for the area</t>
  </si>
  <si>
    <t>Tenant: 90 Days or less</t>
  </si>
  <si>
    <t>Kitchen</t>
  </si>
  <si>
    <t>Balloon</t>
  </si>
  <si>
    <t>Multiple dwelling structure (duplex or higher density)</t>
  </si>
  <si>
    <t>Dinette</t>
  </si>
  <si>
    <t>Interest Only</t>
  </si>
  <si>
    <t>Combination business and residential structure with residential portion owner occupied</t>
  </si>
  <si>
    <t>Dining Room</t>
  </si>
  <si>
    <t>Adjustment for major exterior attribute</t>
  </si>
  <si>
    <t>Rec Room</t>
  </si>
  <si>
    <t xml:space="preserve">Single Family dwelling with multiple occupancy </t>
  </si>
  <si>
    <t>Bedroom #1</t>
  </si>
  <si>
    <t>Replacement dwelling - non typical single family residence</t>
  </si>
  <si>
    <t>Bedroom #2</t>
  </si>
  <si>
    <t>Displacement site contains space used for non-residential purposes</t>
  </si>
  <si>
    <t>Bedroom #3</t>
  </si>
  <si>
    <t>Damages not related to the typical homesite</t>
  </si>
  <si>
    <t>Bedroom #4</t>
  </si>
  <si>
    <t>Bedroom #5</t>
  </si>
  <si>
    <t>Bedroom #6</t>
  </si>
  <si>
    <t>Bedroom #7</t>
  </si>
  <si>
    <t>Bedroom #8</t>
  </si>
  <si>
    <t>Bedroom #9</t>
  </si>
  <si>
    <t>Bedroom #10</t>
  </si>
  <si>
    <t>Sun Room</t>
  </si>
  <si>
    <t>3 Season Room</t>
  </si>
  <si>
    <t>Office</t>
  </si>
  <si>
    <t>Study</t>
  </si>
  <si>
    <t xml:space="preserve">Loft </t>
  </si>
  <si>
    <t>Storage</t>
  </si>
  <si>
    <t>FAI</t>
  </si>
  <si>
    <t>018</t>
  </si>
  <si>
    <t>Thomas Rogers</t>
  </si>
  <si>
    <t>8895 Gaysport Hill Road</t>
  </si>
  <si>
    <t>Gaysport, OH 43720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</si>
</sst>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42" x14ac:knownFonts="1">
    <font>
      <sz val="8"/>
      <name val="Times New Roman"/>
      <family val="1"/>
    </font>
    <font>
      <sz val="10"/>
      <name val="Arial"/>
    </font>
    <font>
      <sz val="8"/>
      <name val="Arial"/>
    </font>
    <font>
      <u/>
      <sz val="10"/>
      <color indexed="12"/>
      <name val="Arial"/>
    </font>
    <font>
      <sz val="10"/>
      <name val="Garamond"/>
      <family val="1"/>
    </font>
    <font>
      <b/>
      <sz val="10"/>
      <name val="Garamond"/>
      <family val="1"/>
    </font>
    <font>
      <sz val="10"/>
      <name val="Arial"/>
      <family val="2"/>
    </font>
    <font>
      <sz val="12"/>
      <name val="Arial"/>
      <family val="2"/>
    </font>
    <font>
      <sz val="8"/>
      <color indexed="12"/>
      <name val="Arial"/>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b/>
      <sz val="14"/>
      <name val="Times New Roman"/>
      <family val="1"/>
    </font>
    <font>
      <sz val="8"/>
      <name val="Times New Roman"/>
      <family val="1"/>
    </font>
    <font>
      <sz val="14"/>
      <name val="Times New Roman"/>
      <family val="1"/>
    </font>
    <font>
      <sz val="10"/>
      <color indexed="17"/>
      <name val="Times New Roman"/>
      <family val="1"/>
    </font>
    <font>
      <sz val="8"/>
      <name val="Times New Roman"/>
      <family val="1"/>
    </font>
    <font>
      <b/>
      <sz val="11"/>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28">
    <xf numFmtId="0" fontId="0" fillId="0" borderId="0" xfId="0"/>
    <xf numFmtId="0" fontId="4"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applyAlignment="1">
      <alignment horizontal="right"/>
    </xf>
    <xf numFmtId="0" fontId="6" fillId="0" borderId="3" xfId="0" applyFont="1" applyBorder="1" applyAlignment="1">
      <alignment horizontal="right"/>
    </xf>
    <xf numFmtId="0" fontId="1" fillId="0" borderId="0" xfId="0" applyFont="1"/>
    <xf numFmtId="0" fontId="8" fillId="0" borderId="0" xfId="0" applyFont="1" applyAlignment="1">
      <alignment horizontal="center"/>
    </xf>
    <xf numFmtId="0" fontId="13" fillId="0" borderId="0" xfId="0" applyFont="1" applyAlignment="1">
      <alignment horizontal="right"/>
    </xf>
    <xf numFmtId="0" fontId="12" fillId="0" borderId="6" xfId="0" applyFont="1" applyBorder="1" applyProtection="1">
      <protection locked="0"/>
    </xf>
    <xf numFmtId="0" fontId="12" fillId="0" borderId="7" xfId="0" applyFont="1" applyBorder="1" applyAlignment="1" applyProtection="1">
      <alignment horizontal="center"/>
      <protection locked="0"/>
    </xf>
    <xf numFmtId="0" fontId="9" fillId="0" borderId="0" xfId="0" applyFont="1"/>
    <xf numFmtId="0" fontId="9" fillId="0" borderId="8" xfId="0" applyFont="1" applyBorder="1"/>
    <xf numFmtId="0" fontId="9" fillId="0" borderId="9" xfId="0" applyFont="1" applyBorder="1"/>
    <xf numFmtId="0" fontId="9" fillId="0" borderId="0" xfId="0" applyFont="1" applyAlignment="1">
      <alignment horizontal="right"/>
    </xf>
    <xf numFmtId="0" fontId="11" fillId="0" borderId="0" xfId="0" applyFont="1"/>
    <xf numFmtId="0" fontId="9" fillId="0" borderId="2" xfId="0" applyFont="1" applyBorder="1"/>
    <xf numFmtId="0" fontId="12" fillId="0" borderId="10" xfId="0" applyFont="1" applyBorder="1" applyAlignment="1" applyProtection="1">
      <alignment horizontal="center"/>
      <protection locked="0"/>
    </xf>
    <xf numFmtId="0" fontId="9" fillId="0" borderId="0" xfId="0" applyFont="1" applyAlignment="1">
      <alignment horizontal="center"/>
    </xf>
    <xf numFmtId="0" fontId="9" fillId="0" borderId="3" xfId="0" applyFont="1" applyBorder="1"/>
    <xf numFmtId="0" fontId="9" fillId="0" borderId="0" xfId="0" applyFont="1" applyAlignment="1">
      <alignment horizontal="left"/>
    </xf>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11" xfId="0" applyFont="1" applyBorder="1" applyAlignment="1" applyProtection="1">
      <alignment horizontal="center"/>
      <protection locked="0"/>
    </xf>
    <xf numFmtId="0" fontId="13" fillId="0" borderId="2" xfId="0" applyFont="1" applyBorder="1"/>
    <xf numFmtId="165" fontId="12" fillId="0" borderId="7" xfId="0" applyNumberFormat="1" applyFont="1" applyBorder="1" applyProtection="1">
      <protection locked="0"/>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Alignment="1">
      <alignment horizontal="left"/>
    </xf>
    <xf numFmtId="0" fontId="12" fillId="0" borderId="0" xfId="0" applyFont="1" applyAlignment="1" applyProtection="1">
      <alignment horizontal="center"/>
      <protection locked="0"/>
    </xf>
    <xf numFmtId="0" fontId="12" fillId="0" borderId="6" xfId="0" applyFont="1" applyBorder="1" applyAlignment="1" applyProtection="1">
      <alignment horizontal="left"/>
      <protection locked="0"/>
    </xf>
    <xf numFmtId="0" fontId="6" fillId="0" borderId="4" xfId="0" applyFont="1" applyBorder="1" applyAlignment="1">
      <alignment horizontal="right"/>
    </xf>
    <xf numFmtId="0" fontId="9" fillId="0" borderId="0" xfId="0" applyFont="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3" fillId="0" borderId="0" xfId="0" applyFont="1"/>
    <xf numFmtId="0" fontId="18" fillId="0" borderId="0" xfId="0" applyFont="1" applyAlignment="1">
      <alignment horizontal="center"/>
    </xf>
    <xf numFmtId="0" fontId="19" fillId="0" borderId="0" xfId="0" applyFont="1"/>
    <xf numFmtId="0" fontId="21" fillId="0" borderId="0" xfId="0" applyFont="1" applyAlignment="1">
      <alignment horizontal="right"/>
    </xf>
    <xf numFmtId="165" fontId="12" fillId="0" borderId="7" xfId="0" applyNumberFormat="1" applyFont="1" applyBorder="1" applyAlignment="1" applyProtection="1">
      <alignment horizontal="center"/>
      <protection locked="0"/>
    </xf>
    <xf numFmtId="0" fontId="12" fillId="0" borderId="7" xfId="0" applyFont="1" applyBorder="1" applyAlignment="1">
      <alignment horizontal="center"/>
    </xf>
    <xf numFmtId="0" fontId="12" fillId="0" borderId="6" xfId="0" applyFont="1" applyBorder="1" applyAlignment="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164" fontId="17" fillId="0" borderId="6" xfId="0" applyNumberFormat="1" applyFont="1" applyBorder="1" applyAlignment="1">
      <alignment horizontal="center"/>
    </xf>
    <xf numFmtId="0" fontId="13" fillId="0" borderId="3" xfId="0" applyFont="1" applyBorder="1"/>
    <xf numFmtId="0" fontId="18" fillId="0" borderId="0" xfId="0" applyFont="1" applyAlignment="1">
      <alignment horizontal="right"/>
    </xf>
    <xf numFmtId="0" fontId="12" fillId="0" borderId="0" xfId="0" applyFont="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xf numFmtId="0" fontId="12" fillId="0" borderId="0" xfId="0" applyFont="1" applyAlignment="1">
      <alignment horizontal="center" vertical="top"/>
    </xf>
    <xf numFmtId="0" fontId="9" fillId="0" borderId="9" xfId="0" applyFont="1" applyBorder="1" applyAlignment="1">
      <alignment horizontal="center"/>
    </xf>
    <xf numFmtId="0" fontId="24" fillId="0" borderId="0" xfId="0" applyFont="1"/>
    <xf numFmtId="0" fontId="24" fillId="0" borderId="0" xfId="0" applyFont="1" applyAlignment="1">
      <alignment horizontal="center"/>
    </xf>
    <xf numFmtId="0" fontId="25" fillId="0" borderId="0" xfId="0" applyFont="1"/>
    <xf numFmtId="164" fontId="17" fillId="0" borderId="0" xfId="0" applyNumberFormat="1" applyFont="1" applyAlignment="1">
      <alignment horizontal="center"/>
    </xf>
    <xf numFmtId="0" fontId="9" fillId="0" borderId="7" xfId="0" applyFont="1" applyBorder="1"/>
    <xf numFmtId="0" fontId="12" fillId="0" borderId="13" xfId="0" applyFont="1" applyBorder="1" applyAlignment="1">
      <alignment horizontal="center"/>
    </xf>
    <xf numFmtId="0" fontId="12" fillId="0" borderId="10" xfId="0" applyFont="1" applyBorder="1" applyAlignment="1">
      <alignment horizontal="center"/>
    </xf>
    <xf numFmtId="0" fontId="27" fillId="0" borderId="0" xfId="0" applyFont="1" applyAlignment="1">
      <alignment horizontal="center"/>
    </xf>
    <xf numFmtId="9" fontId="9" fillId="0" borderId="0" xfId="0" applyNumberFormat="1" applyFont="1" applyAlignment="1">
      <alignment horizontal="center"/>
    </xf>
    <xf numFmtId="164" fontId="17" fillId="0" borderId="0" xfId="0" applyNumberFormat="1" applyFont="1"/>
    <xf numFmtId="0" fontId="12" fillId="0" borderId="3"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4" fontId="17" fillId="0" borderId="0" xfId="0" applyNumberFormat="1" applyFont="1" applyAlignment="1">
      <alignment horizontal="center"/>
    </xf>
    <xf numFmtId="0" fontId="29" fillId="0" borderId="0" xfId="0" applyFont="1"/>
    <xf numFmtId="0" fontId="9" fillId="0" borderId="12" xfId="0" applyFont="1" applyBorder="1" applyAlignment="1">
      <alignment vertical="top" wrapText="1"/>
    </xf>
    <xf numFmtId="0" fontId="13" fillId="0" borderId="14" xfId="0" applyFont="1" applyBorder="1"/>
    <xf numFmtId="0" fontId="13" fillId="0" borderId="1" xfId="0" applyFont="1" applyBorder="1"/>
    <xf numFmtId="0" fontId="13" fillId="0" borderId="4" xfId="0" applyFont="1" applyBorder="1"/>
    <xf numFmtId="164" fontId="13" fillId="0" borderId="0" xfId="0" applyNumberFormat="1" applyFont="1"/>
    <xf numFmtId="0" fontId="32" fillId="0" borderId="0" xfId="0" applyFont="1"/>
    <xf numFmtId="0" fontId="18" fillId="0" borderId="0" xfId="0" applyFont="1"/>
    <xf numFmtId="0" fontId="13" fillId="0" borderId="5" xfId="0" applyFont="1" applyBorder="1"/>
    <xf numFmtId="2" fontId="12" fillId="0" borderId="7" xfId="0" applyNumberFormat="1" applyFont="1" applyBorder="1" applyProtection="1">
      <protection locked="0"/>
    </xf>
    <xf numFmtId="0" fontId="22" fillId="0" borderId="0" xfId="0" applyFont="1"/>
    <xf numFmtId="0" fontId="12" fillId="0" borderId="0" xfId="0" applyFont="1" applyAlignment="1">
      <alignment vertical="top" wrapText="1"/>
    </xf>
    <xf numFmtId="164" fontId="17" fillId="0" borderId="15" xfId="0" applyNumberFormat="1"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3" fillId="0" borderId="0" xfId="0" applyFont="1" applyAlignment="1">
      <alignment horizontal="center"/>
    </xf>
    <xf numFmtId="0" fontId="9" fillId="0" borderId="15" xfId="0" applyFont="1" applyBorder="1" applyAlignment="1">
      <alignment horizontal="center"/>
    </xf>
    <xf numFmtId="0" fontId="13" fillId="0" borderId="6" xfId="0" applyFont="1" applyBorder="1" applyProtection="1">
      <protection locked="0"/>
    </xf>
    <xf numFmtId="0" fontId="12" fillId="0" borderId="0" xfId="0" applyFont="1"/>
    <xf numFmtId="0" fontId="13" fillId="0" borderId="0" xfId="0" applyFont="1" applyProtection="1">
      <protection locked="0"/>
    </xf>
    <xf numFmtId="164" fontId="17" fillId="0" borderId="6" xfId="0" applyNumberFormat="1" applyFont="1" applyBorder="1" applyProtection="1">
      <protection locked="0"/>
    </xf>
    <xf numFmtId="165" fontId="13" fillId="0" borderId="7" xfId="0" applyNumberFormat="1" applyFont="1" applyBorder="1" applyProtection="1">
      <protection locked="0"/>
    </xf>
    <xf numFmtId="0" fontId="11" fillId="0" borderId="12" xfId="0" applyFont="1" applyBorder="1" applyAlignment="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6" fillId="0" borderId="0" xfId="0" applyFont="1" applyAlignment="1">
      <alignment horizontal="center"/>
    </xf>
    <xf numFmtId="165" fontId="12" fillId="0" borderId="22" xfId="0" applyNumberFormat="1" applyFont="1" applyBorder="1" applyAlignment="1" applyProtection="1">
      <alignment horizontal="center"/>
      <protection locked="0"/>
    </xf>
    <xf numFmtId="0" fontId="11" fillId="0" borderId="2" xfId="0" applyFont="1" applyBorder="1"/>
    <xf numFmtId="0" fontId="16" fillId="0" borderId="0" xfId="0" applyFont="1"/>
    <xf numFmtId="0" fontId="9" fillId="0" borderId="23" xfId="0" applyFont="1" applyBorder="1"/>
    <xf numFmtId="0" fontId="27" fillId="0" borderId="0" xfId="0" applyFont="1"/>
    <xf numFmtId="164" fontId="31" fillId="0" borderId="0" xfId="0" applyNumberFormat="1" applyFont="1"/>
    <xf numFmtId="164" fontId="17" fillId="0" borderId="15" xfId="0" applyNumberFormat="1" applyFont="1" applyBorder="1" applyAlignment="1">
      <alignment horizontal="center"/>
    </xf>
    <xf numFmtId="0" fontId="13" fillId="0" borderId="0" xfId="0" applyFont="1" applyAlignment="1">
      <alignment horizontal="center" vertical="top"/>
    </xf>
    <xf numFmtId="0" fontId="11" fillId="0" borderId="8" xfId="0" applyFont="1" applyBorder="1"/>
    <xf numFmtId="0" fontId="24" fillId="0" borderId="7" xfId="0" applyFont="1" applyBorder="1"/>
    <xf numFmtId="164" fontId="9" fillId="0" borderId="0" xfId="0" applyNumberFormat="1" applyFont="1"/>
    <xf numFmtId="0" fontId="24" fillId="0" borderId="3" xfId="0" applyFont="1" applyBorder="1"/>
    <xf numFmtId="0" fontId="9" fillId="0" borderId="24" xfId="0" applyFont="1" applyBorder="1"/>
    <xf numFmtId="0" fontId="33" fillId="0" borderId="2" xfId="0" applyFont="1" applyBorder="1"/>
    <xf numFmtId="0" fontId="24" fillId="0" borderId="25" xfId="0" applyFont="1" applyBorder="1"/>
    <xf numFmtId="0" fontId="30" fillId="0" borderId="0" xfId="0" applyFont="1"/>
    <xf numFmtId="0" fontId="30" fillId="0" borderId="0" xfId="0" applyFont="1" applyAlignment="1">
      <alignment horizontal="center"/>
    </xf>
    <xf numFmtId="0" fontId="11" fillId="0" borderId="9" xfId="0" applyFont="1" applyBorder="1"/>
    <xf numFmtId="0" fontId="11" fillId="0" borderId="0" xfId="0" applyFont="1" applyAlignment="1">
      <alignment horizontal="right"/>
    </xf>
    <xf numFmtId="0" fontId="11" fillId="0" borderId="12" xfId="0" applyFont="1" applyBorder="1"/>
    <xf numFmtId="0" fontId="9" fillId="0" borderId="4" xfId="0" applyFont="1" applyBorder="1"/>
    <xf numFmtId="0" fontId="9" fillId="0" borderId="1" xfId="0" applyFont="1" applyBorder="1"/>
    <xf numFmtId="0" fontId="9" fillId="0" borderId="5" xfId="0" applyFont="1" applyBorder="1"/>
    <xf numFmtId="0" fontId="11" fillId="0" borderId="2" xfId="0" applyFont="1" applyBorder="1" applyAlignment="1">
      <alignment horizontal="right"/>
    </xf>
    <xf numFmtId="0" fontId="7" fillId="0" borderId="2" xfId="0" applyFont="1" applyBorder="1"/>
    <xf numFmtId="0" fontId="12" fillId="0" borderId="10" xfId="0" applyFont="1" applyBorder="1" applyProtection="1">
      <protection locked="0"/>
    </xf>
    <xf numFmtId="0" fontId="12" fillId="0" borderId="0" xfId="0" applyFont="1" applyAlignment="1">
      <alignment vertical="top"/>
    </xf>
    <xf numFmtId="165" fontId="12" fillId="0" borderId="7" xfId="0" applyNumberFormat="1" applyFont="1" applyBorder="1" applyAlignment="1">
      <alignment horizontal="center"/>
    </xf>
    <xf numFmtId="2" fontId="12" fillId="0" borderId="7" xfId="0" applyNumberFormat="1" applyFont="1" applyBorder="1" applyAlignment="1">
      <alignment horizontal="center"/>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2" fillId="0" borderId="12" xfId="0" applyFont="1" applyBorder="1" applyAlignment="1">
      <alignment horizontal="center"/>
    </xf>
    <xf numFmtId="165" fontId="12" fillId="0" borderId="0" xfId="0" applyNumberFormat="1" applyFont="1" applyAlignment="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11" fillId="0" borderId="3" xfId="0" applyFont="1" applyBorder="1"/>
    <xf numFmtId="4" fontId="12" fillId="0" borderId="0" xfId="0" applyNumberFormat="1" applyFont="1" applyAlignment="1" applyProtection="1">
      <alignment horizontal="center"/>
      <protection locked="0"/>
    </xf>
    <xf numFmtId="0" fontId="20" fillId="0" borderId="13" xfId="0" applyFont="1" applyBorder="1" applyAlignment="1">
      <alignment horizontal="center"/>
    </xf>
    <xf numFmtId="0" fontId="20" fillId="0" borderId="10" xfId="0" applyFont="1" applyBorder="1" applyAlignment="1">
      <alignment horizontal="center"/>
    </xf>
    <xf numFmtId="0" fontId="13" fillId="0" borderId="0" xfId="0" applyFont="1" applyAlignment="1">
      <alignment horizontal="left"/>
    </xf>
    <xf numFmtId="164" fontId="31" fillId="0" borderId="0" xfId="0" applyNumberFormat="1" applyFont="1" applyAlignment="1">
      <alignment horizontal="center"/>
    </xf>
    <xf numFmtId="0" fontId="12" fillId="0" borderId="10" xfId="0" quotePrefix="1" applyFont="1" applyBorder="1" applyAlignment="1">
      <alignment horizontal="center"/>
    </xf>
    <xf numFmtId="0" fontId="27" fillId="0" borderId="0" xfId="0" applyFont="1" applyAlignment="1">
      <alignment horizontal="right"/>
    </xf>
    <xf numFmtId="165" fontId="12" fillId="0" borderId="0" xfId="0" applyNumberFormat="1" applyFont="1"/>
    <xf numFmtId="164" fontId="13" fillId="0" borderId="12" xfId="0" applyNumberFormat="1" applyFont="1" applyBorder="1"/>
    <xf numFmtId="0" fontId="18" fillId="0" borderId="26" xfId="0" applyFont="1" applyBorder="1" applyAlignment="1">
      <alignment horizontal="right"/>
    </xf>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0" fillId="0" borderId="3" xfId="0" applyFont="1" applyBorder="1"/>
    <xf numFmtId="0" fontId="11" fillId="0" borderId="5" xfId="0" applyFont="1" applyBorder="1"/>
    <xf numFmtId="0" fontId="20" fillId="0" borderId="0" xfId="0" applyFont="1"/>
    <xf numFmtId="10" fontId="12" fillId="0" borderId="7" xfId="0" applyNumberFormat="1" applyFont="1" applyBorder="1" applyAlignment="1">
      <alignment horizontal="center"/>
    </xf>
    <xf numFmtId="14" fontId="9" fillId="0" borderId="0" xfId="0" applyNumberFormat="1" applyFont="1" applyAlignment="1">
      <alignment horizontal="left"/>
    </xf>
    <xf numFmtId="0" fontId="18" fillId="0" borderId="30" xfId="0" applyFont="1" applyBorder="1"/>
    <xf numFmtId="0" fontId="9" fillId="0" borderId="31" xfId="0" applyFont="1" applyBorder="1"/>
    <xf numFmtId="0" fontId="13" fillId="0" borderId="31" xfId="0" applyFont="1" applyBorder="1"/>
    <xf numFmtId="0" fontId="11" fillId="0" borderId="32" xfId="0" applyFont="1" applyBorder="1"/>
    <xf numFmtId="0" fontId="12" fillId="0" borderId="33"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9" xfId="0" applyFont="1" applyBorder="1" applyAlignment="1">
      <alignment horizontal="right"/>
    </xf>
    <xf numFmtId="0" fontId="11" fillId="0" borderId="0" xfId="0" applyFont="1" applyAlignment="1">
      <alignment horizontal="center"/>
    </xf>
    <xf numFmtId="0" fontId="0" fillId="0" borderId="6" xfId="0" applyBorder="1" applyProtection="1">
      <protection locked="0"/>
    </xf>
    <xf numFmtId="0" fontId="37"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xf>
    <xf numFmtId="0" fontId="11" fillId="0" borderId="3" xfId="0" applyFont="1" applyBorder="1" applyAlignment="1">
      <alignment horizontal="center"/>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14" fontId="12" fillId="0" borderId="0" xfId="0" applyNumberFormat="1" applyFont="1" applyAlignment="1">
      <alignment horizontal="center"/>
    </xf>
    <xf numFmtId="164" fontId="12" fillId="0" borderId="0" xfId="0" applyNumberFormat="1" applyFont="1"/>
    <xf numFmtId="0" fontId="18" fillId="0" borderId="8" xfId="0" applyFont="1" applyBorder="1" applyAlignment="1">
      <alignment horizontal="left"/>
    </xf>
    <xf numFmtId="0" fontId="0" fillId="0" borderId="16"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164" fontId="17" fillId="0" borderId="7" xfId="0" applyNumberFormat="1" applyFont="1" applyBorder="1" applyProtection="1">
      <protection locked="0"/>
    </xf>
    <xf numFmtId="4" fontId="17" fillId="0" borderId="15" xfId="0" applyNumberFormat="1" applyFont="1" applyBorder="1" applyAlignment="1" applyProtection="1">
      <alignment horizontal="center"/>
      <protection locked="0"/>
    </xf>
    <xf numFmtId="0" fontId="0" fillId="0" borderId="0" xfId="0" applyAlignment="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165" fontId="12" fillId="0" borderId="7" xfId="0" applyNumberFormat="1" applyFont="1" applyBorder="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165" fontId="12" fillId="0" borderId="0" xfId="0" applyNumberFormat="1" applyFont="1" applyAlignment="1">
      <alignment horizontal="left"/>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xf numFmtId="0" fontId="20" fillId="0" borderId="7" xfId="0" applyFont="1" applyBorder="1" applyAlignment="1" applyProtection="1">
      <alignment horizontal="center"/>
      <protection locked="0"/>
    </xf>
    <xf numFmtId="2" fontId="20" fillId="0" borderId="10" xfId="0" applyNumberFormat="1" applyFont="1" applyBorder="1" applyAlignment="1">
      <alignment horizontal="center"/>
    </xf>
    <xf numFmtId="164" fontId="4" fillId="0" borderId="0" xfId="0" applyNumberFormat="1" applyFont="1"/>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Alignment="1" applyProtection="1">
      <alignment horizontal="center"/>
      <protection locked="0"/>
    </xf>
    <xf numFmtId="0" fontId="0" fillId="0" borderId="9" xfId="0" applyBorder="1"/>
    <xf numFmtId="0" fontId="1" fillId="0" borderId="10" xfId="0" applyFont="1" applyBorder="1" applyProtection="1">
      <protection locked="0"/>
    </xf>
    <xf numFmtId="14" fontId="12" fillId="0" borderId="12" xfId="0" applyNumberFormat="1" applyFont="1" applyBorder="1" applyAlignment="1">
      <alignment horizontal="left"/>
    </xf>
    <xf numFmtId="44" fontId="17" fillId="0" borderId="7" xfId="1" applyFont="1" applyBorder="1" applyProtection="1">
      <protection locked="0"/>
    </xf>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xf numFmtId="0" fontId="13" fillId="0" borderId="12" xfId="0" applyFont="1" applyBorder="1" applyAlignment="1">
      <alignment horizontal="right"/>
    </xf>
    <xf numFmtId="0" fontId="13" fillId="0" borderId="15" xfId="0" applyFont="1" applyBorder="1" applyAlignment="1">
      <alignment horizontal="right"/>
    </xf>
    <xf numFmtId="0" fontId="13" fillId="2" borderId="6" xfId="0" applyFont="1" applyFill="1" applyBorder="1"/>
    <xf numFmtId="0" fontId="13" fillId="2" borderId="12" xfId="0" applyFont="1" applyFill="1" applyBorder="1"/>
    <xf numFmtId="0" fontId="13" fillId="0" borderId="35" xfId="0" applyFont="1" applyBorder="1"/>
    <xf numFmtId="0" fontId="13" fillId="0" borderId="27" xfId="0" applyFont="1" applyBorder="1"/>
    <xf numFmtId="0" fontId="13" fillId="0" borderId="28" xfId="0" applyFont="1" applyBorder="1"/>
    <xf numFmtId="0" fontId="13" fillId="0" borderId="29" xfId="0" applyFont="1" applyBorder="1"/>
    <xf numFmtId="0" fontId="12" fillId="0" borderId="7" xfId="0" applyFont="1" applyBorder="1" applyProtection="1">
      <protection locked="0"/>
    </xf>
    <xf numFmtId="0" fontId="12" fillId="0" borderId="11" xfId="0" applyFont="1" applyBorder="1" applyProtection="1">
      <protection locked="0"/>
    </xf>
    <xf numFmtId="0" fontId="12" fillId="0" borderId="7" xfId="0" applyFont="1" applyBorder="1" applyAlignment="1" applyProtection="1">
      <alignment horizontal="left"/>
      <protection locked="0"/>
    </xf>
    <xf numFmtId="0" fontId="10" fillId="0" borderId="9" xfId="0" applyFont="1" applyBorder="1" applyAlignment="1">
      <alignment horizontal="center"/>
    </xf>
    <xf numFmtId="0" fontId="11" fillId="0" borderId="9" xfId="0" applyFont="1" applyBorder="1"/>
    <xf numFmtId="0" fontId="10" fillId="0" borderId="0" xfId="0" applyFont="1" applyAlignment="1">
      <alignment horizontal="center"/>
    </xf>
    <xf numFmtId="0" fontId="11" fillId="0" borderId="0" xfId="0" applyFont="1"/>
    <xf numFmtId="0" fontId="11" fillId="0" borderId="0" xfId="0" applyFont="1" applyAlignment="1">
      <alignment horizontal="left"/>
    </xf>
    <xf numFmtId="0" fontId="9" fillId="0" borderId="0" xfId="0" applyFont="1"/>
    <xf numFmtId="0" fontId="12" fillId="0" borderId="7" xfId="0" applyFont="1" applyBorder="1" applyAlignment="1" applyProtection="1">
      <alignment horizontal="center"/>
      <protection locked="0"/>
    </xf>
    <xf numFmtId="0" fontId="11" fillId="0" borderId="2" xfId="0" applyFont="1" applyBorder="1"/>
    <xf numFmtId="0" fontId="0" fillId="0" borderId="0" xfId="0"/>
    <xf numFmtId="0" fontId="11" fillId="0" borderId="0" xfId="0" applyFont="1" applyAlignment="1">
      <alignment horizontal="right"/>
    </xf>
    <xf numFmtId="0" fontId="12" fillId="0" borderId="6" xfId="0" applyFont="1" applyBorder="1" applyProtection="1">
      <protection locked="0"/>
    </xf>
    <xf numFmtId="0" fontId="12" fillId="0" borderId="12" xfId="0" applyFont="1" applyBorder="1"/>
    <xf numFmtId="0" fontId="12" fillId="0" borderId="25" xfId="0" applyFont="1" applyBorder="1"/>
    <xf numFmtId="0" fontId="12" fillId="0" borderId="7" xfId="0" applyFont="1" applyBorder="1" applyAlignment="1" applyProtection="1">
      <alignment horizontal="right"/>
      <protection locked="0"/>
    </xf>
    <xf numFmtId="0" fontId="11" fillId="0" borderId="2" xfId="0" applyFont="1" applyBorder="1" applyProtection="1">
      <protection locked="0"/>
    </xf>
    <xf numFmtId="0" fontId="11" fillId="0" borderId="0" xfId="0" applyFont="1" applyProtection="1">
      <protection locked="0"/>
    </xf>
    <xf numFmtId="0" fontId="11" fillId="0" borderId="3" xfId="0" applyFont="1" applyBorder="1"/>
    <xf numFmtId="0" fontId="14" fillId="0" borderId="7" xfId="2" applyFont="1" applyBorder="1" applyAlignment="1">
      <protection locked="0"/>
    </xf>
    <xf numFmtId="0" fontId="15" fillId="0" borderId="7" xfId="0" applyFont="1" applyBorder="1" applyAlignment="1">
      <alignment horizontal="left"/>
    </xf>
    <xf numFmtId="0" fontId="15" fillId="0" borderId="7" xfId="0" applyFont="1" applyBorder="1"/>
    <xf numFmtId="0" fontId="18" fillId="0" borderId="8" xfId="0" applyFont="1" applyBorder="1" applyAlignment="1">
      <alignment horizontal="center"/>
    </xf>
    <xf numFmtId="0" fontId="13" fillId="0" borderId="9" xfId="0" applyFont="1" applyBorder="1" applyAlignment="1">
      <alignment horizontal="center"/>
    </xf>
    <xf numFmtId="0" fontId="13" fillId="0" borderId="16" xfId="0" applyFont="1" applyBorder="1" applyAlignment="1">
      <alignment horizontal="center"/>
    </xf>
    <xf numFmtId="0" fontId="12" fillId="0" borderId="11" xfId="0" applyFont="1" applyBorder="1" applyAlignment="1" applyProtection="1">
      <alignment horizontal="center"/>
      <protection locked="0"/>
    </xf>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lignment vertical="top"/>
    </xf>
    <xf numFmtId="0" fontId="11" fillId="0" borderId="12" xfId="0" applyFont="1" applyBorder="1" applyAlignment="1">
      <alignment vertical="top"/>
    </xf>
    <xf numFmtId="0" fontId="0" fillId="0" borderId="12" xfId="0" applyBorder="1" applyAlignment="1">
      <alignment vertical="top"/>
    </xf>
    <xf numFmtId="0" fontId="0" fillId="0" borderId="25" xfId="0" applyBorder="1" applyAlignment="1">
      <alignment vertical="top"/>
    </xf>
    <xf numFmtId="0" fontId="0" fillId="0" borderId="3" xfId="0" applyBorder="1"/>
    <xf numFmtId="0" fontId="9" fillId="0" borderId="9" xfId="0" applyFont="1" applyBorder="1" applyAlignment="1">
      <alignment horizontal="center"/>
    </xf>
    <xf numFmtId="0" fontId="9" fillId="0" borderId="16" xfId="0" applyFont="1" applyBorder="1" applyAlignment="1">
      <alignment horizontal="center"/>
    </xf>
    <xf numFmtId="0" fontId="12" fillId="0" borderId="6" xfId="0" applyFont="1" applyBorder="1" applyAlignment="1" applyProtection="1">
      <alignment horizontal="left"/>
      <protection locked="0"/>
    </xf>
    <xf numFmtId="0" fontId="11" fillId="0" borderId="12" xfId="0" applyFont="1" applyBorder="1" applyAlignment="1">
      <alignment horizontal="right"/>
    </xf>
    <xf numFmtId="0" fontId="12" fillId="0" borderId="6" xfId="0" applyFont="1" applyBorder="1" applyAlignment="1" applyProtection="1">
      <alignment horizontal="center"/>
      <protection locked="0"/>
    </xf>
    <xf numFmtId="164" fontId="17" fillId="0" borderId="7" xfId="0" applyNumberFormat="1" applyFont="1" applyBorder="1" applyAlignment="1" applyProtection="1">
      <alignment horizontal="center"/>
      <protection locked="0"/>
    </xf>
    <xf numFmtId="0" fontId="12" fillId="0" borderId="11" xfId="0" applyFont="1" applyBorder="1" applyAlignment="1" applyProtection="1">
      <alignment horizontal="left"/>
      <protection locked="0"/>
    </xf>
    <xf numFmtId="0" fontId="13" fillId="0" borderId="7" xfId="0" applyFont="1" applyBorder="1" applyProtection="1">
      <protection locked="0"/>
    </xf>
    <xf numFmtId="0" fontId="13" fillId="0" borderId="7" xfId="0" applyFont="1" applyBorder="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2" fillId="0" borderId="6" xfId="0" applyFont="1" applyBorder="1" applyAlignment="1">
      <alignment horizontal="center"/>
    </xf>
    <xf numFmtId="0" fontId="9" fillId="0" borderId="0" xfId="0" applyFont="1" applyAlignment="1">
      <alignment horizontal="right"/>
    </xf>
    <xf numFmtId="0" fontId="0" fillId="0" borderId="0" xfId="0" applyAlignment="1">
      <alignment horizontal="right"/>
    </xf>
    <xf numFmtId="0" fontId="12" fillId="0" borderId="7" xfId="0" applyFont="1" applyBorder="1" applyAlignment="1">
      <alignment horizontal="center"/>
    </xf>
    <xf numFmtId="0" fontId="0" fillId="0" borderId="9" xfId="0" applyBorder="1"/>
    <xf numFmtId="0" fontId="9" fillId="0" borderId="0" xfId="0" applyFont="1" applyProtection="1">
      <protection locked="0"/>
    </xf>
    <xf numFmtId="0" fontId="0" fillId="0" borderId="0" xfId="0" applyProtection="1">
      <protection locked="0"/>
    </xf>
    <xf numFmtId="0" fontId="12" fillId="0" borderId="7" xfId="0" applyFont="1" applyBorder="1" applyAlignment="1">
      <alignment horizontal="left"/>
    </xf>
    <xf numFmtId="0" fontId="12" fillId="0" borderId="7" xfId="0" applyFont="1" applyBorder="1"/>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13" fillId="0" borderId="12" xfId="0" applyFont="1" applyBorder="1" applyProtection="1">
      <protection locked="0"/>
    </xf>
    <xf numFmtId="0" fontId="13" fillId="0" borderId="0" xfId="0" applyFont="1"/>
    <xf numFmtId="165" fontId="12" fillId="0" borderId="7" xfId="0" applyNumberFormat="1" applyFont="1" applyBorder="1" applyProtection="1">
      <protection locked="0"/>
    </xf>
    <xf numFmtId="44" fontId="17" fillId="0" borderId="7" xfId="1" applyFont="1" applyBorder="1" applyAlignment="1">
      <alignment horizontal="center"/>
    </xf>
    <xf numFmtId="44" fontId="0" fillId="0" borderId="7" xfId="1" applyFont="1" applyBorder="1" applyAlignment="1"/>
    <xf numFmtId="0" fontId="37" fillId="0" borderId="0" xfId="0" applyFont="1" applyAlignment="1">
      <alignment horizontal="center"/>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0" fillId="0" borderId="7" xfId="0" applyBorder="1"/>
    <xf numFmtId="0" fontId="0" fillId="0" borderId="12" xfId="0" applyBorder="1" applyProtection="1">
      <protection locked="0"/>
    </xf>
    <xf numFmtId="0" fontId="0" fillId="0" borderId="7" xfId="0" applyBorder="1" applyProtection="1">
      <protection locked="0"/>
    </xf>
    <xf numFmtId="0" fontId="18" fillId="0" borderId="0" xfId="0" applyFont="1" applyAlignment="1">
      <alignment horizontal="right"/>
    </xf>
    <xf numFmtId="0" fontId="16" fillId="0" borderId="0" xfId="0" applyFont="1" applyAlignment="1">
      <alignment horizontal="center"/>
    </xf>
    <xf numFmtId="0" fontId="0" fillId="0" borderId="0" xfId="0" applyAlignment="1">
      <alignment horizontal="center"/>
    </xf>
    <xf numFmtId="0" fontId="9" fillId="0" borderId="37" xfId="0" applyFont="1" applyBorder="1" applyAlignment="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37" xfId="0" applyFont="1" applyBorder="1" applyAlignment="1">
      <alignment horizontal="left"/>
    </xf>
    <xf numFmtId="0" fontId="0" fillId="0" borderId="12" xfId="0" applyBorder="1" applyAlignment="1">
      <alignment horizontal="left"/>
    </xf>
    <xf numFmtId="0" fontId="20" fillId="0" borderId="7" xfId="0" applyFont="1" applyBorder="1" applyAlignment="1" applyProtection="1">
      <alignment horizontal="center"/>
      <protection locked="0"/>
    </xf>
    <xf numFmtId="0" fontId="13" fillId="0" borderId="12" xfId="0" applyFont="1" applyBorder="1"/>
    <xf numFmtId="0" fontId="18" fillId="0" borderId="9" xfId="0" applyFont="1" applyBorder="1" applyAlignment="1">
      <alignment horizontal="center"/>
    </xf>
    <xf numFmtId="0" fontId="27" fillId="0" borderId="9" xfId="0" applyFont="1" applyBorder="1" applyAlignment="1">
      <alignment horizontal="center"/>
    </xf>
    <xf numFmtId="0" fontId="12" fillId="0" borderId="6" xfId="0" applyFont="1" applyBorder="1" applyAlignment="1">
      <alignment horizontal="left"/>
    </xf>
    <xf numFmtId="14" fontId="12" fillId="0" borderId="7" xfId="0" applyNumberFormat="1" applyFont="1" applyBorder="1" applyAlignment="1" applyProtection="1">
      <alignment horizontal="center"/>
      <protection locked="0"/>
    </xf>
    <xf numFmtId="0" fontId="13" fillId="0" borderId="0" xfId="0" applyFont="1" applyProtection="1">
      <protection locked="0"/>
    </xf>
    <xf numFmtId="0" fontId="9" fillId="0" borderId="9" xfId="0" applyFont="1" applyBorder="1" applyAlignment="1">
      <alignment horizontal="right"/>
    </xf>
    <xf numFmtId="0" fontId="0" fillId="0" borderId="9" xfId="0" applyBorder="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1" fillId="0" borderId="0" xfId="0" applyFont="1" applyAlignment="1">
      <alignment horizontal="right"/>
    </xf>
    <xf numFmtId="164" fontId="17" fillId="0" borderId="7" xfId="0" applyNumberFormat="1" applyFont="1" applyBorder="1" applyAlignment="1">
      <alignment horizontal="center"/>
    </xf>
    <xf numFmtId="164" fontId="17" fillId="0" borderId="7" xfId="0" applyNumberFormat="1" applyFont="1" applyBorder="1"/>
    <xf numFmtId="0" fontId="9" fillId="0" borderId="0" xfId="0" applyFont="1" applyAlignment="1" applyProtection="1">
      <alignment horizontal="right"/>
      <protection locked="0"/>
    </xf>
    <xf numFmtId="0" fontId="9" fillId="0" borderId="0" xfId="0" applyFont="1" applyAlignment="1">
      <alignment horizontal="left"/>
    </xf>
    <xf numFmtId="164" fontId="17" fillId="0" borderId="6" xfId="0" applyNumberFormat="1" applyFont="1" applyBorder="1" applyAlignment="1">
      <alignment horizontal="center"/>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3" fillId="0" borderId="43" xfId="0" applyFont="1" applyBorder="1" applyAlignment="1">
      <alignment vertical="top" wrapText="1"/>
    </xf>
    <xf numFmtId="0" fontId="13" fillId="0" borderId="43" xfId="0" applyFont="1" applyBorder="1" applyAlignment="1">
      <alignment horizontal="center" vertical="top" wrapText="1"/>
    </xf>
    <xf numFmtId="0" fontId="9" fillId="0" borderId="8" xfId="0" applyFont="1" applyBorder="1"/>
    <xf numFmtId="0" fontId="13" fillId="0" borderId="2" xfId="0" applyFont="1" applyBorder="1" applyAlignment="1">
      <alignment horizontal="right"/>
    </xf>
    <xf numFmtId="0" fontId="0" fillId="0" borderId="23" xfId="0" applyBorder="1" applyAlignment="1">
      <alignment horizontal="right"/>
    </xf>
    <xf numFmtId="0" fontId="0" fillId="0" borderId="2" xfId="0" applyBorder="1" applyAlignment="1">
      <alignment horizontal="right"/>
    </xf>
    <xf numFmtId="0" fontId="28" fillId="0" borderId="0" xfId="0" applyFont="1" applyAlignment="1">
      <alignment horizontal="center" vertical="center"/>
    </xf>
    <xf numFmtId="0" fontId="30" fillId="0" borderId="0" xfId="0" applyFont="1" applyAlignment="1">
      <alignment horizontal="center" vertic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2" fillId="0" borderId="36" xfId="0" applyFont="1" applyBorder="1" applyAlignment="1">
      <alignment horizontal="center"/>
    </xf>
    <xf numFmtId="0" fontId="12" fillId="0" borderId="26" xfId="0" applyFont="1" applyBorder="1" applyAlignment="1">
      <alignment horizontal="center"/>
    </xf>
    <xf numFmtId="0" fontId="13" fillId="0" borderId="39" xfId="0" applyFont="1" applyBorder="1" applyProtection="1">
      <protection locked="0"/>
    </xf>
    <xf numFmtId="0" fontId="13" fillId="0" borderId="40" xfId="0" applyFont="1" applyBorder="1" applyProtection="1">
      <protection locked="0"/>
    </xf>
    <xf numFmtId="0" fontId="13" fillId="0" borderId="32" xfId="0" applyFont="1" applyBorder="1" applyProtection="1">
      <protection locked="0"/>
    </xf>
    <xf numFmtId="0" fontId="13" fillId="0" borderId="23" xfId="0" applyFont="1" applyBorder="1" applyProtection="1">
      <protection locked="0"/>
    </xf>
    <xf numFmtId="0" fontId="13" fillId="0" borderId="41" xfId="0" applyFont="1" applyBorder="1" applyProtection="1">
      <protection locked="0"/>
    </xf>
    <xf numFmtId="0" fontId="13" fillId="0" borderId="24" xfId="0" applyFont="1" applyBorder="1" applyProtection="1">
      <protection locked="0"/>
    </xf>
    <xf numFmtId="0" fontId="13" fillId="0" borderId="6" xfId="0" applyFont="1" applyBorder="1" applyAlignment="1">
      <alignment horizontal="center"/>
    </xf>
    <xf numFmtId="0" fontId="13" fillId="0" borderId="26" xfId="0" applyFont="1" applyBorder="1" applyAlignment="1">
      <alignment horizontal="center"/>
    </xf>
    <xf numFmtId="0" fontId="0" fillId="0" borderId="26" xfId="0" applyBorder="1" applyAlignment="1">
      <alignment horizontal="center"/>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164" fontId="17" fillId="0" borderId="39" xfId="0" applyNumberFormat="1" applyFont="1" applyBorder="1" applyAlignment="1">
      <alignment horizontal="center"/>
    </xf>
    <xf numFmtId="0" fontId="0" fillId="0" borderId="40" xfId="0" applyBorder="1" applyAlignment="1">
      <alignment horizontal="center"/>
    </xf>
    <xf numFmtId="164" fontId="17" fillId="0" borderId="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3" fillId="0" borderId="36" xfId="0" applyFont="1" applyBorder="1" applyAlignment="1">
      <alignment horizontal="right"/>
    </xf>
    <xf numFmtId="0" fontId="0" fillId="0" borderId="6" xfId="0" applyBorder="1" applyAlignment="1">
      <alignment horizontal="right"/>
    </xf>
    <xf numFmtId="0" fontId="0" fillId="0" borderId="26" xfId="0" applyBorder="1"/>
    <xf numFmtId="164" fontId="17" fillId="0" borderId="36" xfId="0" applyNumberFormat="1" applyFont="1" applyBorder="1" applyAlignment="1" applyProtection="1">
      <alignment horizontal="center"/>
      <protection locked="0"/>
    </xf>
    <xf numFmtId="0" fontId="12" fillId="0" borderId="0" xfId="0" applyFont="1" applyProtection="1">
      <protection locked="0"/>
    </xf>
    <xf numFmtId="0" fontId="12" fillId="0" borderId="47" xfId="0" applyFont="1" applyBorder="1" applyProtection="1">
      <protection locked="0"/>
    </xf>
    <xf numFmtId="0" fontId="13" fillId="0" borderId="48" xfId="0" applyFont="1" applyBorder="1"/>
    <xf numFmtId="0" fontId="9" fillId="0" borderId="23" xfId="0" applyFont="1" applyBorder="1"/>
    <xf numFmtId="0" fontId="0" fillId="0" borderId="23" xfId="0" applyBorder="1"/>
    <xf numFmtId="0" fontId="13" fillId="0" borderId="47" xfId="0" applyFont="1" applyBorder="1"/>
    <xf numFmtId="0" fontId="0" fillId="0" borderId="47" xfId="0" applyBorder="1"/>
    <xf numFmtId="0" fontId="18" fillId="0" borderId="0" xfId="0" applyFont="1" applyAlignment="1">
      <alignment horizontal="center"/>
    </xf>
    <xf numFmtId="0" fontId="13" fillId="0" borderId="0" xfId="0" applyFont="1" applyAlignment="1">
      <alignment horizontal="center"/>
    </xf>
    <xf numFmtId="0" fontId="0" fillId="0" borderId="26" xfId="0" applyBorder="1" applyProtection="1">
      <protection locked="0"/>
    </xf>
    <xf numFmtId="164" fontId="17" fillId="0" borderId="36" xfId="0" applyNumberFormat="1" applyFont="1" applyBorder="1" applyAlignment="1">
      <alignment horizontal="center"/>
    </xf>
    <xf numFmtId="0" fontId="9" fillId="0" borderId="7" xfId="0" applyFont="1" applyBorder="1"/>
    <xf numFmtId="0" fontId="13" fillId="0" borderId="23" xfId="0" applyFont="1" applyBorder="1" applyAlignment="1">
      <alignment horizontal="right"/>
    </xf>
    <xf numFmtId="0" fontId="20" fillId="0" borderId="6" xfId="0" applyFont="1" applyBorder="1" applyAlignment="1">
      <alignment horizontal="center"/>
    </xf>
    <xf numFmtId="0" fontId="20" fillId="0" borderId="26" xfId="0" applyFont="1" applyBorder="1" applyAlignment="1">
      <alignment horizontal="center"/>
    </xf>
    <xf numFmtId="0" fontId="0" fillId="0" borderId="12" xfId="0" applyBorder="1"/>
    <xf numFmtId="0" fontId="0" fillId="0" borderId="40" xfId="0" applyBorder="1"/>
    <xf numFmtId="0" fontId="0" fillId="0" borderId="32" xfId="0" applyBorder="1"/>
    <xf numFmtId="0" fontId="0" fillId="0" borderId="41" xfId="0" applyBorder="1"/>
    <xf numFmtId="0" fontId="0" fillId="0" borderId="24" xfId="0" applyBorder="1"/>
    <xf numFmtId="0" fontId="13" fillId="0" borderId="6" xfId="0" applyFont="1" applyBorder="1" applyAlignment="1">
      <alignment horizontal="right"/>
    </xf>
    <xf numFmtId="0" fontId="13" fillId="0" borderId="26" xfId="0" applyFont="1" applyBorder="1" applyAlignment="1">
      <alignment horizontal="right"/>
    </xf>
    <xf numFmtId="0" fontId="17" fillId="0" borderId="6" xfId="0" applyFont="1" applyBorder="1" applyAlignment="1">
      <alignment horizontal="center"/>
    </xf>
    <xf numFmtId="0" fontId="17" fillId="0" borderId="26" xfId="0" applyFont="1" applyBorder="1" applyAlignment="1">
      <alignment horizontal="center"/>
    </xf>
    <xf numFmtId="164" fontId="0" fillId="0" borderId="26" xfId="0" applyNumberFormat="1" applyBorder="1" applyAlignment="1">
      <alignment horizontal="center"/>
    </xf>
    <xf numFmtId="164" fontId="17" fillId="0" borderId="26" xfId="0" applyNumberFormat="1" applyFont="1" applyBorder="1" applyAlignment="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13" fillId="0" borderId="0" xfId="0" applyFont="1" applyAlignment="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18"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vertical="center"/>
    </xf>
    <xf numFmtId="164" fontId="17" fillId="0" borderId="0" xfId="0" applyNumberFormat="1" applyFont="1" applyAlignment="1">
      <alignment horizontal="center"/>
    </xf>
    <xf numFmtId="0" fontId="9" fillId="0" borderId="48" xfId="0" applyFont="1" applyBorder="1"/>
    <xf numFmtId="0" fontId="13" fillId="0" borderId="48" xfId="0" applyFont="1" applyBorder="1" applyAlignment="1">
      <alignment horizontal="left"/>
    </xf>
    <xf numFmtId="0" fontId="18" fillId="0" borderId="9" xfId="0" applyFont="1" applyBorder="1" applyAlignment="1">
      <alignment horizontal="left"/>
    </xf>
    <xf numFmtId="0" fontId="13" fillId="0" borderId="9" xfId="0" applyFont="1" applyBorder="1"/>
    <xf numFmtId="0" fontId="9" fillId="0" borderId="3" xfId="0" applyFont="1" applyBorder="1"/>
    <xf numFmtId="0" fontId="34" fillId="0" borderId="0" xfId="0" applyFont="1" applyAlignment="1">
      <alignment horizontal="center"/>
    </xf>
    <xf numFmtId="0" fontId="18" fillId="0" borderId="0" xfId="0" applyFont="1"/>
    <xf numFmtId="0" fontId="20" fillId="0" borderId="36" xfId="0" applyFont="1" applyBorder="1" applyProtection="1">
      <protection locked="0"/>
    </xf>
    <xf numFmtId="0" fontId="20" fillId="0" borderId="26" xfId="0" applyFont="1" applyBorder="1" applyProtection="1">
      <protection locked="0"/>
    </xf>
    <xf numFmtId="164" fontId="9" fillId="0" borderId="0" xfId="0" applyNumberFormat="1" applyFont="1"/>
    <xf numFmtId="0" fontId="9" fillId="0" borderId="0" xfId="0" applyFont="1" applyAlignment="1">
      <alignment horizontal="center"/>
    </xf>
    <xf numFmtId="0" fontId="0" fillId="0" borderId="6" xfId="0" applyBorder="1"/>
    <xf numFmtId="0" fontId="12" fillId="0" borderId="0" xfId="0" applyFont="1" applyAlignment="1" applyProtection="1">
      <alignment horizontal="center"/>
      <protection locked="0"/>
    </xf>
    <xf numFmtId="0" fontId="0" fillId="0" borderId="0" xfId="0" applyAlignment="1" applyProtection="1">
      <alignment horizontal="center"/>
      <protection locked="0"/>
    </xf>
    <xf numFmtId="164" fontId="17" fillId="0" borderId="0" xfId="0" applyNumberFormat="1" applyFont="1" applyAlignment="1" applyProtection="1">
      <alignment horizontal="center"/>
      <protection locked="0"/>
    </xf>
    <xf numFmtId="0" fontId="9" fillId="0" borderId="2" xfId="0" applyFont="1" applyBorder="1"/>
    <xf numFmtId="0" fontId="9" fillId="0" borderId="2" xfId="0" applyFont="1" applyBorder="1" applyAlignment="1">
      <alignment horizontal="right"/>
    </xf>
    <xf numFmtId="0" fontId="27" fillId="0" borderId="2" xfId="0" applyFont="1" applyBorder="1" applyAlignment="1">
      <alignment horizontal="right"/>
    </xf>
    <xf numFmtId="0" fontId="9" fillId="0" borderId="2" xfId="0" applyFont="1" applyBorder="1" applyAlignment="1">
      <alignment horizontal="left"/>
    </xf>
    <xf numFmtId="0" fontId="11" fillId="0" borderId="0" xfId="0" applyFont="1" applyAlignment="1">
      <alignment horizontal="center"/>
    </xf>
    <xf numFmtId="0" fontId="9" fillId="0" borderId="9" xfId="0" applyFont="1" applyBorder="1"/>
    <xf numFmtId="0" fontId="41" fillId="0" borderId="0" xfId="0" applyFont="1" applyAlignment="1">
      <alignment horizontal="center"/>
    </xf>
    <xf numFmtId="0" fontId="38" fillId="0" borderId="0" xfId="0" applyFont="1" applyAlignment="1">
      <alignment horizontal="center" vertical="top"/>
    </xf>
    <xf numFmtId="0" fontId="40" fillId="0" borderId="2" xfId="0" applyFont="1" applyBorder="1" applyAlignment="1">
      <alignment horizontal="center"/>
    </xf>
    <xf numFmtId="0" fontId="39" fillId="0" borderId="0" xfId="0" applyFont="1" applyAlignment="1">
      <alignment horizontal="center"/>
    </xf>
    <xf numFmtId="0" fontId="39" fillId="0" borderId="3" xfId="0" applyFont="1" applyBorder="1" applyAlignment="1">
      <alignment horizontal="center"/>
    </xf>
    <xf numFmtId="0" fontId="39" fillId="0" borderId="2" xfId="0" applyFont="1" applyBorder="1" applyAlignment="1">
      <alignment horizontal="center"/>
    </xf>
    <xf numFmtId="0" fontId="40" fillId="0" borderId="0" xfId="0" applyFont="1" applyAlignment="1">
      <alignment horizontal="center"/>
    </xf>
    <xf numFmtId="0" fontId="40" fillId="0" borderId="3" xfId="0" applyFont="1" applyBorder="1" applyAlignment="1">
      <alignment horizontal="center"/>
    </xf>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0" fontId="13" fillId="0" borderId="48" xfId="0" applyFont="1" applyBorder="1" applyAlignment="1">
      <alignment vertical="top"/>
    </xf>
    <xf numFmtId="0" fontId="13" fillId="0" borderId="0" xfId="0" applyFont="1" applyAlignment="1">
      <alignment vertical="top"/>
    </xf>
    <xf numFmtId="164" fontId="31" fillId="0" borderId="26" xfId="0" applyNumberFormat="1" applyFont="1" applyBorder="1" applyAlignment="1" applyProtection="1">
      <alignment horizontal="center"/>
      <protection locked="0"/>
    </xf>
    <xf numFmtId="0" fontId="13" fillId="0" borderId="1" xfId="0" applyFont="1" applyBorder="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lignment vertical="top"/>
    </xf>
    <xf numFmtId="164" fontId="31" fillId="0" borderId="26" xfId="0" applyNumberFormat="1" applyFont="1" applyBorder="1" applyAlignment="1">
      <alignment horizontal="center"/>
    </xf>
    <xf numFmtId="164" fontId="31" fillId="0" borderId="6" xfId="0" applyNumberFormat="1" applyFont="1" applyBorder="1" applyAlignment="1" applyProtection="1">
      <alignment horizontal="center"/>
      <protection locked="0"/>
    </xf>
    <xf numFmtId="165" fontId="13" fillId="0" borderId="47" xfId="0" applyNumberFormat="1" applyFont="1" applyBorder="1" applyAlignment="1">
      <alignment horizontal="center"/>
    </xf>
    <xf numFmtId="164" fontId="31" fillId="0" borderId="6" xfId="0" applyNumberFormat="1" applyFont="1" applyBorder="1" applyAlignment="1">
      <alignment horizontal="center"/>
    </xf>
    <xf numFmtId="0" fontId="18" fillId="0" borderId="6" xfId="0" applyFont="1" applyBorder="1" applyAlignment="1">
      <alignment horizontal="right"/>
    </xf>
    <xf numFmtId="0" fontId="13" fillId="0" borderId="26" xfId="0" applyFont="1" applyBorder="1"/>
    <xf numFmtId="0" fontId="9" fillId="0" borderId="36" xfId="0" applyFont="1" applyBorder="1" applyAlignment="1">
      <alignment horizontal="center"/>
    </xf>
    <xf numFmtId="0" fontId="9" fillId="0" borderId="6" xfId="0" applyFont="1" applyBorder="1"/>
    <xf numFmtId="0" fontId="9" fillId="0" borderId="26" xfId="0" applyFont="1" applyBorder="1"/>
    <xf numFmtId="0" fontId="18" fillId="0" borderId="7" xfId="0" applyFont="1" applyBorder="1" applyAlignment="1">
      <alignment horizontal="center"/>
    </xf>
    <xf numFmtId="0" fontId="0" fillId="0" borderId="6" xfId="0" applyBorder="1" applyProtection="1">
      <protection locked="0"/>
    </xf>
    <xf numFmtId="0" fontId="18" fillId="0" borderId="2" xfId="0" applyFont="1" applyBorder="1" applyAlignment="1">
      <alignment horizontal="center"/>
    </xf>
    <xf numFmtId="166" fontId="12" fillId="0" borderId="7" xfId="0" applyNumberFormat="1" applyFont="1" applyBorder="1" applyAlignment="1" applyProtection="1">
      <alignment horizontal="left"/>
      <protection locked="0"/>
    </xf>
    <xf numFmtId="0" fontId="9" fillId="0" borderId="0" xfId="0" applyFont="1" applyProtection="1">
      <protection hidden="1"/>
    </xf>
    <xf numFmtId="0" fontId="36" fillId="0" borderId="0" xfId="0" applyFont="1"/>
    <xf numFmtId="0" fontId="35" fillId="0" borderId="0" xfId="0" applyFont="1"/>
    <xf numFmtId="0" fontId="27" fillId="0" borderId="12" xfId="0" applyFont="1" applyBorder="1"/>
    <xf numFmtId="0" fontId="27" fillId="0" borderId="0" xfId="0" applyFont="1" applyAlignment="1">
      <alignment horizontal="center"/>
    </xf>
    <xf numFmtId="0" fontId="17" fillId="0" borderId="7" xfId="0" applyFont="1" applyBorder="1" applyAlignment="1">
      <alignment horizontal="center"/>
    </xf>
    <xf numFmtId="165" fontId="12" fillId="0" borderId="36" xfId="0" applyNumberFormat="1" applyFont="1" applyBorder="1" applyAlignment="1" applyProtection="1">
      <alignment horizontal="center"/>
      <protection locked="0"/>
    </xf>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12" fillId="0" borderId="24" xfId="0" applyFont="1" applyBorder="1" applyAlignment="1" applyProtection="1">
      <alignment horizontal="center"/>
      <protection locked="0"/>
    </xf>
    <xf numFmtId="0" fontId="27" fillId="0" borderId="0" xfId="0" applyFont="1"/>
    <xf numFmtId="4" fontId="17" fillId="0" borderId="7" xfId="0" applyNumberFormat="1" applyFont="1" applyBorder="1" applyAlignment="1" applyProtection="1">
      <alignment horizontal="center"/>
      <protection locked="0"/>
    </xf>
    <xf numFmtId="0" fontId="18" fillId="0" borderId="7" xfId="0" applyFont="1" applyBorder="1"/>
    <xf numFmtId="0" fontId="18" fillId="0" borderId="12" xfId="0" applyFont="1" applyBorder="1" applyAlignment="1">
      <alignment horizontal="right"/>
    </xf>
    <xf numFmtId="0" fontId="35" fillId="0" borderId="2" xfId="0" applyFont="1" applyBorder="1"/>
    <xf numFmtId="0" fontId="35" fillId="0" borderId="3" xfId="0" applyFont="1" applyBorder="1"/>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0" fillId="0" borderId="16" xfId="0" applyBorder="1"/>
    <xf numFmtId="0" fontId="36" fillId="0" borderId="8" xfId="0" applyFont="1" applyBorder="1" applyAlignment="1">
      <alignment horizontal="right"/>
    </xf>
    <xf numFmtId="0" fontId="35" fillId="0" borderId="9" xfId="0" applyFont="1" applyBorder="1" applyAlignment="1">
      <alignment horizontal="right"/>
    </xf>
    <xf numFmtId="44" fontId="17" fillId="0" borderId="7" xfId="1" applyFont="1" applyBorder="1" applyAlignment="1" applyProtection="1">
      <protection locked="0"/>
    </xf>
    <xf numFmtId="0" fontId="36" fillId="0" borderId="2" xfId="0" applyFont="1" applyBorder="1"/>
    <xf numFmtId="0" fontId="13" fillId="0" borderId="12" xfId="0" applyFont="1" applyBorder="1" applyAlignment="1">
      <alignment horizontal="center"/>
    </xf>
    <xf numFmtId="0" fontId="18" fillId="0" borderId="2" xfId="0" applyFont="1" applyBorder="1"/>
    <xf numFmtId="0" fontId="36" fillId="0" borderId="3" xfId="0" applyFont="1" applyBorder="1"/>
    <xf numFmtId="0" fontId="18" fillId="0" borderId="4" xfId="0" applyFont="1" applyBorder="1"/>
    <xf numFmtId="0" fontId="0" fillId="0" borderId="1" xfId="0" applyBorder="1"/>
    <xf numFmtId="0" fontId="0" fillId="0" borderId="5" xfId="0" applyBorder="1"/>
    <xf numFmtId="165" fontId="12" fillId="0" borderId="7" xfId="0" applyNumberFormat="1" applyFont="1" applyBorder="1"/>
    <xf numFmtId="0" fontId="18" fillId="0" borderId="9" xfId="0" applyFont="1" applyBorder="1"/>
    <xf numFmtId="0" fontId="18" fillId="0" borderId="28" xfId="0" applyFont="1" applyBorder="1" applyAlignment="1">
      <alignment horizontal="center"/>
    </xf>
    <xf numFmtId="0" fontId="13" fillId="0" borderId="28" xfId="0" applyFont="1" applyBorder="1"/>
    <xf numFmtId="44" fontId="31" fillId="0" borderId="7" xfId="1" applyFont="1" applyBorder="1" applyAlignment="1" applyProtection="1">
      <protection locked="0"/>
    </xf>
    <xf numFmtId="0" fontId="18" fillId="0" borderId="4" xfId="0" applyFont="1" applyBorder="1" applyAlignment="1">
      <alignment horizontal="center"/>
    </xf>
    <xf numFmtId="44" fontId="13" fillId="0" borderId="7" xfId="1" applyFont="1" applyBorder="1" applyAlignment="1"/>
    <xf numFmtId="44" fontId="17" fillId="0" borderId="47" xfId="1" applyFont="1" applyBorder="1" applyAlignment="1" applyProtection="1">
      <alignment horizontal="center"/>
      <protection locked="0"/>
    </xf>
    <xf numFmtId="44" fontId="17" fillId="0" borderId="47" xfId="1" applyFont="1" applyBorder="1" applyAlignment="1" applyProtection="1">
      <protection locked="0"/>
    </xf>
    <xf numFmtId="0" fontId="4" fillId="0" borderId="0" xfId="0" applyFont="1"/>
    <xf numFmtId="14" fontId="12" fillId="0" borderId="11" xfId="0" applyNumberFormat="1" applyFont="1" applyBorder="1" applyAlignment="1" applyProtection="1">
      <alignment horizontal="center"/>
      <protection locked="0"/>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46</xdr:row>
      <xdr:rowOff>228600</xdr:rowOff>
    </xdr:from>
    <xdr:to>
      <xdr:col>1</xdr:col>
      <xdr:colOff>190500</xdr:colOff>
      <xdr:row>47</xdr:row>
      <xdr:rowOff>219075</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1</xdr:col>
      <xdr:colOff>266700</xdr:colOff>
      <xdr:row>46</xdr:row>
      <xdr:rowOff>228600</xdr:rowOff>
    </xdr:from>
    <xdr:to>
      <xdr:col>1</xdr:col>
      <xdr:colOff>876300</xdr:colOff>
      <xdr:row>47</xdr:row>
      <xdr:rowOff>219075</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xdr:twoCellAnchor editAs="oneCell">
    <xdr:from>
      <xdr:col>2</xdr:col>
      <xdr:colOff>895350</xdr:colOff>
      <xdr:row>46</xdr:row>
      <xdr:rowOff>228600</xdr:rowOff>
    </xdr:from>
    <xdr:to>
      <xdr:col>3</xdr:col>
      <xdr:colOff>371475</xdr:colOff>
      <xdr:row>47</xdr:row>
      <xdr:rowOff>219075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xmlns:a14="http://schemas.microsoft.com/office/drawing/2010/main" spid="_x0000_s24587"/>
            </a:ext>
            <a:ext uri="{FF2B5EF4-FFF2-40B4-BE49-F238E27FC236}">
              <a16:creationId xmlns:a16="http://schemas.microsoft.com/office/drawing/2014/main" id="{00000000-0008-0000-1300-00000B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xmlns:a14="http://schemas.microsoft.com/office/drawing/2010/main" spid="_x0000_s24588"/>
            </a:ext>
            <a:ext uri="{FF2B5EF4-FFF2-40B4-BE49-F238E27FC236}">
              <a16:creationId xmlns:a16="http://schemas.microsoft.com/office/drawing/2014/main" id="{00000000-0008-0000-1300-00000C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xmlns:a14="http://schemas.microsoft.com/office/drawing/2010/main" spid="_x0000_s24589"/>
            </a:ext>
            <a:ext uri="{FF2B5EF4-FFF2-40B4-BE49-F238E27FC236}">
              <a16:creationId xmlns:a16="http://schemas.microsoft.com/office/drawing/2014/main" id="{00000000-0008-0000-1300-00000D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xmlns:a14="http://schemas.microsoft.com/office/drawing/2010/main" spid="_x0000_s24590"/>
            </a:ext>
            <a:ext uri="{FF2B5EF4-FFF2-40B4-BE49-F238E27FC236}">
              <a16:creationId xmlns:a16="http://schemas.microsoft.com/office/drawing/2014/main" id="{00000000-0008-0000-1300-00000E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xmlns:a14="http://schemas.microsoft.com/office/drawing/2010/main"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xmlns:a14="http://schemas.microsoft.com/office/drawing/2010/main"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xdr:twoCellAnchor editAs="oneCell">
    <xdr:from>
      <xdr:col>3</xdr:col>
      <xdr:colOff>838200</xdr:colOff>
      <xdr:row>32</xdr:row>
      <xdr:rowOff>0</xdr:rowOff>
    </xdr:from>
    <xdr:to>
      <xdr:col>5</xdr:col>
      <xdr:colOff>133350</xdr:colOff>
      <xdr:row>33</xdr:row>
      <xdr:rowOff>9525</xdr:rowOff>
    </xdr:to>
    <xdr:sp macro="" textlink="">
      <xdr:nvSpPr>
        <xdr:cNvPr id="31783" name="Check Box 39" hidden="1">
          <a:extLst>
            <a:ext uri="{63B3BB69-23CF-44E3-9099-C40C66FF867C}">
              <a14:compatExt xmlns:a14="http://schemas.microsoft.com/office/drawing/2010/main"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xmlns:a14="http://schemas.microsoft.com/office/drawing/2010/main"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4</xdr:col>
      <xdr:colOff>847725</xdr:colOff>
      <xdr:row>21</xdr:row>
      <xdr:rowOff>133350</xdr:rowOff>
    </xdr:from>
    <xdr:to>
      <xdr:col>5</xdr:col>
      <xdr:colOff>352425</xdr:colOff>
      <xdr:row>23</xdr:row>
      <xdr:rowOff>28575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E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E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absolute">
    <xdr:from>
      <xdr:col>4</xdr:col>
      <xdr:colOff>847725</xdr:colOff>
      <xdr:row>22</xdr:row>
      <xdr:rowOff>133350</xdr:rowOff>
    </xdr:from>
    <xdr:to>
      <xdr:col>5</xdr:col>
      <xdr:colOff>352425</xdr:colOff>
      <xdr:row>24</xdr:row>
      <xdr:rowOff>28575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E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23</xdr:row>
      <xdr:rowOff>133350</xdr:rowOff>
    </xdr:from>
    <xdr:to>
      <xdr:col>5</xdr:col>
      <xdr:colOff>352425</xdr:colOff>
      <xdr:row>25</xdr:row>
      <xdr:rowOff>28575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E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24</xdr:row>
      <xdr:rowOff>133350</xdr:rowOff>
    </xdr:from>
    <xdr:to>
      <xdr:col>5</xdr:col>
      <xdr:colOff>352425</xdr:colOff>
      <xdr:row>26</xdr:row>
      <xdr:rowOff>28575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E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25</xdr:row>
      <xdr:rowOff>133350</xdr:rowOff>
    </xdr:from>
    <xdr:to>
      <xdr:col>5</xdr:col>
      <xdr:colOff>352425</xdr:colOff>
      <xdr:row>27</xdr:row>
      <xdr:rowOff>28575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E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26</xdr:row>
      <xdr:rowOff>133350</xdr:rowOff>
    </xdr:from>
    <xdr:to>
      <xdr:col>5</xdr:col>
      <xdr:colOff>352425</xdr:colOff>
      <xdr:row>28</xdr:row>
      <xdr:rowOff>28575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E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27</xdr:row>
      <xdr:rowOff>133350</xdr:rowOff>
    </xdr:from>
    <xdr:to>
      <xdr:col>5</xdr:col>
      <xdr:colOff>352425</xdr:colOff>
      <xdr:row>29</xdr:row>
      <xdr:rowOff>28575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E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29</xdr:row>
      <xdr:rowOff>133350</xdr:rowOff>
    </xdr:from>
    <xdr:to>
      <xdr:col>5</xdr:col>
      <xdr:colOff>352425</xdr:colOff>
      <xdr:row>31</xdr:row>
      <xdr:rowOff>28575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E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30</xdr:row>
      <xdr:rowOff>133350</xdr:rowOff>
    </xdr:from>
    <xdr:to>
      <xdr:col>5</xdr:col>
      <xdr:colOff>352425</xdr:colOff>
      <xdr:row>32</xdr:row>
      <xdr:rowOff>28575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E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31</xdr:row>
      <xdr:rowOff>133350</xdr:rowOff>
    </xdr:from>
    <xdr:to>
      <xdr:col>5</xdr:col>
      <xdr:colOff>352425</xdr:colOff>
      <xdr:row>33</xdr:row>
      <xdr:rowOff>28575</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E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32</xdr:row>
      <xdr:rowOff>133350</xdr:rowOff>
    </xdr:from>
    <xdr:to>
      <xdr:col>5</xdr:col>
      <xdr:colOff>352425</xdr:colOff>
      <xdr:row>34</xdr:row>
      <xdr:rowOff>28575</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E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34</xdr:row>
      <xdr:rowOff>133350</xdr:rowOff>
    </xdr:from>
    <xdr:to>
      <xdr:col>5</xdr:col>
      <xdr:colOff>352425</xdr:colOff>
      <xdr:row>36</xdr:row>
      <xdr:rowOff>28575</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E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35</xdr:row>
      <xdr:rowOff>133350</xdr:rowOff>
    </xdr:from>
    <xdr:to>
      <xdr:col>5</xdr:col>
      <xdr:colOff>352425</xdr:colOff>
      <xdr:row>37</xdr:row>
      <xdr:rowOff>28575</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E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36</xdr:row>
      <xdr:rowOff>133350</xdr:rowOff>
    </xdr:from>
    <xdr:to>
      <xdr:col>5</xdr:col>
      <xdr:colOff>352425</xdr:colOff>
      <xdr:row>38</xdr:row>
      <xdr:rowOff>28575</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E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37</xdr:row>
      <xdr:rowOff>133350</xdr:rowOff>
    </xdr:from>
    <xdr:to>
      <xdr:col>5</xdr:col>
      <xdr:colOff>352425</xdr:colOff>
      <xdr:row>39</xdr:row>
      <xdr:rowOff>28575</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E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38</xdr:row>
      <xdr:rowOff>133350</xdr:rowOff>
    </xdr:from>
    <xdr:to>
      <xdr:col>5</xdr:col>
      <xdr:colOff>352425</xdr:colOff>
      <xdr:row>40</xdr:row>
      <xdr:rowOff>28575</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E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39</xdr:row>
      <xdr:rowOff>133350</xdr:rowOff>
    </xdr:from>
    <xdr:to>
      <xdr:col>5</xdr:col>
      <xdr:colOff>352425</xdr:colOff>
      <xdr:row>41</xdr:row>
      <xdr:rowOff>28575</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E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40</xdr:row>
      <xdr:rowOff>133350</xdr:rowOff>
    </xdr:from>
    <xdr:to>
      <xdr:col>5</xdr:col>
      <xdr:colOff>352425</xdr:colOff>
      <xdr:row>42</xdr:row>
      <xdr:rowOff>28575</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E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E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E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E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E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E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E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E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E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E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E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E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E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E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E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E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E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E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F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447675</xdr:colOff>
      <xdr:row>23</xdr:row>
      <xdr:rowOff>123825</xdr:rowOff>
    </xdr:from>
    <xdr:to>
      <xdr:col>6</xdr:col>
      <xdr:colOff>276225</xdr:colOff>
      <xdr:row>25</xdr:row>
      <xdr:rowOff>28575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F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6</xdr:col>
      <xdr:colOff>419100</xdr:colOff>
      <xdr:row>23</xdr:row>
      <xdr:rowOff>123825</xdr:rowOff>
    </xdr:from>
    <xdr:to>
      <xdr:col>8</xdr:col>
      <xdr:colOff>247650</xdr:colOff>
      <xdr:row>25</xdr:row>
      <xdr:rowOff>19050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F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21518" name="Check Box 14" hidden="1">
          <a:extLst>
            <a:ext uri="{63B3BB69-23CF-44E3-9099-C40C66FF867C}">
              <a14:compatExt xmlns:a14="http://schemas.microsoft.com/office/drawing/2010/main" spid="_x0000_s21518"/>
            </a:ext>
            <a:ext uri="{FF2B5EF4-FFF2-40B4-BE49-F238E27FC236}">
              <a16:creationId xmlns:a16="http://schemas.microsoft.com/office/drawing/2014/main" id="{00000000-0008-0000-1000-00000E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28575</xdr:rowOff>
    </xdr:to>
    <xdr:sp macro="" textlink="">
      <xdr:nvSpPr>
        <xdr:cNvPr id="21519" name="Check Box 15" hidden="1">
          <a:extLst>
            <a:ext uri="{63B3BB69-23CF-44E3-9099-C40C66FF867C}">
              <a14:compatExt xmlns:a14="http://schemas.microsoft.com/office/drawing/2010/main" spid="_x0000_s21519"/>
            </a:ext>
            <a:ext uri="{FF2B5EF4-FFF2-40B4-BE49-F238E27FC236}">
              <a16:creationId xmlns:a16="http://schemas.microsoft.com/office/drawing/2014/main" id="{00000000-0008-0000-1000-00000F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28575</xdr:rowOff>
    </xdr:to>
    <xdr:sp macro="" textlink="">
      <xdr:nvSpPr>
        <xdr:cNvPr id="21520" name="Check Box 16" hidden="1">
          <a:extLst>
            <a:ext uri="{63B3BB69-23CF-44E3-9099-C40C66FF867C}">
              <a14:compatExt xmlns:a14="http://schemas.microsoft.com/office/drawing/2010/main" spid="_x0000_s21520"/>
            </a:ext>
            <a:ext uri="{FF2B5EF4-FFF2-40B4-BE49-F238E27FC236}">
              <a16:creationId xmlns:a16="http://schemas.microsoft.com/office/drawing/2014/main" id="{00000000-0008-0000-1000-000010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10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3564" name="Check Box 12" hidden="1">
          <a:extLst>
            <a:ext uri="{63B3BB69-23CF-44E3-9099-C40C66FF867C}">
              <a14:compatExt xmlns:a14="http://schemas.microsoft.com/office/drawing/2010/main" spid="_x0000_s23564"/>
            </a:ext>
            <a:ext uri="{FF2B5EF4-FFF2-40B4-BE49-F238E27FC236}">
              <a16:creationId xmlns:a16="http://schemas.microsoft.com/office/drawing/2014/main" id="{00000000-0008-0000-1200-00000C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xmlns:a14="http://schemas.microsoft.com/office/drawing/2010/main" spid="_x0000_s23565"/>
            </a:ext>
            <a:ext uri="{FF2B5EF4-FFF2-40B4-BE49-F238E27FC236}">
              <a16:creationId xmlns:a16="http://schemas.microsoft.com/office/drawing/2014/main" id="{00000000-0008-0000-12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xmlns:a14="http://schemas.microsoft.com/office/drawing/2010/main" spid="_x0000_s23566"/>
            </a:ext>
            <a:ext uri="{FF2B5EF4-FFF2-40B4-BE49-F238E27FC236}">
              <a16:creationId xmlns:a16="http://schemas.microsoft.com/office/drawing/2014/main" id="{00000000-0008-0000-12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xmlns:a14="http://schemas.microsoft.com/office/drawing/2010/main" spid="_x0000_s23567"/>
            </a:ext>
            <a:ext uri="{FF2B5EF4-FFF2-40B4-BE49-F238E27FC236}">
              <a16:creationId xmlns:a16="http://schemas.microsoft.com/office/drawing/2014/main" id="{00000000-0008-0000-1200-00000F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tabSelected="1" zoomScale="90" workbookViewId="0">
      <selection activeCell="F11" sqref="F11:H11"/>
    </sheetView>
  </sheetViews>
  <sheetFormatPr defaultRowHeight="12.75" x14ac:dyDescent="0.2"/>
  <cols>
    <col min="1" max="1" width="34" style="15" customWidth="1"/>
    <col min="2" max="2" width="16.33203125" style="24" customWidth="1"/>
    <col min="3" max="3" width="18.33203125" style="15" customWidth="1"/>
    <col min="4" max="4" width="8" style="15" customWidth="1"/>
    <col min="5" max="5" width="17.5" style="15" customWidth="1"/>
    <col min="6" max="6" width="11.33203125" style="15" customWidth="1"/>
    <col min="7" max="7" width="17.1640625" style="15" customWidth="1"/>
    <col min="8" max="8" width="13.33203125" style="15" customWidth="1"/>
    <col min="9" max="16384" width="9.33203125" style="15"/>
  </cols>
  <sheetData>
    <row r="1" spans="1:10" ht="17.25" customHeight="1" thickTop="1" x14ac:dyDescent="0.3">
      <c r="A1" s="112" t="s">
        <v>0</v>
      </c>
      <c r="B1" s="238" t="s">
        <v>1</v>
      </c>
      <c r="C1" s="239"/>
      <c r="D1" s="239"/>
      <c r="E1" s="239"/>
      <c r="F1" s="239"/>
      <c r="G1" s="121" t="s">
        <v>2</v>
      </c>
      <c r="H1" s="196" t="s">
        <v>784</v>
      </c>
      <c r="I1" s="119"/>
    </row>
    <row r="2" spans="1:10" ht="18" customHeight="1" x14ac:dyDescent="0.3">
      <c r="A2" s="199">
        <v>42858</v>
      </c>
      <c r="B2" s="240" t="s">
        <v>3</v>
      </c>
      <c r="C2" s="241"/>
      <c r="D2" s="241"/>
      <c r="E2" s="241"/>
      <c r="F2" s="241"/>
      <c r="G2" s="19" t="s">
        <v>4</v>
      </c>
      <c r="H2" s="21">
        <v>158</v>
      </c>
      <c r="I2" s="120"/>
      <c r="J2" s="22"/>
    </row>
    <row r="3" spans="1:10" ht="18" customHeight="1" x14ac:dyDescent="0.3">
      <c r="A3" s="20"/>
      <c r="B3" s="242"/>
      <c r="C3" s="243"/>
      <c r="D3" s="243"/>
      <c r="E3" s="243"/>
      <c r="F3" s="243"/>
      <c r="G3" s="19" t="s">
        <v>5</v>
      </c>
      <c r="H3" s="204">
        <v>4.2</v>
      </c>
      <c r="I3" s="119"/>
    </row>
    <row r="4" spans="1:10" ht="18" customHeight="1" x14ac:dyDescent="0.3">
      <c r="A4" s="20"/>
      <c r="B4" s="240" t="s">
        <v>6</v>
      </c>
      <c r="C4" s="241"/>
      <c r="D4" s="241"/>
      <c r="E4" s="241"/>
      <c r="F4" s="241"/>
      <c r="G4" s="19" t="s">
        <v>7</v>
      </c>
      <c r="H4" s="197" t="s">
        <v>785</v>
      </c>
      <c r="I4" s="119"/>
    </row>
    <row r="5" spans="1:10" ht="18" customHeight="1" x14ac:dyDescent="0.3">
      <c r="A5" s="20"/>
      <c r="B5" s="240" t="s">
        <v>8</v>
      </c>
      <c r="C5" s="241"/>
      <c r="D5" s="241"/>
      <c r="E5" s="241"/>
      <c r="F5" s="241"/>
      <c r="G5" s="19" t="s">
        <v>9</v>
      </c>
      <c r="H5" s="21">
        <v>111621</v>
      </c>
      <c r="I5" s="119"/>
    </row>
    <row r="6" spans="1:10" ht="18.75" x14ac:dyDescent="0.3">
      <c r="A6" s="20"/>
      <c r="B6" s="240" t="s">
        <v>10</v>
      </c>
      <c r="C6" s="241"/>
      <c r="D6" s="241"/>
      <c r="E6" s="241"/>
      <c r="F6" s="241"/>
      <c r="H6" s="23"/>
      <c r="I6" s="119"/>
    </row>
    <row r="7" spans="1:10" ht="18.75" x14ac:dyDescent="0.3">
      <c r="A7" s="20"/>
      <c r="B7" s="242" t="s">
        <v>11</v>
      </c>
      <c r="C7" s="241"/>
      <c r="D7" s="246"/>
      <c r="E7" s="14" t="s">
        <v>710</v>
      </c>
      <c r="F7" s="40"/>
      <c r="H7" s="23"/>
      <c r="I7" s="119"/>
    </row>
    <row r="8" spans="1:10" ht="18" customHeight="1" x14ac:dyDescent="0.3">
      <c r="A8" s="105" t="s">
        <v>12</v>
      </c>
      <c r="B8" s="235" t="s">
        <v>786</v>
      </c>
      <c r="C8" s="235"/>
      <c r="D8" s="235"/>
      <c r="E8" s="235"/>
      <c r="F8" s="235"/>
      <c r="G8" s="241"/>
      <c r="H8" s="254"/>
      <c r="I8" s="119"/>
    </row>
    <row r="9" spans="1:10" ht="18" customHeight="1" x14ac:dyDescent="0.3">
      <c r="A9" s="105" t="s">
        <v>13</v>
      </c>
      <c r="B9" s="237" t="s">
        <v>787</v>
      </c>
      <c r="C9" s="235"/>
      <c r="D9" s="235"/>
      <c r="E9" s="235"/>
      <c r="F9" s="235"/>
      <c r="G9" s="241"/>
      <c r="H9" s="254"/>
      <c r="I9" s="119"/>
    </row>
    <row r="10" spans="1:10" ht="18" customHeight="1" x14ac:dyDescent="0.3">
      <c r="A10" s="105" t="s">
        <v>14</v>
      </c>
      <c r="B10" s="237" t="s">
        <v>788</v>
      </c>
      <c r="C10" s="235"/>
      <c r="D10" s="235"/>
      <c r="E10" s="235"/>
      <c r="F10" s="235"/>
      <c r="G10" s="241"/>
      <c r="H10" s="254"/>
      <c r="I10" s="119"/>
    </row>
    <row r="11" spans="1:10" ht="18" customHeight="1" x14ac:dyDescent="0.3">
      <c r="A11" s="105" t="s">
        <v>15</v>
      </c>
      <c r="B11" s="122" t="s">
        <v>16</v>
      </c>
      <c r="C11" s="235"/>
      <c r="D11" s="235"/>
      <c r="E11" s="122" t="s">
        <v>17</v>
      </c>
      <c r="F11" s="237">
        <v>740</v>
      </c>
      <c r="G11" s="237"/>
      <c r="H11" s="282"/>
      <c r="I11" s="119"/>
    </row>
    <row r="12" spans="1:10" ht="18.75" x14ac:dyDescent="0.3">
      <c r="A12" s="20"/>
      <c r="B12" s="122" t="s">
        <v>18</v>
      </c>
      <c r="C12" s="255"/>
      <c r="D12" s="235"/>
      <c r="E12" s="235"/>
      <c r="F12" s="235"/>
      <c r="G12" s="241"/>
      <c r="H12" s="254"/>
      <c r="I12" s="119"/>
    </row>
    <row r="13" spans="1:10" ht="18" customHeight="1" x14ac:dyDescent="0.3">
      <c r="A13" s="105" t="s">
        <v>19</v>
      </c>
      <c r="B13" s="237"/>
      <c r="C13" s="235"/>
      <c r="D13" s="235"/>
      <c r="E13" s="235"/>
      <c r="F13" s="247" t="s">
        <v>20</v>
      </c>
      <c r="G13" s="247"/>
      <c r="H13" s="527"/>
      <c r="I13" s="119"/>
    </row>
    <row r="14" spans="1:10" ht="18" customHeight="1" x14ac:dyDescent="0.3">
      <c r="A14" s="105" t="s">
        <v>21</v>
      </c>
      <c r="B14" s="237"/>
      <c r="C14" s="235"/>
      <c r="D14" s="235"/>
      <c r="E14" s="247" t="s">
        <v>22</v>
      </c>
      <c r="F14" s="247"/>
      <c r="G14" s="244"/>
      <c r="H14" s="261"/>
      <c r="I14" s="119"/>
    </row>
    <row r="15" spans="1:10" ht="18" customHeight="1" x14ac:dyDescent="0.3">
      <c r="A15" s="105" t="s">
        <v>23</v>
      </c>
      <c r="B15" s="34"/>
      <c r="D15" s="241" t="s">
        <v>24</v>
      </c>
      <c r="E15" s="241"/>
      <c r="F15" s="241"/>
      <c r="G15" s="241"/>
      <c r="H15" s="129"/>
      <c r="I15" s="119"/>
    </row>
    <row r="16" spans="1:10" ht="5.25" customHeight="1" thickBot="1" x14ac:dyDescent="0.35">
      <c r="A16" s="105"/>
      <c r="B16" s="32"/>
      <c r="D16" s="19"/>
      <c r="E16" s="19"/>
      <c r="F16" s="19"/>
      <c r="G16" s="19"/>
      <c r="H16" s="23"/>
      <c r="I16" s="119"/>
    </row>
    <row r="17" spans="1:10" ht="19.5" thickTop="1" x14ac:dyDescent="0.3">
      <c r="A17" s="258" t="s">
        <v>25</v>
      </c>
      <c r="B17" s="259"/>
      <c r="C17" s="259"/>
      <c r="D17" s="259"/>
      <c r="E17" s="259"/>
      <c r="F17" s="259"/>
      <c r="G17" s="259"/>
      <c r="H17" s="260"/>
      <c r="I17" s="119"/>
    </row>
    <row r="18" spans="1:10" ht="18" customHeight="1" x14ac:dyDescent="0.3">
      <c r="A18" s="245" t="s">
        <v>26</v>
      </c>
      <c r="B18" s="241"/>
      <c r="C18" s="235"/>
      <c r="D18" s="235"/>
      <c r="E18" s="235"/>
      <c r="F18" s="235"/>
      <c r="G18" s="122" t="s">
        <v>27</v>
      </c>
      <c r="H18" s="27"/>
      <c r="I18" s="119"/>
    </row>
    <row r="19" spans="1:10" ht="18" customHeight="1" x14ac:dyDescent="0.3">
      <c r="A19" s="105" t="s">
        <v>28</v>
      </c>
      <c r="B19" s="237"/>
      <c r="C19" s="235"/>
      <c r="D19" s="235"/>
      <c r="E19" s="235"/>
      <c r="F19" s="122" t="s">
        <v>29</v>
      </c>
      <c r="G19" s="244"/>
      <c r="H19" s="261"/>
      <c r="I19" s="119"/>
    </row>
    <row r="20" spans="1:10" ht="18" customHeight="1" x14ac:dyDescent="0.3">
      <c r="A20" s="105" t="s">
        <v>30</v>
      </c>
      <c r="B20" s="278"/>
      <c r="C20" s="248"/>
      <c r="D20" s="279" t="s">
        <v>31</v>
      </c>
      <c r="E20" s="279"/>
      <c r="F20" s="235"/>
      <c r="G20" s="235"/>
      <c r="H20" s="236"/>
      <c r="I20" s="119"/>
    </row>
    <row r="21" spans="1:10" ht="18" customHeight="1" x14ac:dyDescent="0.3">
      <c r="A21" s="105" t="s">
        <v>14</v>
      </c>
      <c r="B21" s="237"/>
      <c r="C21" s="235"/>
      <c r="D21" s="90"/>
      <c r="E21" s="90"/>
      <c r="G21" s="52"/>
      <c r="H21" s="69"/>
      <c r="I21" s="119"/>
    </row>
    <row r="22" spans="1:10" ht="18" customHeight="1" x14ac:dyDescent="0.3">
      <c r="A22" s="105" t="s">
        <v>32</v>
      </c>
      <c r="B22" s="94" t="s">
        <v>33</v>
      </c>
      <c r="C22" s="95"/>
      <c r="D22" s="247" t="s">
        <v>34</v>
      </c>
      <c r="E22" s="247"/>
      <c r="F22" s="47"/>
      <c r="G22" s="122" t="s">
        <v>35</v>
      </c>
      <c r="H22" s="211"/>
      <c r="I22" s="119"/>
    </row>
    <row r="23" spans="1:10" ht="18" customHeight="1" x14ac:dyDescent="0.3">
      <c r="A23" s="105" t="s">
        <v>36</v>
      </c>
      <c r="B23" s="14"/>
      <c r="C23" s="122" t="s">
        <v>37</v>
      </c>
      <c r="D23" s="281"/>
      <c r="E23" s="281"/>
      <c r="F23" s="247" t="s">
        <v>38</v>
      </c>
      <c r="G23" s="247"/>
      <c r="H23" s="210">
        <f>C22+F22+H22+D23</f>
        <v>0</v>
      </c>
      <c r="I23" s="119"/>
    </row>
    <row r="24" spans="1:10" ht="18" customHeight="1" x14ac:dyDescent="0.3">
      <c r="A24" s="105" t="s">
        <v>39</v>
      </c>
      <c r="B24" s="237"/>
      <c r="C24" s="235"/>
      <c r="D24" s="235"/>
      <c r="E24" s="235"/>
      <c r="F24" s="247" t="s">
        <v>40</v>
      </c>
      <c r="G24" s="247"/>
      <c r="H24" s="27"/>
      <c r="I24" s="119"/>
    </row>
    <row r="25" spans="1:10" ht="18" customHeight="1" x14ac:dyDescent="0.3">
      <c r="A25" s="127" t="s">
        <v>41</v>
      </c>
      <c r="B25" s="14"/>
      <c r="C25" s="122" t="s">
        <v>42</v>
      </c>
      <c r="D25" s="14"/>
      <c r="E25" s="122" t="s">
        <v>43</v>
      </c>
      <c r="F25" s="14"/>
      <c r="G25" s="122" t="s">
        <v>44</v>
      </c>
      <c r="H25" s="220"/>
      <c r="I25" s="119"/>
      <c r="J25" s="10"/>
    </row>
    <row r="26" spans="1:10" ht="18" customHeight="1" x14ac:dyDescent="0.3">
      <c r="A26" s="127" t="s">
        <v>45</v>
      </c>
      <c r="B26" s="31"/>
      <c r="C26" s="122" t="s">
        <v>42</v>
      </c>
      <c r="D26" s="31"/>
      <c r="E26" s="122" t="s">
        <v>43</v>
      </c>
      <c r="F26" s="31"/>
      <c r="G26" s="122" t="s">
        <v>44</v>
      </c>
      <c r="H26" s="220"/>
      <c r="I26" s="119"/>
      <c r="J26" s="10"/>
    </row>
    <row r="27" spans="1:10" ht="18" customHeight="1" x14ac:dyDescent="0.3">
      <c r="A27" s="127" t="s">
        <v>46</v>
      </c>
      <c r="B27" s="31"/>
      <c r="C27" s="122" t="s">
        <v>42</v>
      </c>
      <c r="D27" s="31"/>
      <c r="E27" s="122" t="s">
        <v>43</v>
      </c>
      <c r="F27" s="31"/>
      <c r="G27" s="122" t="s">
        <v>44</v>
      </c>
      <c r="H27" s="27"/>
      <c r="I27" s="119"/>
      <c r="J27" s="10"/>
    </row>
    <row r="28" spans="1:10" ht="18" customHeight="1" x14ac:dyDescent="0.3">
      <c r="A28" s="128"/>
      <c r="B28" s="10"/>
      <c r="C28" s="122" t="s">
        <v>47</v>
      </c>
      <c r="D28" s="31"/>
      <c r="E28" s="122" t="s">
        <v>48</v>
      </c>
      <c r="F28" s="31"/>
      <c r="G28" s="122" t="s">
        <v>49</v>
      </c>
      <c r="H28" s="21"/>
      <c r="I28" s="119"/>
      <c r="J28" s="10"/>
    </row>
    <row r="29" spans="1:10" ht="18" customHeight="1" x14ac:dyDescent="0.3">
      <c r="A29" s="127" t="s">
        <v>50</v>
      </c>
      <c r="B29" s="14"/>
      <c r="C29" s="122" t="s">
        <v>42</v>
      </c>
      <c r="D29" s="31"/>
      <c r="E29" s="122" t="s">
        <v>43</v>
      </c>
      <c r="F29" s="31"/>
      <c r="G29" s="122" t="s">
        <v>44</v>
      </c>
      <c r="H29" s="21"/>
      <c r="I29" s="119"/>
      <c r="J29" s="10"/>
    </row>
    <row r="30" spans="1:10" ht="18" customHeight="1" x14ac:dyDescent="0.3">
      <c r="A30" s="127" t="s">
        <v>51</v>
      </c>
      <c r="B30" s="46">
        <f>SUM(B25,B26,B27,B29)</f>
        <v>0</v>
      </c>
      <c r="C30" s="122" t="s">
        <v>47</v>
      </c>
      <c r="D30" s="31"/>
      <c r="E30" s="122" t="s">
        <v>48</v>
      </c>
      <c r="F30" s="31"/>
      <c r="G30" s="122" t="s">
        <v>49</v>
      </c>
      <c r="H30" s="21"/>
      <c r="I30" s="119"/>
      <c r="J30" s="10"/>
    </row>
    <row r="31" spans="1:10" ht="5.25" customHeight="1" thickBot="1" x14ac:dyDescent="0.35">
      <c r="A31" s="35"/>
      <c r="B31" s="11"/>
      <c r="C31" s="8"/>
      <c r="D31" s="11"/>
      <c r="E31" s="8"/>
      <c r="F31" s="11"/>
      <c r="G31" s="8"/>
      <c r="H31" s="9"/>
      <c r="I31" s="119"/>
      <c r="J31" s="10"/>
    </row>
    <row r="32" spans="1:10" ht="13.5" thickTop="1" x14ac:dyDescent="0.2">
      <c r="A32" s="258" t="s">
        <v>52</v>
      </c>
      <c r="B32" s="276"/>
      <c r="C32" s="276"/>
      <c r="D32" s="276"/>
      <c r="E32" s="276"/>
      <c r="F32" s="276"/>
      <c r="G32" s="276"/>
      <c r="H32" s="277"/>
    </row>
    <row r="33" spans="1:9" ht="18" customHeight="1" x14ac:dyDescent="0.3">
      <c r="A33" s="105" t="s">
        <v>53</v>
      </c>
      <c r="B33" s="237"/>
      <c r="C33" s="235"/>
      <c r="D33" s="235"/>
      <c r="E33" s="122" t="s">
        <v>54</v>
      </c>
      <c r="F33" s="235"/>
      <c r="G33" s="235"/>
      <c r="H33" s="236"/>
      <c r="I33" s="119"/>
    </row>
    <row r="34" spans="1:9" ht="18" customHeight="1" x14ac:dyDescent="0.3">
      <c r="A34" s="105" t="s">
        <v>55</v>
      </c>
      <c r="B34" s="237"/>
      <c r="C34" s="235"/>
      <c r="D34" s="235"/>
      <c r="E34" s="122" t="s">
        <v>56</v>
      </c>
      <c r="F34" s="235"/>
      <c r="G34" s="235"/>
      <c r="H34" s="236"/>
      <c r="I34" s="119"/>
    </row>
    <row r="35" spans="1:9" ht="18" customHeight="1" x14ac:dyDescent="0.3">
      <c r="A35" s="105" t="s">
        <v>57</v>
      </c>
      <c r="B35" s="237"/>
      <c r="C35" s="235"/>
      <c r="D35" s="235"/>
      <c r="E35" s="122" t="s">
        <v>58</v>
      </c>
      <c r="F35" s="235"/>
      <c r="G35" s="235"/>
      <c r="H35" s="236"/>
      <c r="I35" s="119"/>
    </row>
    <row r="36" spans="1:9" ht="18" customHeight="1" x14ac:dyDescent="0.3">
      <c r="A36" s="105" t="s">
        <v>59</v>
      </c>
      <c r="B36" s="237"/>
      <c r="C36" s="235"/>
      <c r="D36" s="235"/>
      <c r="E36" s="122" t="s">
        <v>60</v>
      </c>
      <c r="F36" s="235"/>
      <c r="G36" s="235"/>
      <c r="H36" s="236"/>
      <c r="I36" s="119"/>
    </row>
    <row r="37" spans="1:9" ht="17.25" customHeight="1" x14ac:dyDescent="0.3">
      <c r="A37" s="105" t="s">
        <v>61</v>
      </c>
      <c r="B37" s="25"/>
      <c r="C37" s="280"/>
      <c r="D37" s="280"/>
      <c r="E37" s="122" t="s">
        <v>62</v>
      </c>
      <c r="F37" s="235"/>
      <c r="G37" s="235"/>
      <c r="H37" s="236"/>
      <c r="I37" s="119"/>
    </row>
    <row r="38" spans="1:9" ht="18" customHeight="1" x14ac:dyDescent="0.3">
      <c r="A38" s="105" t="s">
        <v>63</v>
      </c>
      <c r="B38" s="237"/>
      <c r="C38" s="235"/>
      <c r="D38" s="235"/>
      <c r="E38" s="122" t="s">
        <v>64</v>
      </c>
      <c r="F38" s="235"/>
      <c r="G38" s="235"/>
      <c r="H38" s="236"/>
      <c r="I38" s="119"/>
    </row>
    <row r="39" spans="1:9" ht="18" customHeight="1" x14ac:dyDescent="0.3">
      <c r="A39" s="105" t="s">
        <v>65</v>
      </c>
      <c r="B39" s="31"/>
      <c r="C39" s="123" t="s">
        <v>66</v>
      </c>
      <c r="D39" s="31"/>
      <c r="E39" s="122" t="s">
        <v>67</v>
      </c>
      <c r="F39" s="235"/>
      <c r="G39" s="235"/>
      <c r="H39" s="236"/>
      <c r="I39" s="119"/>
    </row>
    <row r="40" spans="1:9" ht="18" customHeight="1" x14ac:dyDescent="0.3">
      <c r="A40" s="105" t="s">
        <v>68</v>
      </c>
      <c r="B40" s="25"/>
      <c r="C40" s="26"/>
      <c r="D40" s="26"/>
      <c r="E40" s="122" t="s">
        <v>69</v>
      </c>
      <c r="F40" s="235"/>
      <c r="G40" s="235"/>
      <c r="H40" s="236"/>
      <c r="I40" s="119"/>
    </row>
    <row r="41" spans="1:9" ht="18" customHeight="1" x14ac:dyDescent="0.3">
      <c r="A41" s="105" t="s">
        <v>70</v>
      </c>
      <c r="B41" s="25"/>
      <c r="C41" s="26"/>
      <c r="D41" s="26"/>
      <c r="E41" s="122" t="s">
        <v>71</v>
      </c>
      <c r="F41" s="235"/>
      <c r="G41" s="235"/>
      <c r="H41" s="236"/>
      <c r="I41" s="119"/>
    </row>
    <row r="42" spans="1:9" ht="17.25" customHeight="1" x14ac:dyDescent="0.3">
      <c r="A42" s="245" t="s">
        <v>72</v>
      </c>
      <c r="B42" s="246"/>
      <c r="C42" s="248"/>
      <c r="D42" s="248"/>
      <c r="E42" s="122" t="s">
        <v>73</v>
      </c>
      <c r="F42" s="235"/>
      <c r="G42" s="235"/>
      <c r="H42" s="236"/>
      <c r="I42" s="119"/>
    </row>
    <row r="43" spans="1:9" ht="18" customHeight="1" x14ac:dyDescent="0.3">
      <c r="A43" s="245" t="s">
        <v>74</v>
      </c>
      <c r="B43" s="246"/>
      <c r="C43" s="248"/>
      <c r="D43" s="248"/>
      <c r="E43" s="122" t="s">
        <v>75</v>
      </c>
      <c r="F43" s="235"/>
      <c r="G43" s="235"/>
      <c r="H43" s="236"/>
      <c r="I43" s="119"/>
    </row>
    <row r="44" spans="1:9" ht="18" customHeight="1" x14ac:dyDescent="0.3">
      <c r="A44" s="105" t="s">
        <v>76</v>
      </c>
      <c r="B44" s="25"/>
      <c r="C44" s="122" t="s">
        <v>77</v>
      </c>
      <c r="D44" s="26"/>
      <c r="E44" s="122" t="s">
        <v>78</v>
      </c>
      <c r="F44" s="235"/>
      <c r="G44" s="235"/>
      <c r="H44" s="236"/>
      <c r="I44" s="119"/>
    </row>
    <row r="45" spans="1:9" ht="18" customHeight="1" x14ac:dyDescent="0.3">
      <c r="A45" s="105" t="s">
        <v>79</v>
      </c>
      <c r="B45" s="25"/>
      <c r="C45" s="122" t="s">
        <v>80</v>
      </c>
      <c r="D45" s="13"/>
      <c r="E45" s="122" t="s">
        <v>81</v>
      </c>
      <c r="F45" s="13"/>
      <c r="H45" s="23"/>
      <c r="I45" s="119"/>
    </row>
    <row r="46" spans="1:9" ht="6" customHeight="1" thickBot="1" x14ac:dyDescent="0.35">
      <c r="A46" s="20"/>
      <c r="B46" s="32"/>
      <c r="D46" s="90"/>
      <c r="F46" s="90"/>
      <c r="H46" s="23"/>
      <c r="I46" s="119"/>
    </row>
    <row r="47" spans="1:9" ht="13.5" thickTop="1" x14ac:dyDescent="0.2">
      <c r="A47" s="258" t="s">
        <v>82</v>
      </c>
      <c r="B47" s="276"/>
      <c r="C47" s="276"/>
      <c r="D47" s="276"/>
      <c r="E47" s="276"/>
      <c r="F47" s="276"/>
      <c r="G47" s="276"/>
      <c r="H47" s="277"/>
      <c r="I47" s="40"/>
    </row>
    <row r="48" spans="1:9" ht="18" customHeight="1" x14ac:dyDescent="0.3">
      <c r="A48" s="252" t="s">
        <v>83</v>
      </c>
      <c r="B48" s="253"/>
      <c r="C48" s="253"/>
      <c r="D48" s="253"/>
      <c r="E48" s="18" t="s">
        <v>84</v>
      </c>
      <c r="F48" s="235"/>
      <c r="G48" s="235"/>
      <c r="H48" s="236"/>
      <c r="I48" s="119"/>
    </row>
    <row r="49" spans="1:9" ht="18" customHeight="1" x14ac:dyDescent="0.3">
      <c r="A49" s="105" t="s">
        <v>85</v>
      </c>
      <c r="B49" s="189"/>
      <c r="C49" s="122" t="s">
        <v>86</v>
      </c>
      <c r="D49" s="251"/>
      <c r="E49" s="251"/>
      <c r="G49" s="249"/>
      <c r="H49" s="250"/>
      <c r="I49" s="119"/>
    </row>
    <row r="50" spans="1:9" s="19" customFormat="1" ht="18" customHeight="1" x14ac:dyDescent="0.3">
      <c r="A50" s="105" t="s">
        <v>87</v>
      </c>
      <c r="B50" s="14"/>
      <c r="C50" s="247" t="s">
        <v>88</v>
      </c>
      <c r="D50" s="247"/>
      <c r="E50" s="47"/>
      <c r="F50" s="247" t="s">
        <v>89</v>
      </c>
      <c r="G50" s="241"/>
      <c r="H50" s="192"/>
      <c r="I50" s="119"/>
    </row>
    <row r="51" spans="1:9" s="19" customFormat="1" ht="18" customHeight="1" x14ac:dyDescent="0.3">
      <c r="A51" s="105" t="s">
        <v>90</v>
      </c>
      <c r="B51" s="31"/>
      <c r="C51" s="122" t="s">
        <v>91</v>
      </c>
      <c r="D51" s="14"/>
      <c r="E51" s="122" t="s">
        <v>92</v>
      </c>
      <c r="F51" s="217"/>
      <c r="G51"/>
      <c r="H51" s="5"/>
      <c r="I51" s="119"/>
    </row>
    <row r="52" spans="1:9" ht="18" customHeight="1" x14ac:dyDescent="0.3">
      <c r="A52" s="127" t="s">
        <v>93</v>
      </c>
      <c r="B52" s="244"/>
      <c r="C52" s="244"/>
      <c r="D52" s="247" t="s">
        <v>94</v>
      </c>
      <c r="E52" s="246"/>
      <c r="F52" s="244"/>
      <c r="G52" s="244"/>
      <c r="H52" s="261"/>
      <c r="I52" s="119"/>
    </row>
    <row r="53" spans="1:9" ht="15.75" customHeight="1" x14ac:dyDescent="0.3">
      <c r="A53" s="245"/>
      <c r="B53" s="246"/>
      <c r="C53" s="246"/>
      <c r="D53" s="246"/>
      <c r="E53" s="246"/>
      <c r="F53" s="246"/>
      <c r="G53" s="246"/>
      <c r="H53" s="275"/>
      <c r="I53" s="119"/>
    </row>
    <row r="54" spans="1:9" ht="18.75" x14ac:dyDescent="0.3">
      <c r="A54" s="271" t="s">
        <v>95</v>
      </c>
      <c r="B54" s="272"/>
      <c r="C54" s="272"/>
      <c r="D54" s="272"/>
      <c r="E54" s="272"/>
      <c r="F54" s="272"/>
      <c r="G54" s="273"/>
      <c r="H54" s="274"/>
      <c r="I54" s="119"/>
    </row>
    <row r="55" spans="1:9" ht="18.75" x14ac:dyDescent="0.3">
      <c r="A55" s="262"/>
      <c r="B55" s="263"/>
      <c r="C55" s="263"/>
      <c r="D55" s="263"/>
      <c r="E55" s="263"/>
      <c r="F55" s="263"/>
      <c r="G55" s="263"/>
      <c r="H55" s="264"/>
      <c r="I55" s="119"/>
    </row>
    <row r="56" spans="1:9" ht="18.75" x14ac:dyDescent="0.3">
      <c r="A56" s="265"/>
      <c r="B56" s="266"/>
      <c r="C56" s="266"/>
      <c r="D56" s="266"/>
      <c r="E56" s="266"/>
      <c r="F56" s="266"/>
      <c r="G56" s="266"/>
      <c r="H56" s="267"/>
      <c r="I56" s="119"/>
    </row>
    <row r="57" spans="1:9" ht="15.75" customHeight="1" x14ac:dyDescent="0.3">
      <c r="A57" s="268"/>
      <c r="B57" s="269"/>
      <c r="C57" s="269"/>
      <c r="D57" s="269"/>
      <c r="E57" s="269"/>
      <c r="F57" s="269"/>
      <c r="G57" s="269"/>
      <c r="H57" s="270"/>
      <c r="I57" s="119"/>
    </row>
    <row r="58" spans="1:9" ht="18" customHeight="1" x14ac:dyDescent="0.3">
      <c r="A58" s="105" t="s">
        <v>96</v>
      </c>
      <c r="B58" s="256"/>
      <c r="C58" s="257"/>
      <c r="D58" s="257"/>
      <c r="E58" s="257"/>
      <c r="F58" s="19" t="s">
        <v>97</v>
      </c>
      <c r="G58" s="29"/>
      <c r="H58" s="23"/>
      <c r="I58" s="119"/>
    </row>
    <row r="59" spans="1:9" ht="11.25" customHeight="1" thickBot="1" x14ac:dyDescent="0.3">
      <c r="A59" s="124"/>
      <c r="B59" s="125"/>
      <c r="C59" s="125"/>
      <c r="D59" s="125"/>
      <c r="E59" s="125"/>
      <c r="F59" s="125"/>
      <c r="G59" s="125"/>
      <c r="H59" s="126"/>
      <c r="I59" s="19"/>
    </row>
    <row r="60" spans="1:9" ht="13.5" thickTop="1" x14ac:dyDescent="0.2">
      <c r="B60" s="15"/>
    </row>
  </sheetData>
  <sheetProtection sheet="1" objects="1" scenarios="1" selectLockedCells="1"/>
  <mergeCells count="74">
    <mergeCell ref="B7:D7"/>
    <mergeCell ref="B19:E19"/>
    <mergeCell ref="B36:D36"/>
    <mergeCell ref="C37:D37"/>
    <mergeCell ref="F33:H33"/>
    <mergeCell ref="D23:E23"/>
    <mergeCell ref="D22:E22"/>
    <mergeCell ref="C11:D11"/>
    <mergeCell ref="C18:F18"/>
    <mergeCell ref="F11:H11"/>
    <mergeCell ref="G14:H14"/>
    <mergeCell ref="E14:F14"/>
    <mergeCell ref="A32:H32"/>
    <mergeCell ref="F36:H36"/>
    <mergeCell ref="G19:H19"/>
    <mergeCell ref="A18:B18"/>
    <mergeCell ref="A55:H57"/>
    <mergeCell ref="A54:H54"/>
    <mergeCell ref="A53:H53"/>
    <mergeCell ref="F43:H43"/>
    <mergeCell ref="F44:H44"/>
    <mergeCell ref="C43:D43"/>
    <mergeCell ref="F52:H52"/>
    <mergeCell ref="F50:G50"/>
    <mergeCell ref="C50:D50"/>
    <mergeCell ref="A47:H47"/>
    <mergeCell ref="B20:C20"/>
    <mergeCell ref="B21:C21"/>
    <mergeCell ref="D20:E20"/>
    <mergeCell ref="B58:E58"/>
    <mergeCell ref="B38:D38"/>
    <mergeCell ref="G10:H10"/>
    <mergeCell ref="G9:H9"/>
    <mergeCell ref="B10:F10"/>
    <mergeCell ref="F35:H35"/>
    <mergeCell ref="B35:D35"/>
    <mergeCell ref="F20:H20"/>
    <mergeCell ref="F34:H34"/>
    <mergeCell ref="B34:D34"/>
    <mergeCell ref="A17:H17"/>
    <mergeCell ref="B9:F9"/>
    <mergeCell ref="F13:G13"/>
    <mergeCell ref="B13:E13"/>
    <mergeCell ref="B14:D14"/>
    <mergeCell ref="D15:G15"/>
    <mergeCell ref="B6:F6"/>
    <mergeCell ref="F42:H42"/>
    <mergeCell ref="B52:C52"/>
    <mergeCell ref="A42:B42"/>
    <mergeCell ref="D52:E52"/>
    <mergeCell ref="C42:D42"/>
    <mergeCell ref="G49:H49"/>
    <mergeCell ref="D49:E49"/>
    <mergeCell ref="A48:D48"/>
    <mergeCell ref="G8:H8"/>
    <mergeCell ref="B8:F8"/>
    <mergeCell ref="C12:F12"/>
    <mergeCell ref="G12:H12"/>
    <mergeCell ref="F23:G23"/>
    <mergeCell ref="F37:H37"/>
    <mergeCell ref="F24:G24"/>
    <mergeCell ref="B1:F1"/>
    <mergeCell ref="B2:F2"/>
    <mergeCell ref="B4:F4"/>
    <mergeCell ref="B5:F5"/>
    <mergeCell ref="B3:F3"/>
    <mergeCell ref="F40:H40"/>
    <mergeCell ref="B33:D33"/>
    <mergeCell ref="B24:E24"/>
    <mergeCell ref="F41:H41"/>
    <mergeCell ref="F48:H48"/>
    <mergeCell ref="F38:H38"/>
    <mergeCell ref="F39:H39"/>
    <mergeCell ref="A43:B43"/>
  </mergeCells>
  <phoneticPr fontId="2" type="noConversion"/>
  <dataValidations count="25">
    <dataValidation type="list" allowBlank="1" showInputMessage="1" showErrorMessage="1" sqref="B33:D33" xr:uid="{00000000-0002-0000-0000-000000000000}">
      <formula1>Type_Dwelling</formula1>
    </dataValidation>
    <dataValidation type="list" allowBlank="1" showInputMessage="1" showErrorMessage="1" sqref="B35:D35" xr:uid="{00000000-0002-0000-0000-000001000000}">
      <formula1>Exterior</formula1>
    </dataValidation>
    <dataValidation type="list" allowBlank="1" showInputMessage="1" showErrorMessage="1" sqref="B36:D36" xr:uid="{00000000-0002-0000-0000-000002000000}">
      <formula1>Neighborhood</formula1>
    </dataValidation>
    <dataValidation type="list" allowBlank="1" showInputMessage="1" showErrorMessage="1" sqref="B41" xr:uid="{00000000-0002-0000-0000-000003000000}">
      <formula1>Garage</formula1>
    </dataValidation>
    <dataValidation type="list" allowBlank="1" showInputMessage="1" showErrorMessage="1" sqref="D41" xr:uid="{00000000-0002-0000-0000-000004000000}">
      <formula1>Car_Count</formula1>
    </dataValidation>
    <dataValidation type="list" allowBlank="1" showInputMessage="1" showErrorMessage="1" sqref="C40" xr:uid="{00000000-0002-0000-0000-000005000000}">
      <formula1>Basement2</formula1>
    </dataValidation>
    <dataValidation type="list" allowBlank="1" showInputMessage="1" showErrorMessage="1" sqref="D40" xr:uid="{00000000-0002-0000-0000-000006000000}">
      <formula1>Basement3</formula1>
    </dataValidation>
    <dataValidation type="list" allowBlank="1" showInputMessage="1" showErrorMessage="1" sqref="D39" xr:uid="{00000000-0002-0000-0000-000007000000}">
      <formula1>bedrooms</formula1>
    </dataValidation>
    <dataValidation type="list" allowBlank="1" showInputMessage="1" showErrorMessage="1" sqref="D44" xr:uid="{00000000-0002-0000-0000-000008000000}">
      <formula1>AC</formula1>
    </dataValidation>
    <dataValidation type="list" allowBlank="1" showInputMessage="1" showErrorMessage="1" sqref="B45" xr:uid="{00000000-0002-0000-0000-000009000000}">
      <formula1>DSS</formula1>
    </dataValidation>
    <dataValidation type="list" allowBlank="1" showInputMessage="1" showErrorMessage="1" sqref="B40" xr:uid="{00000000-0002-0000-0000-00000A000000}">
      <formula1>Basement</formula1>
    </dataValidation>
    <dataValidation type="list" allowBlank="1" showInputMessage="1" showErrorMessage="1" sqref="C41" xr:uid="{00000000-0002-0000-0000-00000B000000}">
      <formula1>Att_Det</formula1>
    </dataValidation>
    <dataValidation type="list" allowBlank="1" showInputMessage="1" showErrorMessage="1" sqref="B50" xr:uid="{00000000-0002-0000-0000-00000C000000}">
      <formula1>Mortgage</formula1>
    </dataValidation>
    <dataValidation type="list" allowBlank="1" showInputMessage="1" showErrorMessage="1" sqref="H15 B23" xr:uid="{00000000-0002-0000-0000-00000D000000}">
      <formula1>Yes_No</formula1>
    </dataValidation>
    <dataValidation type="list" allowBlank="1" showInputMessage="1" showErrorMessage="1" sqref="B15" xr:uid="{00000000-0002-0000-0000-00000E000000}">
      <formula1>Take_Area</formula1>
    </dataValidation>
    <dataValidation type="list" allowBlank="1" showInputMessage="1" showErrorMessage="1" sqref="F33:G44 H33:H44" xr:uid="{00000000-0002-0000-0000-00000F000000}">
      <formula1>Rooms</formula1>
    </dataValidation>
    <dataValidation type="list" allowBlank="1" showInputMessage="1" showErrorMessage="1" sqref="B39" xr:uid="{00000000-0002-0000-0000-000010000000}">
      <formula1>No_Rms</formula1>
    </dataValidation>
    <dataValidation type="list" allowBlank="1" showInputMessage="1" showErrorMessage="1" sqref="D45" xr:uid="{00000000-0002-0000-0000-000011000000}">
      <formula1>Water</formula1>
    </dataValidation>
    <dataValidation type="list" allowBlank="1" showInputMessage="1" showErrorMessage="1" sqref="F45" xr:uid="{00000000-0002-0000-0000-000012000000}">
      <formula1>Sewer</formula1>
    </dataValidation>
    <dataValidation type="list" allowBlank="1" showInputMessage="1" showErrorMessage="1" sqref="B51" xr:uid="{00000000-0002-0000-0000-000013000000}">
      <formula1>Loan_Type</formula1>
    </dataValidation>
    <dataValidation type="list" allowBlank="1" showInputMessage="1" showErrorMessage="1" sqref="E7" xr:uid="{00000000-0002-0000-0000-000014000000}">
      <formula1>Own_Tenant</formula1>
    </dataValidation>
    <dataValidation type="list" allowBlank="1" showInputMessage="1" showErrorMessage="1" sqref="D49:E49" xr:uid="{00000000-0002-0000-0000-000015000000}">
      <formula1>Utilities</formula1>
    </dataValidation>
    <dataValidation type="list" allowBlank="1" showInputMessage="1" showErrorMessage="1" sqref="B38:D38" xr:uid="{00000000-0002-0000-0000-000016000000}">
      <formula1>Baths</formula1>
    </dataValidation>
    <dataValidation type="list" allowBlank="1" showInputMessage="1" showErrorMessage="1" sqref="B37" xr:uid="{00000000-0002-0000-0000-000017000000}">
      <formula1>S.F.</formula1>
    </dataValidation>
    <dataValidation type="list" allowBlank="1" showInputMessage="1" showErrorMessage="1" sqref="D51" xr:uid="{00000000-0002-0000-0000-000018000000}">
      <formula1>Term</formula1>
    </dataValidation>
  </dataValidations>
  <pageMargins left="0.51" right="0" top="0.52" bottom="0"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zoomScale="80" workbookViewId="0">
      <selection activeCell="B17" sqref="B17"/>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38" t="s">
        <v>335</v>
      </c>
      <c r="B1" s="340" t="s">
        <v>336</v>
      </c>
      <c r="C1" s="298"/>
      <c r="D1" s="298"/>
      <c r="E1" s="298"/>
      <c r="F1" s="298"/>
      <c r="G1" s="298"/>
      <c r="H1" s="298"/>
      <c r="I1" s="298"/>
      <c r="J1" s="298"/>
      <c r="K1" s="298"/>
      <c r="L1" s="298"/>
      <c r="M1" s="298"/>
      <c r="N1" s="17" t="s">
        <v>2</v>
      </c>
      <c r="O1" s="64" t="str">
        <f>'RE-600'!H1</f>
        <v>FAI</v>
      </c>
    </row>
    <row r="2" spans="1:15" ht="12.75" x14ac:dyDescent="0.2">
      <c r="A2" s="200">
        <f>'RE-600'!A2</f>
        <v>42858</v>
      </c>
      <c r="B2" s="399" t="s">
        <v>337</v>
      </c>
      <c r="C2" s="246"/>
      <c r="D2" s="246"/>
      <c r="E2" s="246"/>
      <c r="F2" s="246"/>
      <c r="G2" s="246"/>
      <c r="H2" s="246"/>
      <c r="I2" s="246"/>
      <c r="J2" s="246"/>
      <c r="K2" s="246"/>
      <c r="L2" s="246"/>
      <c r="M2" s="246"/>
      <c r="N2" s="15" t="s">
        <v>4</v>
      </c>
      <c r="O2" s="65">
        <f>'RE-600'!H2</f>
        <v>158</v>
      </c>
    </row>
    <row r="3" spans="1:15" ht="12.75" x14ac:dyDescent="0.2">
      <c r="A3" s="4"/>
      <c r="B3" s="399" t="s">
        <v>338</v>
      </c>
      <c r="C3" s="246"/>
      <c r="D3" s="246"/>
      <c r="E3" s="246"/>
      <c r="F3" s="246"/>
      <c r="G3" s="246"/>
      <c r="H3" s="246"/>
      <c r="I3" s="246"/>
      <c r="J3" s="246"/>
      <c r="K3" s="246"/>
      <c r="L3" s="246"/>
      <c r="M3" s="246"/>
      <c r="N3" s="15" t="s">
        <v>5</v>
      </c>
      <c r="O3" s="203">
        <f>'RE-600'!H3</f>
        <v>4.2</v>
      </c>
    </row>
    <row r="4" spans="1:15" ht="12.75" x14ac:dyDescent="0.2">
      <c r="A4" s="4"/>
      <c r="B4" s="399" t="s">
        <v>339</v>
      </c>
      <c r="C4" s="246"/>
      <c r="D4" s="246"/>
      <c r="E4" s="246"/>
      <c r="F4" s="246"/>
      <c r="G4" s="246"/>
      <c r="H4" s="246"/>
      <c r="I4" s="246"/>
      <c r="J4" s="246"/>
      <c r="K4" s="246"/>
      <c r="L4" s="246"/>
      <c r="M4" s="246"/>
      <c r="N4" s="15" t="s">
        <v>280</v>
      </c>
      <c r="O4" s="65" t="str">
        <f>'RE-600'!H4</f>
        <v>018</v>
      </c>
    </row>
    <row r="5" spans="1:15" ht="12.75" x14ac:dyDescent="0.2">
      <c r="A5" s="4"/>
      <c r="N5" s="15" t="s">
        <v>281</v>
      </c>
      <c r="O5" s="65">
        <f>'RE-600'!H5</f>
        <v>111621</v>
      </c>
    </row>
    <row r="6" spans="1:15" ht="12.75" x14ac:dyDescent="0.2">
      <c r="A6" s="4"/>
      <c r="B6" s="40"/>
      <c r="C6" s="424" t="s">
        <v>255</v>
      </c>
      <c r="D6" s="66"/>
      <c r="E6" s="424" t="s">
        <v>340</v>
      </c>
      <c r="F6" s="66"/>
      <c r="G6" s="424" t="s">
        <v>341</v>
      </c>
      <c r="H6" s="66"/>
      <c r="I6" s="424" t="s">
        <v>342</v>
      </c>
      <c r="J6" s="40"/>
      <c r="K6" s="424" t="s">
        <v>343</v>
      </c>
      <c r="L6" s="70"/>
      <c r="M6" s="40"/>
      <c r="O6" s="5"/>
    </row>
    <row r="7" spans="1:15" ht="12.75" x14ac:dyDescent="0.2">
      <c r="A7" s="4"/>
      <c r="B7" s="40"/>
      <c r="C7" s="425"/>
      <c r="D7" s="87"/>
      <c r="E7" s="425"/>
      <c r="F7" s="87"/>
      <c r="G7" s="425"/>
      <c r="H7" s="87"/>
      <c r="I7" s="425"/>
      <c r="J7" s="87"/>
      <c r="K7" s="426"/>
      <c r="L7" s="71"/>
      <c r="M7" s="40"/>
      <c r="O7" s="5"/>
    </row>
    <row r="8" spans="1:15" ht="24" customHeight="1" x14ac:dyDescent="0.2">
      <c r="A8" s="4"/>
      <c r="B8" s="18" t="s">
        <v>344</v>
      </c>
      <c r="C8" s="47"/>
      <c r="D8" s="62"/>
      <c r="E8" s="47"/>
      <c r="F8" s="62"/>
      <c r="G8" s="47"/>
      <c r="H8" s="62"/>
      <c r="I8" s="47"/>
      <c r="J8" s="40"/>
      <c r="K8" s="47"/>
      <c r="L8" s="72"/>
      <c r="M8" s="40"/>
      <c r="O8" s="5"/>
    </row>
    <row r="9" spans="1:15" ht="24" customHeight="1" x14ac:dyDescent="0.2">
      <c r="A9" s="4"/>
      <c r="B9" s="18" t="s">
        <v>345</v>
      </c>
      <c r="C9" s="47"/>
      <c r="D9" s="62"/>
      <c r="E9" s="47"/>
      <c r="F9" s="62"/>
      <c r="G9" s="47"/>
      <c r="H9" s="62"/>
      <c r="I9" s="47"/>
      <c r="J9" s="40"/>
      <c r="K9" s="47"/>
      <c r="L9" s="72"/>
      <c r="M9" s="40"/>
      <c r="O9" s="5"/>
    </row>
    <row r="10" spans="1:15" ht="24" customHeight="1" x14ac:dyDescent="0.2">
      <c r="A10" s="4"/>
      <c r="B10" s="18" t="s">
        <v>346</v>
      </c>
      <c r="C10" s="47"/>
      <c r="D10" s="62"/>
      <c r="E10" s="47"/>
      <c r="F10" s="62"/>
      <c r="G10" s="47"/>
      <c r="H10" s="62"/>
      <c r="I10" s="47"/>
      <c r="J10" s="40"/>
      <c r="K10" s="47"/>
      <c r="L10" s="72"/>
      <c r="M10" s="40"/>
      <c r="O10" s="5"/>
    </row>
    <row r="11" spans="1:15" ht="24" customHeight="1" x14ac:dyDescent="0.2">
      <c r="A11" s="4"/>
      <c r="B11" s="18" t="s">
        <v>347</v>
      </c>
      <c r="C11" s="47"/>
      <c r="D11" s="62"/>
      <c r="E11" s="47"/>
      <c r="F11" s="62"/>
      <c r="G11" s="47"/>
      <c r="H11" s="62"/>
      <c r="I11" s="47"/>
      <c r="J11" s="40"/>
      <c r="K11" s="47"/>
      <c r="L11" s="72"/>
      <c r="M11" s="40"/>
      <c r="O11" s="5"/>
    </row>
    <row r="12" spans="1:15" ht="24" customHeight="1" x14ac:dyDescent="0.2">
      <c r="A12" s="4"/>
      <c r="B12" s="18" t="s">
        <v>80</v>
      </c>
      <c r="C12" s="47"/>
      <c r="D12" s="62"/>
      <c r="E12" s="47"/>
      <c r="F12" s="62"/>
      <c r="G12" s="47"/>
      <c r="H12" s="62"/>
      <c r="I12" s="47"/>
      <c r="J12" s="40"/>
      <c r="K12" s="47"/>
      <c r="L12" s="72"/>
      <c r="M12" s="40"/>
      <c r="O12" s="5"/>
    </row>
    <row r="13" spans="1:15" ht="24" customHeight="1" x14ac:dyDescent="0.2">
      <c r="A13" s="4"/>
      <c r="B13" s="18" t="s">
        <v>348</v>
      </c>
      <c r="C13" s="47"/>
      <c r="D13" s="62"/>
      <c r="E13" s="47"/>
      <c r="F13" s="62"/>
      <c r="G13" s="47"/>
      <c r="H13" s="62"/>
      <c r="I13" s="47"/>
      <c r="J13" s="40"/>
      <c r="K13" s="47"/>
      <c r="L13" s="72"/>
      <c r="M13" s="40"/>
      <c r="O13" s="5"/>
    </row>
    <row r="14" spans="1:15" ht="12.75" x14ac:dyDescent="0.2">
      <c r="A14" s="4"/>
      <c r="B14" s="24" t="s">
        <v>349</v>
      </c>
      <c r="C14" s="205"/>
      <c r="D14" s="427"/>
      <c r="E14" s="205"/>
      <c r="F14" s="427"/>
      <c r="G14" s="205"/>
      <c r="H14" s="427"/>
      <c r="I14" s="205"/>
      <c r="J14" s="306"/>
      <c r="K14" s="205"/>
      <c r="L14" s="72"/>
      <c r="M14" s="40"/>
      <c r="O14" s="5"/>
    </row>
    <row r="15" spans="1:15" ht="24" customHeight="1" x14ac:dyDescent="0.2">
      <c r="A15" s="4"/>
      <c r="B15" s="140" t="s">
        <v>350</v>
      </c>
      <c r="C15" s="47"/>
      <c r="D15" s="427"/>
      <c r="E15" s="47"/>
      <c r="F15" s="427"/>
      <c r="G15" s="47"/>
      <c r="H15" s="427"/>
      <c r="I15" s="47"/>
      <c r="J15" s="306"/>
      <c r="K15" s="47"/>
      <c r="L15" s="72"/>
      <c r="M15" s="40"/>
      <c r="O15" s="5"/>
    </row>
    <row r="16" spans="1:15" ht="24" customHeight="1" x14ac:dyDescent="0.2">
      <c r="A16" s="4"/>
      <c r="B16" s="140" t="s">
        <v>350</v>
      </c>
      <c r="C16" s="47"/>
      <c r="D16" s="62"/>
      <c r="E16" s="47"/>
      <c r="F16" s="62"/>
      <c r="G16" s="47"/>
      <c r="H16" s="62"/>
      <c r="I16" s="47"/>
      <c r="J16" s="40"/>
      <c r="K16" s="47"/>
      <c r="L16" s="72"/>
      <c r="M16" s="40"/>
      <c r="O16" s="5"/>
    </row>
    <row r="17" spans="1:15" ht="24" customHeight="1" x14ac:dyDescent="0.2">
      <c r="A17" s="4"/>
      <c r="B17" s="140" t="s">
        <v>350</v>
      </c>
      <c r="C17" s="47"/>
      <c r="D17" s="62"/>
      <c r="E17" s="47"/>
      <c r="F17" s="62"/>
      <c r="G17" s="47"/>
      <c r="H17" s="62"/>
      <c r="I17" s="47"/>
      <c r="J17" s="40"/>
      <c r="K17" s="47"/>
      <c r="L17" s="72"/>
      <c r="M17" s="40"/>
      <c r="O17" s="5"/>
    </row>
    <row r="18" spans="1:15" ht="24" customHeight="1" x14ac:dyDescent="0.2">
      <c r="A18" s="4"/>
      <c r="B18" s="140" t="s">
        <v>350</v>
      </c>
      <c r="C18" s="47"/>
      <c r="D18" s="62"/>
      <c r="E18" s="47"/>
      <c r="F18" s="62"/>
      <c r="G18" s="47"/>
      <c r="H18" s="62"/>
      <c r="I18" s="47"/>
      <c r="J18" s="40"/>
      <c r="K18" s="47"/>
      <c r="L18" s="72"/>
      <c r="M18" s="40"/>
      <c r="O18" s="5"/>
    </row>
    <row r="19" spans="1:15" ht="24" customHeight="1" x14ac:dyDescent="0.2">
      <c r="A19" s="4"/>
      <c r="B19" s="218" t="s">
        <v>351</v>
      </c>
      <c r="C19" s="48">
        <f>SUM(C8:C18)</f>
        <v>0</v>
      </c>
      <c r="D19" s="62"/>
      <c r="E19" s="48">
        <f>SUM(E8:E18)</f>
        <v>0</v>
      </c>
      <c r="F19" s="62"/>
      <c r="G19" s="48">
        <f>SUM(G8:G18)</f>
        <v>0</v>
      </c>
      <c r="H19" s="62"/>
      <c r="I19" s="48">
        <f>SUM(I8:I18)</f>
        <v>0</v>
      </c>
      <c r="J19" s="40"/>
      <c r="K19" s="48">
        <f>SUM(K8:K18)</f>
        <v>0</v>
      </c>
      <c r="L19" s="72"/>
      <c r="M19" s="40"/>
      <c r="O19" s="5"/>
    </row>
    <row r="20" spans="1:15" ht="24" customHeight="1" x14ac:dyDescent="0.2">
      <c r="A20" s="4"/>
      <c r="B20" s="24" t="s">
        <v>352</v>
      </c>
      <c r="C20" s="47"/>
      <c r="D20" s="62"/>
      <c r="E20" s="47"/>
      <c r="F20" s="62"/>
      <c r="G20" s="47"/>
      <c r="H20" s="62"/>
      <c r="I20" s="47"/>
      <c r="J20" s="40"/>
      <c r="K20" s="47"/>
      <c r="L20" s="72"/>
      <c r="M20" s="40"/>
      <c r="O20" s="5"/>
    </row>
    <row r="21" spans="1:15" ht="13.5" customHeight="1" x14ac:dyDescent="0.2">
      <c r="A21" s="4"/>
      <c r="B21" s="18" t="s">
        <v>353</v>
      </c>
      <c r="C21" s="62">
        <f>SUM(C19:C20)</f>
        <v>0</v>
      </c>
      <c r="D21" s="40"/>
      <c r="E21" s="62">
        <f>SUM(E19:E20)</f>
        <v>0</v>
      </c>
      <c r="F21" s="40"/>
      <c r="G21" s="62">
        <f>SUM(G19:G20)</f>
        <v>0</v>
      </c>
      <c r="H21" s="40"/>
      <c r="I21" s="62">
        <f>SUM(I19:I20)</f>
        <v>0</v>
      </c>
      <c r="J21" s="40"/>
      <c r="K21" s="62">
        <f>SUM(K19:K20)</f>
        <v>0</v>
      </c>
      <c r="L21" s="62"/>
      <c r="M21" s="40"/>
      <c r="O21" s="5"/>
    </row>
    <row r="22" spans="1:15" x14ac:dyDescent="0.2">
      <c r="A22" s="4"/>
      <c r="B22" s="40"/>
      <c r="C22" s="40"/>
      <c r="D22" s="40"/>
      <c r="E22" s="40"/>
      <c r="F22" s="40"/>
      <c r="G22" s="40"/>
      <c r="H22" s="40"/>
      <c r="I22" s="40"/>
      <c r="J22" s="40"/>
      <c r="K22" s="40"/>
      <c r="L22" s="40"/>
      <c r="M22" s="40"/>
      <c r="O22" s="5"/>
    </row>
    <row r="23" spans="1:15" ht="12.75" x14ac:dyDescent="0.2">
      <c r="A23" s="4"/>
      <c r="B23" s="399" t="s">
        <v>354</v>
      </c>
      <c r="C23" s="399"/>
      <c r="D23" s="399"/>
      <c r="E23" s="399"/>
      <c r="F23" s="399"/>
      <c r="G23" s="399"/>
      <c r="H23" s="399"/>
      <c r="I23" s="399"/>
      <c r="J23" s="399"/>
      <c r="K23" s="399"/>
      <c r="L23" s="399"/>
      <c r="M23" s="399"/>
      <c r="O23" s="5"/>
    </row>
    <row r="24" spans="1:15" ht="12.75" x14ac:dyDescent="0.2">
      <c r="A24" s="4"/>
      <c r="B24" s="41"/>
      <c r="C24" s="41"/>
      <c r="D24" s="41"/>
      <c r="E24" s="41"/>
      <c r="F24" s="41"/>
      <c r="G24" s="41"/>
      <c r="H24" s="41"/>
      <c r="I24" s="41"/>
      <c r="J24" s="41"/>
      <c r="K24" s="41"/>
      <c r="L24" s="41"/>
      <c r="M24" s="41"/>
      <c r="O24" s="5"/>
    </row>
    <row r="25" spans="1:15" ht="12.75" x14ac:dyDescent="0.2">
      <c r="A25" s="4"/>
      <c r="B25" s="295" t="s">
        <v>355</v>
      </c>
      <c r="C25" s="421"/>
      <c r="D25" s="422"/>
      <c r="E25" s="423"/>
      <c r="G25" s="295" t="s">
        <v>356</v>
      </c>
      <c r="H25" s="246"/>
      <c r="I25" s="246"/>
      <c r="J25" s="48">
        <f>D29/12</f>
        <v>0</v>
      </c>
      <c r="L25" s="40"/>
      <c r="M25" s="40"/>
      <c r="O25" s="5"/>
    </row>
    <row r="26" spans="1:15" ht="12.75" x14ac:dyDescent="0.2">
      <c r="A26" s="4"/>
      <c r="B26" s="15"/>
      <c r="C26" s="67"/>
      <c r="D26" s="68"/>
      <c r="E26" s="143"/>
      <c r="H26" s="40"/>
      <c r="I26" s="40"/>
      <c r="J26" s="40"/>
      <c r="K26" s="40"/>
      <c r="L26" s="40"/>
      <c r="M26" s="40"/>
      <c r="O26" s="5"/>
    </row>
    <row r="27" spans="1:15" x14ac:dyDescent="0.2">
      <c r="A27" s="4"/>
      <c r="B27" s="421" t="s">
        <v>357</v>
      </c>
      <c r="C27" s="421"/>
      <c r="D27" s="281"/>
      <c r="E27" s="281"/>
      <c r="H27" s="421" t="s">
        <v>358</v>
      </c>
      <c r="I27" s="421"/>
      <c r="J27" s="48">
        <f>J25*0.3</f>
        <v>0</v>
      </c>
      <c r="L27" s="40"/>
      <c r="M27" s="40"/>
      <c r="O27" s="5"/>
    </row>
    <row r="28" spans="1:15" x14ac:dyDescent="0.2">
      <c r="A28" s="4"/>
      <c r="B28" s="40"/>
      <c r="C28" s="40"/>
      <c r="D28" s="40"/>
      <c r="H28" s="40"/>
      <c r="I28" s="40"/>
      <c r="J28" s="40"/>
      <c r="L28" s="40"/>
      <c r="M28" s="40"/>
      <c r="O28" s="5"/>
    </row>
    <row r="29" spans="1:15" x14ac:dyDescent="0.2">
      <c r="A29" s="361" t="s">
        <v>359</v>
      </c>
      <c r="B29" s="246"/>
      <c r="C29" s="246"/>
      <c r="D29" s="281"/>
      <c r="E29" s="281"/>
      <c r="H29" s="421" t="s">
        <v>360</v>
      </c>
      <c r="I29" s="421"/>
      <c r="J29" s="48">
        <f>C21</f>
        <v>0</v>
      </c>
      <c r="L29" s="40"/>
      <c r="M29" s="40"/>
      <c r="O29" s="5"/>
    </row>
    <row r="30" spans="1:15" x14ac:dyDescent="0.2">
      <c r="A30" s="4"/>
      <c r="B30" s="40"/>
      <c r="C30" s="40"/>
      <c r="D30" s="40"/>
      <c r="H30" s="40"/>
      <c r="I30" s="40"/>
      <c r="J30" s="40"/>
      <c r="L30" s="40"/>
      <c r="M30" s="40"/>
      <c r="O30" s="5"/>
    </row>
    <row r="31" spans="1:15" ht="12.75" x14ac:dyDescent="0.2">
      <c r="A31" s="4"/>
      <c r="B31" s="295" t="s">
        <v>361</v>
      </c>
      <c r="C31" s="296"/>
      <c r="D31" s="244"/>
      <c r="E31" s="423"/>
      <c r="H31" s="421" t="s">
        <v>362</v>
      </c>
      <c r="I31" s="421"/>
      <c r="J31" s="47">
        <v>0</v>
      </c>
      <c r="L31" s="40"/>
      <c r="M31" s="40"/>
      <c r="O31" s="5"/>
    </row>
    <row r="32" spans="1:15" x14ac:dyDescent="0.2">
      <c r="A32" s="4"/>
      <c r="B32" s="40"/>
      <c r="C32" s="40"/>
      <c r="D32" s="40"/>
      <c r="H32" s="40"/>
      <c r="L32" s="40"/>
      <c r="M32" s="40"/>
      <c r="O32" s="5"/>
    </row>
    <row r="33" spans="1:15" x14ac:dyDescent="0.2">
      <c r="A33" s="4"/>
      <c r="B33" s="40"/>
      <c r="C33" s="40"/>
      <c r="D33" s="40"/>
      <c r="H33" s="40"/>
      <c r="L33" s="40"/>
      <c r="M33" s="40"/>
      <c r="O33" s="5"/>
    </row>
    <row r="34" spans="1:15" x14ac:dyDescent="0.2">
      <c r="A34" s="4"/>
      <c r="B34" s="40"/>
      <c r="C34" s="40"/>
      <c r="D34" s="40"/>
      <c r="E34" s="40"/>
      <c r="F34" s="40"/>
      <c r="G34" s="40"/>
      <c r="H34" s="40"/>
      <c r="I34" s="40"/>
      <c r="J34" s="40"/>
      <c r="K34" s="40"/>
      <c r="L34" s="40"/>
      <c r="M34" s="40"/>
      <c r="O34" s="5"/>
    </row>
    <row r="35" spans="1:15" x14ac:dyDescent="0.2">
      <c r="A35" s="4"/>
      <c r="B35" s="40" t="s">
        <v>363</v>
      </c>
      <c r="C35" s="40"/>
      <c r="D35" s="40"/>
      <c r="E35" s="40"/>
      <c r="F35" s="40"/>
      <c r="G35" s="40"/>
      <c r="H35" s="40"/>
      <c r="I35" s="40"/>
      <c r="J35" s="40"/>
      <c r="K35" s="40"/>
      <c r="L35" s="40"/>
      <c r="M35" s="40"/>
      <c r="O35" s="5"/>
    </row>
    <row r="36" spans="1:15" x14ac:dyDescent="0.2">
      <c r="A36" s="4"/>
      <c r="O36" s="5"/>
    </row>
    <row r="37" spans="1:15" ht="12" thickBot="1" x14ac:dyDescent="0.25">
      <c r="A37" s="6"/>
      <c r="B37" s="3"/>
      <c r="C37" s="3"/>
      <c r="D37" s="3"/>
      <c r="E37" s="3"/>
      <c r="F37" s="3"/>
      <c r="G37" s="3"/>
      <c r="H37" s="3"/>
      <c r="I37" s="3"/>
      <c r="J37" s="3"/>
      <c r="K37" s="3"/>
      <c r="L37" s="3"/>
      <c r="M37" s="3"/>
      <c r="N37" s="3"/>
      <c r="O37" s="7"/>
    </row>
    <row r="38" spans="1:15" ht="12" thickTop="1" x14ac:dyDescent="0.2"/>
  </sheetData>
  <sheetProtection sheet="1" objects="1" scenarios="1" selectLockedCells="1"/>
  <mergeCells count="26">
    <mergeCell ref="G6:G7"/>
    <mergeCell ref="I6:I7"/>
    <mergeCell ref="K6:K7"/>
    <mergeCell ref="D14:D15"/>
    <mergeCell ref="B1:M1"/>
    <mergeCell ref="B2:M2"/>
    <mergeCell ref="B3:M3"/>
    <mergeCell ref="B4:M4"/>
    <mergeCell ref="C6:C7"/>
    <mergeCell ref="E6:E7"/>
    <mergeCell ref="F14:F15"/>
    <mergeCell ref="H14:H15"/>
    <mergeCell ref="J14:J15"/>
    <mergeCell ref="H29:I29"/>
    <mergeCell ref="H31:I31"/>
    <mergeCell ref="G25:I25"/>
    <mergeCell ref="B23:M23"/>
    <mergeCell ref="H27:I27"/>
    <mergeCell ref="B27:C27"/>
    <mergeCell ref="B25:C25"/>
    <mergeCell ref="D27:E27"/>
    <mergeCell ref="A29:C29"/>
    <mergeCell ref="B31:C31"/>
    <mergeCell ref="D25:E25"/>
    <mergeCell ref="D29:E29"/>
    <mergeCell ref="D31:E31"/>
  </mergeCells>
  <phoneticPr fontId="2" type="noConversion"/>
  <dataValidations count="1">
    <dataValidation type="list" allowBlank="1" showInputMessage="1" showErrorMessage="1" sqref="L25 D31" xr:uid="{00000000-0002-0000-0900-000000000000}">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zoomScale="80" workbookViewId="0">
      <selection activeCell="I8" sqref="I8:J8"/>
    </sheetView>
  </sheetViews>
  <sheetFormatPr defaultRowHeight="11.25" x14ac:dyDescent="0.2"/>
  <cols>
    <col min="1" max="1" width="12.1640625" style="40" customWidth="1"/>
    <col min="2" max="2" width="9.33203125" style="40"/>
    <col min="3" max="3" width="15.83203125" style="40" customWidth="1"/>
    <col min="4" max="4" width="9.33203125" style="40"/>
    <col min="5" max="5" width="12.33203125" style="40" customWidth="1"/>
    <col min="6" max="6" width="14" style="40" customWidth="1"/>
    <col min="7" max="7" width="12.83203125" style="40" customWidth="1"/>
    <col min="8" max="8" width="19.1640625" style="40" customWidth="1"/>
    <col min="9" max="11" width="9.33203125" style="40"/>
    <col min="12" max="12" width="11.6640625" style="40" customWidth="1"/>
    <col min="13" max="13" width="9.33203125" style="40"/>
    <col min="14" max="14" width="7.83203125" style="40" customWidth="1"/>
    <col min="15" max="15" width="11.33203125" style="40" customWidth="1"/>
    <col min="16" max="16384" width="9.33203125" style="40"/>
  </cols>
  <sheetData>
    <row r="1" spans="1:16" ht="16.5" thickTop="1" x14ac:dyDescent="0.25">
      <c r="A1" s="38" t="s">
        <v>364</v>
      </c>
      <c r="B1" s="238" t="s">
        <v>1</v>
      </c>
      <c r="C1" s="298"/>
      <c r="D1" s="298"/>
      <c r="E1" s="298"/>
      <c r="F1" s="298"/>
      <c r="G1" s="298"/>
      <c r="H1" s="298"/>
      <c r="I1" s="298"/>
      <c r="J1" s="298"/>
      <c r="K1" s="298"/>
      <c r="L1" s="298"/>
      <c r="M1" s="298"/>
      <c r="N1" s="298"/>
      <c r="O1" s="17" t="s">
        <v>2</v>
      </c>
      <c r="P1" s="141" t="str">
        <f>'RE-600'!H1</f>
        <v>FAI</v>
      </c>
    </row>
    <row r="2" spans="1:16" ht="15.75" x14ac:dyDescent="0.25">
      <c r="A2" s="200">
        <v>41913</v>
      </c>
      <c r="B2" s="240" t="s">
        <v>3</v>
      </c>
      <c r="C2" s="246"/>
      <c r="D2" s="246"/>
      <c r="E2" s="246"/>
      <c r="F2" s="246"/>
      <c r="G2" s="246"/>
      <c r="H2" s="246"/>
      <c r="I2" s="246"/>
      <c r="J2" s="246"/>
      <c r="K2" s="246"/>
      <c r="L2" s="246"/>
      <c r="M2" s="246"/>
      <c r="N2" s="246"/>
      <c r="O2" s="15" t="s">
        <v>4</v>
      </c>
      <c r="P2" s="142">
        <f>'RE-600'!H2</f>
        <v>158</v>
      </c>
    </row>
    <row r="3" spans="1:16" ht="15.75" x14ac:dyDescent="0.25">
      <c r="A3" s="28"/>
      <c r="B3" s="240" t="s">
        <v>279</v>
      </c>
      <c r="C3" s="246"/>
      <c r="D3" s="246"/>
      <c r="E3" s="246"/>
      <c r="F3" s="246"/>
      <c r="G3" s="246"/>
      <c r="H3" s="246"/>
      <c r="I3" s="246"/>
      <c r="J3" s="246"/>
      <c r="K3" s="246"/>
      <c r="L3" s="246"/>
      <c r="M3" s="246"/>
      <c r="N3" s="246"/>
      <c r="O3" s="15" t="s">
        <v>5</v>
      </c>
      <c r="P3" s="214">
        <f>'RE-600'!H3</f>
        <v>4.2</v>
      </c>
    </row>
    <row r="4" spans="1:16" s="83" customFormat="1" ht="12.75" x14ac:dyDescent="0.2">
      <c r="A4" s="28"/>
      <c r="B4" s="40"/>
      <c r="C4" s="40"/>
      <c r="D4" s="40"/>
      <c r="E4" s="40"/>
      <c r="F4" s="40"/>
      <c r="G4" s="40"/>
      <c r="H4" s="40"/>
      <c r="I4" s="40"/>
      <c r="J4" s="40"/>
      <c r="K4" s="40"/>
      <c r="L4" s="40"/>
      <c r="M4" s="40"/>
      <c r="N4" s="40"/>
      <c r="O4" s="15" t="s">
        <v>280</v>
      </c>
      <c r="P4" s="142" t="str">
        <f>'RE-600'!H4</f>
        <v>018</v>
      </c>
    </row>
    <row r="5" spans="1:16" s="83" customFormat="1" ht="12.75" x14ac:dyDescent="0.2">
      <c r="A5" s="28"/>
      <c r="B5" s="40"/>
      <c r="C5" s="40"/>
      <c r="D5" s="40"/>
      <c r="E5" s="40"/>
      <c r="F5" s="40"/>
      <c r="G5" s="40"/>
      <c r="H5" s="40"/>
      <c r="I5" s="40"/>
      <c r="J5" s="40"/>
      <c r="K5" s="40"/>
      <c r="L5" s="40"/>
      <c r="M5" s="40"/>
      <c r="N5" s="40"/>
      <c r="O5" s="15" t="s">
        <v>281</v>
      </c>
      <c r="P5" s="142">
        <f>'RE-600'!H5</f>
        <v>111621</v>
      </c>
    </row>
    <row r="6" spans="1:16" s="83" customFormat="1" x14ac:dyDescent="0.2">
      <c r="A6" s="28"/>
      <c r="B6" s="40"/>
      <c r="C6" s="40"/>
      <c r="D6" s="40"/>
      <c r="E6" s="40"/>
      <c r="F6" s="40"/>
      <c r="G6" s="40"/>
      <c r="H6" s="40"/>
      <c r="I6" s="40"/>
      <c r="J6" s="40"/>
      <c r="K6" s="40"/>
      <c r="L6" s="40"/>
      <c r="M6" s="40"/>
      <c r="N6" s="40"/>
      <c r="O6" s="40"/>
      <c r="P6" s="50"/>
    </row>
    <row r="7" spans="1:16" ht="15.75" x14ac:dyDescent="0.25">
      <c r="A7" s="28"/>
      <c r="C7" s="15"/>
      <c r="D7" s="15"/>
      <c r="E7" s="15"/>
      <c r="F7" s="15"/>
      <c r="G7" s="106"/>
      <c r="H7" s="106"/>
      <c r="I7" s="106"/>
      <c r="J7" s="15"/>
      <c r="K7" s="15"/>
      <c r="L7" s="15"/>
      <c r="M7" s="15"/>
      <c r="O7" s="19"/>
      <c r="P7" s="50"/>
    </row>
    <row r="8" spans="1:16" ht="15.75" x14ac:dyDescent="0.25">
      <c r="A8" s="28"/>
      <c r="C8" s="434" t="s">
        <v>282</v>
      </c>
      <c r="D8" s="243"/>
      <c r="E8" s="243"/>
      <c r="F8" s="243"/>
      <c r="G8" s="395"/>
      <c r="H8" s="306"/>
      <c r="I8" s="435" t="s">
        <v>283</v>
      </c>
      <c r="J8" s="436"/>
      <c r="K8" s="15"/>
      <c r="L8" s="15"/>
      <c r="M8" s="15"/>
      <c r="O8" s="19"/>
      <c r="P8" s="50"/>
    </row>
    <row r="9" spans="1:16" ht="12.75" x14ac:dyDescent="0.2">
      <c r="A9" s="28"/>
      <c r="C9" s="80"/>
      <c r="D9" s="108"/>
      <c r="E9" s="108"/>
      <c r="F9" s="108"/>
      <c r="G9" s="108"/>
      <c r="H9" s="15"/>
      <c r="I9" s="15"/>
      <c r="J9" s="15"/>
      <c r="K9" s="15"/>
      <c r="L9" s="15"/>
      <c r="M9" s="15"/>
      <c r="P9" s="50"/>
    </row>
    <row r="10" spans="1:16" ht="12.75" x14ac:dyDescent="0.2">
      <c r="A10" s="28"/>
      <c r="C10" s="243" t="s">
        <v>284</v>
      </c>
      <c r="D10" s="243"/>
      <c r="E10" s="243"/>
      <c r="F10" s="243"/>
      <c r="G10" s="243"/>
      <c r="H10" s="243"/>
      <c r="I10" s="243"/>
      <c r="J10" s="243"/>
      <c r="K10" s="243"/>
      <c r="L10" s="243"/>
      <c r="M10" s="243"/>
      <c r="N10" s="243"/>
      <c r="O10" s="243"/>
      <c r="P10" s="432"/>
    </row>
    <row r="11" spans="1:16" s="42" customFormat="1" ht="12.75" x14ac:dyDescent="0.2">
      <c r="A11" s="28"/>
      <c r="B11" s="40"/>
      <c r="C11" s="80"/>
      <c r="D11" s="433" t="s">
        <v>365</v>
      </c>
      <c r="E11" s="433"/>
      <c r="F11" s="433"/>
      <c r="G11" s="108"/>
      <c r="H11" s="40"/>
      <c r="I11" s="40"/>
      <c r="J11" s="317" t="s">
        <v>366</v>
      </c>
      <c r="K11" s="400"/>
      <c r="L11" s="400"/>
      <c r="M11" s="40"/>
      <c r="N11" s="40"/>
      <c r="O11" s="40"/>
      <c r="P11" s="50"/>
    </row>
    <row r="12" spans="1:16" s="42" customFormat="1" ht="12.75" x14ac:dyDescent="0.2">
      <c r="A12" s="28"/>
      <c r="B12" s="40"/>
      <c r="C12" s="18" t="s">
        <v>305</v>
      </c>
      <c r="D12" s="353" t="s">
        <v>367</v>
      </c>
      <c r="E12" s="353"/>
      <c r="F12" s="353"/>
      <c r="G12" s="144"/>
      <c r="H12" s="48">
        <f>IF(I8="Comp1",'RE-611(T)p2'!E21,IF(I8="Comp2",'RE-611(T)p2'!G21,IF(I8="Comp3",'RE-611(T)p2'!I21)))</f>
        <v>0</v>
      </c>
      <c r="I12" s="40"/>
      <c r="J12" s="18" t="s">
        <v>305</v>
      </c>
      <c r="K12" s="437" t="s">
        <v>365</v>
      </c>
      <c r="L12" s="243"/>
      <c r="M12" s="350">
        <f>H19</f>
        <v>0</v>
      </c>
      <c r="N12" s="284"/>
      <c r="O12" s="15"/>
      <c r="P12" s="50"/>
    </row>
    <row r="13" spans="1:16" s="42" customFormat="1" ht="12.75" x14ac:dyDescent="0.2">
      <c r="A13" s="28"/>
      <c r="B13" s="40"/>
      <c r="C13" s="18" t="s">
        <v>307</v>
      </c>
      <c r="D13" s="353" t="s">
        <v>368</v>
      </c>
      <c r="E13" s="353"/>
      <c r="F13" s="353"/>
      <c r="G13" s="144"/>
      <c r="H13" s="49">
        <f>'RE-611(T)p2'!C21</f>
        <v>0</v>
      </c>
      <c r="I13" s="40"/>
      <c r="J13" s="18" t="s">
        <v>307</v>
      </c>
      <c r="K13" s="437" t="s">
        <v>369</v>
      </c>
      <c r="L13" s="243"/>
      <c r="M13" s="350">
        <v>7200</v>
      </c>
      <c r="N13" s="284"/>
      <c r="O13" s="15"/>
      <c r="P13" s="50"/>
    </row>
    <row r="14" spans="1:16" ht="12.75" x14ac:dyDescent="0.2">
      <c r="A14" s="28"/>
      <c r="C14" s="18"/>
      <c r="D14" s="438" t="s">
        <v>370</v>
      </c>
      <c r="E14" s="438"/>
      <c r="F14" s="438"/>
      <c r="G14" s="15"/>
      <c r="J14" s="18" t="s">
        <v>309</v>
      </c>
      <c r="K14" s="437" t="s">
        <v>371</v>
      </c>
      <c r="L14" s="243"/>
      <c r="M14" s="350">
        <f>MAX(M12,M13)</f>
        <v>7200</v>
      </c>
      <c r="N14" s="350"/>
      <c r="O14" s="15"/>
      <c r="P14" s="50"/>
    </row>
    <row r="15" spans="1:16" s="42" customFormat="1" ht="12.75" x14ac:dyDescent="0.2">
      <c r="A15" s="28"/>
      <c r="B15" s="40"/>
      <c r="C15" s="18" t="s">
        <v>309</v>
      </c>
      <c r="D15" s="353" t="s">
        <v>372</v>
      </c>
      <c r="E15" s="353"/>
      <c r="F15" s="353"/>
      <c r="G15" s="144"/>
      <c r="H15" s="48">
        <f>'RE-611(T)p2'!J27</f>
        <v>0</v>
      </c>
      <c r="I15" s="40"/>
      <c r="J15" s="18" t="s">
        <v>311</v>
      </c>
      <c r="K15" s="437" t="s">
        <v>373</v>
      </c>
      <c r="L15" s="243"/>
      <c r="M15" s="281"/>
      <c r="N15" s="281"/>
      <c r="O15" s="15"/>
      <c r="P15" s="50"/>
    </row>
    <row r="16" spans="1:16" s="42" customFormat="1" ht="12.75" x14ac:dyDescent="0.2">
      <c r="A16" s="28"/>
      <c r="B16" s="40"/>
      <c r="C16" s="18" t="s">
        <v>311</v>
      </c>
      <c r="D16" s="353" t="s">
        <v>374</v>
      </c>
      <c r="E16" s="353"/>
      <c r="F16" s="353"/>
      <c r="G16" s="243"/>
      <c r="H16" s="47"/>
      <c r="I16" s="40"/>
      <c r="J16" s="18" t="s">
        <v>313</v>
      </c>
      <c r="K16" s="437" t="s">
        <v>375</v>
      </c>
      <c r="L16" s="243"/>
      <c r="M16" s="281"/>
      <c r="N16" s="281"/>
      <c r="O16" s="15"/>
      <c r="P16" s="50"/>
    </row>
    <row r="17" spans="1:16" s="42" customFormat="1" ht="12.75" x14ac:dyDescent="0.2">
      <c r="A17" s="28"/>
      <c r="B17" s="40"/>
      <c r="C17" s="18" t="s">
        <v>313</v>
      </c>
      <c r="D17" s="353" t="s">
        <v>376</v>
      </c>
      <c r="E17" s="353"/>
      <c r="F17" s="353"/>
      <c r="G17" s="144"/>
      <c r="H17" s="48">
        <f>'RE-611(T)p2'!K21</f>
        <v>0</v>
      </c>
      <c r="I17" s="40"/>
      <c r="J17" s="18" t="s">
        <v>316</v>
      </c>
      <c r="K17" s="243" t="s">
        <v>377</v>
      </c>
      <c r="L17" s="243"/>
      <c r="M17" s="281"/>
      <c r="N17" s="281"/>
      <c r="O17" s="15"/>
      <c r="P17" s="50"/>
    </row>
    <row r="18" spans="1:16" s="42" customFormat="1" ht="12.75" x14ac:dyDescent="0.2">
      <c r="A18" s="28"/>
      <c r="B18" s="40"/>
      <c r="C18" s="18" t="s">
        <v>316</v>
      </c>
      <c r="D18" s="353" t="s">
        <v>378</v>
      </c>
      <c r="E18" s="353"/>
      <c r="F18" s="353"/>
      <c r="G18" s="144"/>
      <c r="H18" s="47"/>
      <c r="I18" s="40"/>
      <c r="J18" s="18" t="s">
        <v>318</v>
      </c>
      <c r="K18" s="243" t="s">
        <v>379</v>
      </c>
      <c r="L18" s="243"/>
      <c r="M18" s="281"/>
      <c r="N18" s="281"/>
      <c r="O18" s="15"/>
      <c r="P18" s="50"/>
    </row>
    <row r="19" spans="1:16" s="42" customFormat="1" ht="12.75" x14ac:dyDescent="0.2">
      <c r="A19" s="28"/>
      <c r="B19" s="40"/>
      <c r="C19" s="18" t="s">
        <v>318</v>
      </c>
      <c r="D19" s="353" t="s">
        <v>380</v>
      </c>
      <c r="E19" s="353"/>
      <c r="F19" s="353"/>
      <c r="G19" s="246"/>
      <c r="H19" s="48">
        <f>MIN(H16,H18)</f>
        <v>0</v>
      </c>
      <c r="I19" s="40"/>
      <c r="J19" s="40"/>
      <c r="K19" s="40"/>
      <c r="L19" s="40"/>
      <c r="M19" s="40"/>
      <c r="N19" s="40"/>
      <c r="O19" s="40"/>
      <c r="P19" s="50"/>
    </row>
    <row r="20" spans="1:16" s="42" customFormat="1" ht="12" thickBot="1" x14ac:dyDescent="0.25">
      <c r="A20" s="28"/>
      <c r="B20" s="40"/>
      <c r="C20" s="12"/>
      <c r="D20" s="87"/>
      <c r="E20" s="87"/>
      <c r="F20" s="87"/>
      <c r="G20" s="40"/>
      <c r="H20" s="40"/>
      <c r="I20" s="40"/>
      <c r="J20" s="40"/>
      <c r="K20" s="40"/>
      <c r="L20" s="40"/>
      <c r="M20" s="40"/>
      <c r="N20" s="40"/>
      <c r="O20" s="40"/>
      <c r="P20" s="50"/>
    </row>
    <row r="21" spans="1:16" s="42" customFormat="1" ht="13.5" thickTop="1" x14ac:dyDescent="0.2">
      <c r="A21" s="38"/>
      <c r="B21" s="39"/>
      <c r="C21" s="430" t="s">
        <v>381</v>
      </c>
      <c r="D21" s="431"/>
      <c r="E21" s="431"/>
      <c r="F21" s="431"/>
      <c r="G21" s="39"/>
      <c r="H21" s="39"/>
      <c r="I21" s="39"/>
      <c r="J21" s="39"/>
      <c r="K21" s="39"/>
      <c r="L21" s="39"/>
      <c r="M21" s="39"/>
      <c r="N21" s="39"/>
      <c r="O21" s="39"/>
      <c r="P21" s="138"/>
    </row>
    <row r="22" spans="1:16" s="42" customFormat="1" ht="12.75" x14ac:dyDescent="0.2">
      <c r="A22" s="28"/>
      <c r="B22" s="40"/>
      <c r="C22" s="295" t="s">
        <v>289</v>
      </c>
      <c r="D22" s="421"/>
      <c r="E22" s="421"/>
      <c r="F22" s="421"/>
      <c r="G22" s="421"/>
      <c r="H22" s="48">
        <f>H16</f>
        <v>0</v>
      </c>
      <c r="I22" s="353" t="s">
        <v>382</v>
      </c>
      <c r="J22" s="353"/>
      <c r="K22" s="353"/>
      <c r="L22" s="353"/>
      <c r="M22" s="353"/>
      <c r="N22" s="353"/>
      <c r="O22" s="246"/>
      <c r="P22" s="275"/>
    </row>
    <row r="23" spans="1:16" ht="12.75" x14ac:dyDescent="0.2">
      <c r="A23" s="28"/>
      <c r="C23" s="353" t="s">
        <v>383</v>
      </c>
      <c r="D23" s="353"/>
      <c r="E23" s="353"/>
      <c r="F23" s="353"/>
      <c r="G23" s="353"/>
      <c r="H23" s="353"/>
      <c r="I23" s="353"/>
      <c r="J23" s="353"/>
      <c r="K23" s="353"/>
      <c r="L23" s="353"/>
      <c r="M23" s="353"/>
      <c r="N23" s="353"/>
      <c r="O23" s="246"/>
      <c r="P23" s="275"/>
    </row>
    <row r="24" spans="1:16" ht="12.75" x14ac:dyDescent="0.2">
      <c r="A24" s="28"/>
      <c r="C24" s="353" t="s">
        <v>384</v>
      </c>
      <c r="D24" s="353"/>
      <c r="E24" s="353"/>
      <c r="F24" s="353"/>
      <c r="G24" s="353"/>
      <c r="H24" s="353"/>
      <c r="I24" s="353"/>
      <c r="J24" s="353"/>
      <c r="K24" s="353"/>
      <c r="L24" s="353"/>
      <c r="M24" s="353"/>
      <c r="N24" s="353"/>
      <c r="O24" s="246"/>
      <c r="P24" s="275"/>
    </row>
    <row r="25" spans="1:16" ht="12.75" x14ac:dyDescent="0.2">
      <c r="A25" s="28"/>
      <c r="C25" s="353" t="s">
        <v>385</v>
      </c>
      <c r="D25" s="353"/>
      <c r="E25" s="353"/>
      <c r="F25" s="353"/>
      <c r="G25" s="353"/>
      <c r="H25" s="353"/>
      <c r="I25" s="353"/>
      <c r="J25" s="353"/>
      <c r="K25" s="353"/>
      <c r="L25" s="353"/>
      <c r="M25" s="353"/>
      <c r="N25" s="353"/>
      <c r="O25" s="246"/>
      <c r="P25" s="275"/>
    </row>
    <row r="26" spans="1:16" ht="12.75" x14ac:dyDescent="0.2">
      <c r="A26" s="28"/>
      <c r="C26" s="353" t="s">
        <v>386</v>
      </c>
      <c r="D26" s="353"/>
      <c r="E26" s="353"/>
      <c r="F26" s="353"/>
      <c r="G26" s="353"/>
      <c r="H26" s="353"/>
      <c r="I26" s="353"/>
      <c r="J26" s="353"/>
      <c r="K26" s="353"/>
      <c r="L26" s="353"/>
      <c r="M26" s="353"/>
      <c r="N26" s="353"/>
      <c r="P26" s="50"/>
    </row>
    <row r="27" spans="1:16" s="42" customFormat="1" ht="12.75" x14ac:dyDescent="0.2">
      <c r="A27" s="28"/>
      <c r="B27" s="40"/>
      <c r="C27" s="41"/>
      <c r="D27" s="87"/>
      <c r="E27" s="87"/>
      <c r="F27" s="400"/>
      <c r="G27" s="306"/>
      <c r="H27" s="306"/>
      <c r="I27" s="87"/>
      <c r="J27" s="400"/>
      <c r="K27" s="306"/>
      <c r="L27" s="306"/>
      <c r="M27" s="87"/>
      <c r="N27" s="87"/>
      <c r="O27" s="40"/>
      <c r="P27" s="50"/>
    </row>
    <row r="28" spans="1:16" ht="13.5" thickBot="1" x14ac:dyDescent="0.25">
      <c r="A28" s="28"/>
      <c r="C28" s="143"/>
      <c r="D28" s="143"/>
      <c r="E28" s="143"/>
      <c r="F28" s="397"/>
      <c r="G28" s="397"/>
      <c r="H28" s="397"/>
      <c r="J28" s="397"/>
      <c r="K28" s="397"/>
      <c r="L28" s="397"/>
      <c r="M28" s="15"/>
      <c r="N28" s="15"/>
      <c r="P28" s="50"/>
    </row>
    <row r="29" spans="1:16" ht="13.5" thickBot="1" x14ac:dyDescent="0.25">
      <c r="A29" s="28"/>
      <c r="C29" s="143"/>
      <c r="D29" s="143"/>
      <c r="E29" s="143"/>
      <c r="F29" s="429" t="s">
        <v>179</v>
      </c>
      <c r="G29" s="394"/>
      <c r="H29" s="394"/>
      <c r="I29" s="15"/>
      <c r="J29" s="428" t="s">
        <v>97</v>
      </c>
      <c r="K29" s="428"/>
      <c r="L29" s="428"/>
      <c r="N29" s="90"/>
      <c r="P29" s="50"/>
    </row>
    <row r="30" spans="1:16" s="42" customFormat="1" ht="13.5" thickTop="1" x14ac:dyDescent="0.2">
      <c r="A30" s="38"/>
      <c r="B30" s="39"/>
      <c r="C30" s="430" t="s">
        <v>387</v>
      </c>
      <c r="D30" s="430"/>
      <c r="E30" s="430"/>
      <c r="F30" s="430"/>
      <c r="G30" s="430"/>
      <c r="H30" s="430"/>
      <c r="I30" s="430"/>
      <c r="J30" s="430"/>
      <c r="K30" s="430"/>
      <c r="L30" s="430"/>
      <c r="M30" s="430"/>
      <c r="N30" s="430"/>
      <c r="O30" s="39"/>
      <c r="P30" s="138"/>
    </row>
    <row r="31" spans="1:16" ht="12.75" x14ac:dyDescent="0.2">
      <c r="A31" s="28"/>
      <c r="I31" s="15"/>
      <c r="J31" s="15"/>
      <c r="L31" s="90"/>
      <c r="M31" s="15"/>
      <c r="N31" s="90"/>
      <c r="P31" s="50"/>
    </row>
    <row r="32" spans="1:16" ht="12.75" x14ac:dyDescent="0.2">
      <c r="A32" s="28"/>
      <c r="D32" s="182"/>
      <c r="E32" s="243" t="s">
        <v>388</v>
      </c>
      <c r="F32" s="243"/>
      <c r="G32" s="14"/>
      <c r="H32" s="15" t="s">
        <v>212</v>
      </c>
      <c r="I32" s="14"/>
      <c r="J32" s="15"/>
      <c r="K32" s="15"/>
      <c r="L32" s="15"/>
      <c r="M32" s="15"/>
      <c r="N32" s="111"/>
      <c r="P32" s="50"/>
    </row>
    <row r="33" spans="1:16" ht="12.75" x14ac:dyDescent="0.2">
      <c r="A33" s="28"/>
      <c r="D33" s="143"/>
      <c r="E33" s="143"/>
      <c r="F33" s="143"/>
      <c r="I33" s="15"/>
      <c r="J33" s="15"/>
      <c r="L33" s="90"/>
      <c r="M33" s="15"/>
      <c r="N33" s="90"/>
      <c r="P33" s="50"/>
    </row>
    <row r="34" spans="1:16" ht="12.75" x14ac:dyDescent="0.2">
      <c r="A34" s="28"/>
      <c r="F34" s="306"/>
      <c r="G34" s="306"/>
      <c r="H34" s="306"/>
      <c r="J34" s="243"/>
      <c r="K34" s="306"/>
      <c r="L34" s="306"/>
      <c r="M34" s="15"/>
      <c r="N34" s="111"/>
      <c r="P34" s="50"/>
    </row>
    <row r="35" spans="1:16" ht="13.5" thickBot="1" x14ac:dyDescent="0.25">
      <c r="A35" s="28"/>
      <c r="C35" s="15"/>
      <c r="D35" s="306"/>
      <c r="E35" s="306"/>
      <c r="F35" s="397"/>
      <c r="G35" s="397"/>
      <c r="H35" s="397"/>
      <c r="J35" s="397"/>
      <c r="K35" s="397"/>
      <c r="L35" s="397"/>
      <c r="N35" s="15"/>
      <c r="P35" s="50"/>
    </row>
    <row r="36" spans="1:16" ht="13.5" thickBot="1" x14ac:dyDescent="0.25">
      <c r="A36" s="28"/>
      <c r="F36" s="394" t="s">
        <v>179</v>
      </c>
      <c r="G36" s="394"/>
      <c r="H36" s="394"/>
      <c r="J36" s="428" t="s">
        <v>97</v>
      </c>
      <c r="K36" s="428"/>
      <c r="L36" s="428"/>
      <c r="M36" s="15"/>
      <c r="N36" s="15"/>
      <c r="P36" s="50"/>
    </row>
    <row r="37" spans="1:16" s="42" customFormat="1" ht="13.5" thickTop="1" x14ac:dyDescent="0.2">
      <c r="A37" s="38"/>
      <c r="B37" s="39"/>
      <c r="C37" s="430" t="s">
        <v>389</v>
      </c>
      <c r="D37" s="430"/>
      <c r="E37" s="430"/>
      <c r="F37" s="430"/>
      <c r="G37" s="430"/>
      <c r="H37" s="430"/>
      <c r="I37" s="430"/>
      <c r="J37" s="430"/>
      <c r="K37" s="430"/>
      <c r="L37" s="430"/>
      <c r="M37" s="430"/>
      <c r="N37" s="430"/>
      <c r="O37" s="39"/>
      <c r="P37" s="138"/>
    </row>
    <row r="38" spans="1:16" s="42" customFormat="1" ht="12.75" x14ac:dyDescent="0.2">
      <c r="A38" s="28"/>
      <c r="B38" s="40"/>
      <c r="C38" s="295" t="s">
        <v>289</v>
      </c>
      <c r="D38" s="421"/>
      <c r="E38" s="421"/>
      <c r="F38" s="421"/>
      <c r="G38" s="421"/>
      <c r="H38" s="47">
        <f>M18</f>
        <v>0</v>
      </c>
      <c r="I38" s="243" t="s">
        <v>390</v>
      </c>
      <c r="J38" s="243"/>
      <c r="K38" s="243"/>
      <c r="L38" s="243"/>
      <c r="M38" s="243"/>
      <c r="N38" s="243"/>
      <c r="O38" s="243"/>
      <c r="P38" s="432"/>
    </row>
    <row r="39" spans="1:16" ht="12.75" x14ac:dyDescent="0.2">
      <c r="A39" s="28"/>
      <c r="C39" s="243" t="s">
        <v>391</v>
      </c>
      <c r="D39" s="243"/>
      <c r="E39" s="243"/>
      <c r="F39" s="243"/>
      <c r="G39" s="243"/>
      <c r="H39" s="243"/>
      <c r="I39" s="243"/>
      <c r="J39" s="243"/>
      <c r="K39" s="243"/>
      <c r="L39" s="243"/>
      <c r="M39" s="243"/>
      <c r="N39" s="243"/>
      <c r="O39" s="246"/>
      <c r="P39" s="275"/>
    </row>
    <row r="40" spans="1:16" ht="12.75" x14ac:dyDescent="0.2">
      <c r="A40" s="28"/>
      <c r="C40" s="243" t="s">
        <v>392</v>
      </c>
      <c r="D40" s="306"/>
      <c r="E40" s="306"/>
      <c r="F40" s="306"/>
      <c r="G40" s="306"/>
      <c r="H40" s="306"/>
      <c r="I40" s="306"/>
      <c r="J40" s="306"/>
      <c r="K40" s="306"/>
      <c r="L40" s="306"/>
      <c r="M40" s="306"/>
      <c r="N40" s="306"/>
      <c r="O40" s="246"/>
      <c r="P40" s="275"/>
    </row>
    <row r="41" spans="1:16" ht="12.75" x14ac:dyDescent="0.2">
      <c r="A41" s="28"/>
      <c r="C41" s="243"/>
      <c r="D41" s="306"/>
      <c r="E41" s="306"/>
      <c r="F41" s="15"/>
      <c r="G41" s="243"/>
      <c r="H41" s="306"/>
      <c r="I41" s="306"/>
      <c r="J41" s="15"/>
      <c r="K41" s="243"/>
      <c r="L41" s="306"/>
      <c r="M41" s="15"/>
      <c r="N41" s="15"/>
      <c r="P41" s="50"/>
    </row>
    <row r="42" spans="1:16" ht="13.5" thickBot="1" x14ac:dyDescent="0.25">
      <c r="A42" s="28"/>
      <c r="C42" s="397"/>
      <c r="D42" s="397"/>
      <c r="E42" s="397"/>
      <c r="F42" s="15"/>
      <c r="G42" s="397"/>
      <c r="H42" s="397"/>
      <c r="I42" s="397"/>
      <c r="J42" s="15"/>
      <c r="K42" s="306"/>
      <c r="L42" s="306"/>
      <c r="M42" s="15"/>
      <c r="N42" s="15"/>
      <c r="P42" s="50"/>
    </row>
    <row r="43" spans="1:16" ht="12.75" x14ac:dyDescent="0.2">
      <c r="A43" s="28"/>
      <c r="C43" s="15" t="s">
        <v>393</v>
      </c>
      <c r="D43" s="15"/>
      <c r="E43" s="15"/>
      <c r="F43" s="15"/>
      <c r="G43" s="428" t="s">
        <v>301</v>
      </c>
      <c r="H43" s="428"/>
      <c r="J43" s="15"/>
      <c r="K43" s="428" t="s">
        <v>97</v>
      </c>
      <c r="L43" s="428"/>
      <c r="M43" s="15"/>
      <c r="N43" s="15"/>
      <c r="P43" s="50"/>
    </row>
    <row r="44" spans="1:16" ht="12.75" x14ac:dyDescent="0.2">
      <c r="A44" s="28"/>
      <c r="C44" s="40" t="s">
        <v>394</v>
      </c>
      <c r="D44" s="15"/>
      <c r="E44" s="15"/>
      <c r="F44" s="15"/>
      <c r="G44" s="15"/>
      <c r="P44" s="50"/>
    </row>
    <row r="45" spans="1:16" x14ac:dyDescent="0.2">
      <c r="A45" s="28"/>
      <c r="P45" s="50"/>
    </row>
    <row r="46" spans="1:16" ht="12" thickBot="1" x14ac:dyDescent="0.25">
      <c r="A46" s="77"/>
      <c r="B46" s="76"/>
      <c r="C46" s="76"/>
      <c r="D46" s="76"/>
      <c r="E46" s="76"/>
      <c r="F46" s="76"/>
      <c r="G46" s="76"/>
      <c r="H46" s="76"/>
      <c r="I46" s="76"/>
      <c r="J46" s="76"/>
      <c r="K46" s="76"/>
      <c r="L46" s="76"/>
      <c r="M46" s="76"/>
      <c r="N46" s="76"/>
      <c r="O46" s="76"/>
      <c r="P46" s="81"/>
    </row>
    <row r="47" spans="1:16" ht="12" thickTop="1" x14ac:dyDescent="0.2"/>
  </sheetData>
  <sheetProtection sheet="1" objects="1" scenarios="1" selectLockedCells="1"/>
  <mergeCells count="58">
    <mergeCell ref="B1:N1"/>
    <mergeCell ref="C10:P10"/>
    <mergeCell ref="C26:N26"/>
    <mergeCell ref="F27:H28"/>
    <mergeCell ref="C24:P24"/>
    <mergeCell ref="D13:F13"/>
    <mergeCell ref="K13:L13"/>
    <mergeCell ref="M13:N13"/>
    <mergeCell ref="D15:F15"/>
    <mergeCell ref="M18:N18"/>
    <mergeCell ref="K16:L16"/>
    <mergeCell ref="D16:G16"/>
    <mergeCell ref="K15:L15"/>
    <mergeCell ref="M15:N15"/>
    <mergeCell ref="D18:F18"/>
    <mergeCell ref="K18:L18"/>
    <mergeCell ref="M16:N16"/>
    <mergeCell ref="D17:F17"/>
    <mergeCell ref="K17:L17"/>
    <mergeCell ref="B2:N2"/>
    <mergeCell ref="B3:N3"/>
    <mergeCell ref="D11:F11"/>
    <mergeCell ref="J11:L11"/>
    <mergeCell ref="M12:N12"/>
    <mergeCell ref="C8:H8"/>
    <mergeCell ref="I8:J8"/>
    <mergeCell ref="D12:F12"/>
    <mergeCell ref="K12:L12"/>
    <mergeCell ref="D14:F14"/>
    <mergeCell ref="K14:L14"/>
    <mergeCell ref="M14:N14"/>
    <mergeCell ref="M17:N17"/>
    <mergeCell ref="G43:H43"/>
    <mergeCell ref="K41:L42"/>
    <mergeCell ref="K43:L43"/>
    <mergeCell ref="C37:N37"/>
    <mergeCell ref="C41:E42"/>
    <mergeCell ref="G41:I42"/>
    <mergeCell ref="C38:G38"/>
    <mergeCell ref="C40:P40"/>
    <mergeCell ref="I38:P38"/>
    <mergeCell ref="C39:P39"/>
    <mergeCell ref="D19:G19"/>
    <mergeCell ref="F36:H36"/>
    <mergeCell ref="J36:L36"/>
    <mergeCell ref="F34:H35"/>
    <mergeCell ref="I22:P22"/>
    <mergeCell ref="C25:P25"/>
    <mergeCell ref="J34:L35"/>
    <mergeCell ref="D35:E35"/>
    <mergeCell ref="F29:H29"/>
    <mergeCell ref="E32:F32"/>
    <mergeCell ref="J27:L28"/>
    <mergeCell ref="C21:F21"/>
    <mergeCell ref="C22:G22"/>
    <mergeCell ref="C23:P23"/>
    <mergeCell ref="J29:L29"/>
    <mergeCell ref="C30:N30"/>
  </mergeCells>
  <phoneticPr fontId="2" type="noConversion"/>
  <dataValidations count="2">
    <dataValidation type="list" allowBlank="1" showInputMessage="1" showErrorMessage="1" sqref="L31:M31 I32 G32 M33" xr:uid="{00000000-0002-0000-0A00-000000000000}">
      <formula1>Approval</formula1>
    </dataValidation>
    <dataValidation type="list" allowBlank="1" showInputMessage="1" showErrorMessage="1" sqref="I8:J8" xr:uid="{00000000-0002-0000-0A00-000001000000}">
      <formula1>Prime_Comp</formula1>
    </dataValidation>
  </dataValidations>
  <pageMargins left="0.32" right="0" top="0.25" bottom="0" header="0.5" footer="0.54"/>
  <pageSetup orientation="landscape" r:id="rId1"/>
  <headerFooter alignWithMargins="0"/>
  <ignoredErrors>
    <ignoredError sqref="H3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1"/>
  <sheetViews>
    <sheetView zoomScale="95" workbookViewId="0">
      <selection activeCell="D38" sqref="D38:E38"/>
    </sheetView>
  </sheetViews>
  <sheetFormatPr defaultRowHeight="11.25" x14ac:dyDescent="0.2"/>
  <cols>
    <col min="1" max="1" width="19.5" style="40" customWidth="1"/>
    <col min="2" max="2" width="5.83203125" style="40" customWidth="1"/>
    <col min="3" max="3" width="3.6640625" style="40" customWidth="1"/>
    <col min="4" max="4" width="9.33203125" style="40"/>
    <col min="5" max="5" width="7.33203125" style="40" customWidth="1"/>
    <col min="6" max="6" width="9.5" style="40" customWidth="1"/>
    <col min="7" max="7" width="19.83203125" style="40" customWidth="1"/>
    <col min="8" max="10" width="9.33203125" style="40"/>
    <col min="11" max="11" width="10.33203125" style="40" customWidth="1"/>
    <col min="12" max="16384" width="9.33203125" style="40"/>
  </cols>
  <sheetData>
    <row r="1" spans="1:13" ht="16.5" thickTop="1" x14ac:dyDescent="0.25">
      <c r="A1" s="38" t="s">
        <v>395</v>
      </c>
      <c r="B1" s="238" t="s">
        <v>1</v>
      </c>
      <c r="C1" s="238"/>
      <c r="D1" s="238"/>
      <c r="E1" s="238"/>
      <c r="F1" s="238"/>
      <c r="G1" s="239"/>
      <c r="H1" s="239"/>
      <c r="I1" s="298"/>
      <c r="J1" s="298"/>
      <c r="K1" s="298"/>
      <c r="L1" s="39" t="s">
        <v>2</v>
      </c>
      <c r="M1" s="64" t="str">
        <f>'RE-600'!H1</f>
        <v>FAI</v>
      </c>
    </row>
    <row r="2" spans="1:13" ht="15.75" x14ac:dyDescent="0.25">
      <c r="A2" s="200">
        <f>'RE-600'!A2</f>
        <v>42858</v>
      </c>
      <c r="B2" s="240" t="s">
        <v>3</v>
      </c>
      <c r="C2" s="447"/>
      <c r="D2" s="447"/>
      <c r="E2" s="447"/>
      <c r="F2" s="447"/>
      <c r="G2" s="241"/>
      <c r="H2" s="241"/>
      <c r="I2" s="246"/>
      <c r="J2" s="246"/>
      <c r="K2" s="246"/>
      <c r="L2" s="40" t="s">
        <v>4</v>
      </c>
      <c r="M2" s="65">
        <f>'RE-600'!H2</f>
        <v>158</v>
      </c>
    </row>
    <row r="3" spans="1:13" ht="15.75" x14ac:dyDescent="0.25">
      <c r="A3" s="105"/>
      <c r="B3" s="19"/>
      <c r="C3" s="19"/>
      <c r="D3" s="19"/>
      <c r="E3" s="19"/>
      <c r="F3" s="19"/>
      <c r="G3" s="19"/>
      <c r="H3" s="19"/>
      <c r="L3" s="40" t="s">
        <v>5</v>
      </c>
      <c r="M3" s="203">
        <f>'RE-600'!H3</f>
        <v>4.2</v>
      </c>
    </row>
    <row r="4" spans="1:13" ht="15.75" x14ac:dyDescent="0.25">
      <c r="A4" s="28"/>
      <c r="B4" s="240" t="s">
        <v>396</v>
      </c>
      <c r="C4" s="447"/>
      <c r="D4" s="447"/>
      <c r="E4" s="447"/>
      <c r="F4" s="447"/>
      <c r="G4" s="241"/>
      <c r="H4" s="241"/>
      <c r="I4" s="246"/>
      <c r="J4" s="246"/>
      <c r="K4" s="246"/>
      <c r="L4" s="40" t="s">
        <v>280</v>
      </c>
      <c r="M4" s="145" t="str">
        <f>'RE-600'!H4</f>
        <v>018</v>
      </c>
    </row>
    <row r="5" spans="1:13" ht="15.75" x14ac:dyDescent="0.25">
      <c r="A5" s="28"/>
      <c r="K5" s="19"/>
      <c r="L5" s="40" t="s">
        <v>281</v>
      </c>
      <c r="M5" s="65">
        <f>'RE-600'!H5</f>
        <v>111621</v>
      </c>
    </row>
    <row r="6" spans="1:13" ht="12.75" x14ac:dyDescent="0.2">
      <c r="A6" s="443" t="s">
        <v>12</v>
      </c>
      <c r="B6" s="243"/>
      <c r="C6" s="306"/>
      <c r="D6" s="301" t="str">
        <f>'RE-600'!B8</f>
        <v>Thomas Rogers</v>
      </c>
      <c r="E6" s="284"/>
      <c r="F6" s="284"/>
      <c r="G6" s="284"/>
      <c r="H6" s="284"/>
      <c r="M6" s="50"/>
    </row>
    <row r="7" spans="1:13" ht="12.75" x14ac:dyDescent="0.2">
      <c r="A7" s="443" t="s">
        <v>397</v>
      </c>
      <c r="B7" s="243"/>
      <c r="C7" s="243"/>
      <c r="D7" s="342" t="str">
        <f>'RE-600'!B9</f>
        <v>8895 Gaysport Hill Road</v>
      </c>
      <c r="E7" s="342"/>
      <c r="F7" s="439"/>
      <c r="M7" s="50"/>
    </row>
    <row r="8" spans="1:13" x14ac:dyDescent="0.2">
      <c r="A8" s="28"/>
      <c r="D8" s="342" t="str">
        <f>'RE-600'!B10</f>
        <v>Gaysport, OH 43720</v>
      </c>
      <c r="E8" s="342"/>
      <c r="F8" s="439"/>
      <c r="M8" s="50"/>
    </row>
    <row r="9" spans="1:13" ht="6" customHeight="1" thickBot="1" x14ac:dyDescent="0.25">
      <c r="A9" s="28"/>
      <c r="H9" s="76"/>
      <c r="I9" s="76"/>
      <c r="J9" s="76"/>
      <c r="M9" s="50"/>
    </row>
    <row r="10" spans="1:13" ht="13.5" thickTop="1" x14ac:dyDescent="0.2">
      <c r="A10" s="360" t="s">
        <v>398</v>
      </c>
      <c r="B10" s="448"/>
      <c r="C10" s="448"/>
      <c r="D10" s="448"/>
      <c r="E10" s="448"/>
      <c r="F10" s="431"/>
      <c r="G10" s="298"/>
      <c r="H10" s="39"/>
      <c r="I10" s="39"/>
      <c r="J10" s="39"/>
      <c r="K10" s="39"/>
      <c r="L10" s="39"/>
      <c r="M10" s="138"/>
    </row>
    <row r="11" spans="1:13" x14ac:dyDescent="0.2">
      <c r="A11" s="28"/>
      <c r="M11" s="50"/>
    </row>
    <row r="12" spans="1:13" s="79" customFormat="1" ht="12.75" x14ac:dyDescent="0.2">
      <c r="A12" s="20" t="s">
        <v>399</v>
      </c>
      <c r="B12" s="62"/>
      <c r="C12" s="62"/>
      <c r="D12" s="311">
        <v>0</v>
      </c>
      <c r="E12" s="311"/>
      <c r="F12" s="40"/>
      <c r="G12" s="15" t="s">
        <v>400</v>
      </c>
      <c r="H12" s="15"/>
      <c r="I12" s="40"/>
      <c r="J12" s="40"/>
      <c r="K12" s="40"/>
      <c r="L12" s="40"/>
      <c r="M12" s="50"/>
    </row>
    <row r="13" spans="1:13" s="79" customFormat="1" x14ac:dyDescent="0.2">
      <c r="A13" s="28"/>
      <c r="B13" s="40"/>
      <c r="C13" s="40"/>
      <c r="D13" s="40"/>
      <c r="E13" s="40"/>
      <c r="F13" s="40"/>
      <c r="G13" s="40"/>
      <c r="H13" s="40"/>
      <c r="I13" s="40"/>
      <c r="J13" s="40"/>
      <c r="K13" s="40"/>
      <c r="L13" s="40"/>
      <c r="M13" s="50"/>
    </row>
    <row r="14" spans="1:13" s="42" customFormat="1" ht="12.75" x14ac:dyDescent="0.2">
      <c r="A14" s="20" t="s">
        <v>401</v>
      </c>
      <c r="B14" s="62"/>
      <c r="C14" s="62"/>
      <c r="D14" s="311">
        <v>0</v>
      </c>
      <c r="E14" s="311"/>
      <c r="F14" s="440" t="s">
        <v>402</v>
      </c>
      <c r="G14" s="440"/>
      <c r="H14" s="311">
        <v>0</v>
      </c>
      <c r="I14" s="311"/>
      <c r="J14" s="40"/>
      <c r="K14" s="40"/>
      <c r="L14" s="40"/>
      <c r="M14" s="50"/>
    </row>
    <row r="15" spans="1:13" s="42" customFormat="1" x14ac:dyDescent="0.2">
      <c r="A15" s="28"/>
      <c r="B15" s="40"/>
      <c r="C15" s="40"/>
      <c r="D15" s="40"/>
      <c r="E15" s="40"/>
      <c r="F15" s="87"/>
      <c r="G15" s="87"/>
      <c r="H15" s="148"/>
      <c r="I15" s="148"/>
      <c r="J15" s="40"/>
      <c r="K15" s="40"/>
      <c r="L15" s="40"/>
      <c r="M15" s="50"/>
    </row>
    <row r="16" spans="1:13" s="79" customFormat="1" ht="12.75" x14ac:dyDescent="0.2">
      <c r="A16" s="20" t="s">
        <v>403</v>
      </c>
      <c r="B16" s="62"/>
      <c r="C16" s="62"/>
      <c r="D16" s="311">
        <v>0</v>
      </c>
      <c r="E16" s="311"/>
      <c r="F16" s="440" t="s">
        <v>402</v>
      </c>
      <c r="G16" s="440"/>
      <c r="H16" s="311">
        <v>0</v>
      </c>
      <c r="I16" s="311"/>
      <c r="J16" s="40"/>
      <c r="K16" s="40"/>
      <c r="L16" s="40"/>
      <c r="M16" s="50"/>
    </row>
    <row r="17" spans="1:13" s="79" customFormat="1" x14ac:dyDescent="0.2">
      <c r="A17" s="28"/>
      <c r="B17" s="40"/>
      <c r="C17" s="40"/>
      <c r="D17" s="40"/>
      <c r="E17" s="40"/>
      <c r="F17" s="87"/>
      <c r="G17" s="87"/>
      <c r="H17" s="148"/>
      <c r="I17" s="148"/>
      <c r="J17" s="40"/>
      <c r="K17" s="40"/>
      <c r="L17" s="40"/>
      <c r="M17" s="50"/>
    </row>
    <row r="18" spans="1:13" ht="12.75" x14ac:dyDescent="0.2">
      <c r="A18" s="20" t="s">
        <v>404</v>
      </c>
      <c r="B18" s="62"/>
      <c r="C18" s="62"/>
      <c r="D18" s="311">
        <v>0</v>
      </c>
      <c r="E18" s="311"/>
      <c r="F18" s="440" t="s">
        <v>402</v>
      </c>
      <c r="G18" s="440"/>
      <c r="H18" s="311">
        <v>0</v>
      </c>
      <c r="I18" s="311"/>
      <c r="M18" s="50"/>
    </row>
    <row r="19" spans="1:13" x14ac:dyDescent="0.2">
      <c r="A19" s="28"/>
      <c r="F19" s="87"/>
      <c r="G19" s="87"/>
      <c r="H19" s="148"/>
      <c r="I19" s="148"/>
      <c r="M19" s="50"/>
    </row>
    <row r="20" spans="1:13" s="42" customFormat="1" ht="12.75" x14ac:dyDescent="0.2">
      <c r="A20" s="20" t="s">
        <v>405</v>
      </c>
      <c r="B20" s="62"/>
      <c r="C20" s="62"/>
      <c r="D20" s="311">
        <v>0</v>
      </c>
      <c r="E20" s="311"/>
      <c r="F20" s="440" t="s">
        <v>402</v>
      </c>
      <c r="G20" s="441"/>
      <c r="H20" s="311">
        <v>0</v>
      </c>
      <c r="I20" s="311"/>
      <c r="J20" s="40"/>
      <c r="K20" s="40"/>
      <c r="L20" s="40"/>
      <c r="M20" s="50"/>
    </row>
    <row r="21" spans="1:13" s="42" customFormat="1" x14ac:dyDescent="0.2">
      <c r="A21" s="28"/>
      <c r="B21" s="40"/>
      <c r="C21" s="40"/>
      <c r="D21" s="40"/>
      <c r="E21" s="40"/>
      <c r="F21" s="87"/>
      <c r="G21" s="87"/>
      <c r="H21" s="148"/>
      <c r="I21" s="148"/>
      <c r="J21" s="40"/>
      <c r="K21" s="40"/>
      <c r="L21" s="40"/>
      <c r="M21" s="50"/>
    </row>
    <row r="22" spans="1:13" s="42" customFormat="1" ht="12.75" x14ac:dyDescent="0.2">
      <c r="A22" s="20" t="s">
        <v>406</v>
      </c>
      <c r="B22" s="62"/>
      <c r="C22" s="62"/>
      <c r="D22" s="311">
        <v>0</v>
      </c>
      <c r="E22" s="311"/>
      <c r="F22" s="440" t="s">
        <v>402</v>
      </c>
      <c r="G22" s="441"/>
      <c r="H22" s="311">
        <v>0</v>
      </c>
      <c r="I22" s="311"/>
      <c r="J22" s="40"/>
      <c r="K22" s="40"/>
      <c r="L22" s="40"/>
      <c r="M22" s="50"/>
    </row>
    <row r="23" spans="1:13" s="42" customFormat="1" x14ac:dyDescent="0.2">
      <c r="A23" s="28"/>
      <c r="B23" s="40"/>
      <c r="C23" s="40"/>
      <c r="D23" s="40"/>
      <c r="E23" s="40"/>
      <c r="F23" s="87"/>
      <c r="G23" s="87"/>
      <c r="H23" s="148"/>
      <c r="I23" s="148"/>
      <c r="J23" s="40"/>
      <c r="K23" s="40"/>
      <c r="L23" s="40"/>
      <c r="M23" s="50"/>
    </row>
    <row r="24" spans="1:13" s="42" customFormat="1" ht="12.75" x14ac:dyDescent="0.2">
      <c r="A24" s="20" t="s">
        <v>407</v>
      </c>
      <c r="B24" s="62"/>
      <c r="C24" s="62"/>
      <c r="D24" s="311">
        <v>0</v>
      </c>
      <c r="E24" s="311"/>
      <c r="F24" s="440" t="s">
        <v>402</v>
      </c>
      <c r="G24" s="441"/>
      <c r="H24" s="311">
        <v>0</v>
      </c>
      <c r="I24" s="311"/>
      <c r="J24" s="40"/>
      <c r="K24" s="40"/>
      <c r="L24" s="40"/>
      <c r="M24" s="50"/>
    </row>
    <row r="25" spans="1:13" s="42" customFormat="1" x14ac:dyDescent="0.2">
      <c r="A25" s="28"/>
      <c r="B25" s="40"/>
      <c r="C25" s="40"/>
      <c r="D25" s="40"/>
      <c r="E25" s="40"/>
      <c r="F25" s="87"/>
      <c r="G25" s="87"/>
      <c r="H25" s="148"/>
      <c r="I25" s="148"/>
      <c r="J25" s="40"/>
      <c r="K25" s="40"/>
      <c r="L25" s="40"/>
      <c r="M25" s="50"/>
    </row>
    <row r="26" spans="1:13" s="42" customFormat="1" ht="12.75" x14ac:dyDescent="0.2">
      <c r="A26" s="20" t="s">
        <v>408</v>
      </c>
      <c r="B26" s="62"/>
      <c r="C26" s="62"/>
      <c r="D26" s="311">
        <v>0</v>
      </c>
      <c r="E26" s="311"/>
      <c r="F26" s="440" t="s">
        <v>402</v>
      </c>
      <c r="G26" s="441"/>
      <c r="H26" s="311">
        <v>0</v>
      </c>
      <c r="I26" s="311"/>
      <c r="J26" s="40"/>
      <c r="K26" s="40"/>
      <c r="L26" s="40"/>
      <c r="M26" s="50"/>
    </row>
    <row r="27" spans="1:13" s="42" customFormat="1" x14ac:dyDescent="0.2">
      <c r="A27" s="28"/>
      <c r="B27" s="40"/>
      <c r="C27" s="40"/>
      <c r="D27" s="40"/>
      <c r="E27" s="40"/>
      <c r="F27" s="87"/>
      <c r="G27" s="87"/>
      <c r="H27" s="148"/>
      <c r="I27" s="148"/>
      <c r="J27" s="40"/>
      <c r="K27" s="40"/>
      <c r="L27" s="40"/>
      <c r="M27" s="50"/>
    </row>
    <row r="28" spans="1:13" s="42" customFormat="1" ht="12.75" x14ac:dyDescent="0.2">
      <c r="A28" s="20" t="s">
        <v>409</v>
      </c>
      <c r="B28" s="62"/>
      <c r="C28" s="62"/>
      <c r="D28" s="311">
        <v>0</v>
      </c>
      <c r="E28" s="311"/>
      <c r="F28" s="440" t="s">
        <v>402</v>
      </c>
      <c r="G28" s="441"/>
      <c r="H28" s="311">
        <v>0</v>
      </c>
      <c r="I28" s="311"/>
      <c r="J28" s="40"/>
      <c r="K28" s="40"/>
      <c r="L28" s="40"/>
      <c r="M28" s="50"/>
    </row>
    <row r="29" spans="1:13" s="42" customFormat="1" x14ac:dyDescent="0.2">
      <c r="A29" s="28"/>
      <c r="B29" s="40"/>
      <c r="C29" s="40"/>
      <c r="D29" s="40"/>
      <c r="E29" s="40"/>
      <c r="F29" s="52"/>
      <c r="G29" s="52"/>
      <c r="H29" s="62"/>
      <c r="I29" s="62"/>
      <c r="J29" s="40"/>
      <c r="K29" s="40"/>
      <c r="L29" s="40"/>
      <c r="M29" s="50"/>
    </row>
    <row r="30" spans="1:13" s="42" customFormat="1" ht="12.75" x14ac:dyDescent="0.2">
      <c r="A30" s="20" t="s">
        <v>410</v>
      </c>
      <c r="B30" s="62"/>
      <c r="C30" s="62"/>
      <c r="D30" s="311">
        <v>0</v>
      </c>
      <c r="E30" s="311"/>
      <c r="F30" s="440" t="s">
        <v>402</v>
      </c>
      <c r="G30" s="441"/>
      <c r="H30" s="311">
        <v>0</v>
      </c>
      <c r="I30" s="311"/>
      <c r="J30" s="40"/>
      <c r="K30" s="40"/>
      <c r="L30" s="40"/>
      <c r="M30" s="50"/>
    </row>
    <row r="31" spans="1:13" s="42" customFormat="1" x14ac:dyDescent="0.2">
      <c r="A31" s="28"/>
      <c r="B31" s="40"/>
      <c r="C31" s="40"/>
      <c r="D31" s="40"/>
      <c r="E31" s="40"/>
      <c r="F31" s="52"/>
      <c r="G31" s="52"/>
      <c r="H31" s="62"/>
      <c r="I31" s="62"/>
      <c r="J31" s="40"/>
      <c r="K31" s="40"/>
      <c r="L31" s="40"/>
      <c r="M31" s="50"/>
    </row>
    <row r="32" spans="1:13" s="42" customFormat="1" ht="12.75" x14ac:dyDescent="0.2">
      <c r="A32" s="20" t="s">
        <v>411</v>
      </c>
      <c r="B32" s="62"/>
      <c r="C32" s="62"/>
      <c r="D32" s="311">
        <v>0</v>
      </c>
      <c r="E32" s="311"/>
      <c r="F32" s="440" t="s">
        <v>402</v>
      </c>
      <c r="G32" s="441"/>
      <c r="H32" s="311">
        <v>0</v>
      </c>
      <c r="I32" s="311"/>
      <c r="J32" s="40"/>
      <c r="K32" s="40"/>
      <c r="L32" s="40"/>
      <c r="M32" s="50"/>
    </row>
    <row r="33" spans="1:13" s="42" customFormat="1" x14ac:dyDescent="0.2">
      <c r="A33" s="28"/>
      <c r="B33" s="40"/>
      <c r="C33" s="40"/>
      <c r="D33" s="40"/>
      <c r="E33" s="40"/>
      <c r="F33" s="52"/>
      <c r="G33" s="52"/>
      <c r="H33" s="62"/>
      <c r="I33" s="62"/>
      <c r="J33" s="40"/>
      <c r="K33" s="40"/>
      <c r="L33" s="40"/>
      <c r="M33" s="50"/>
    </row>
    <row r="34" spans="1:13" s="42" customFormat="1" ht="12.75" x14ac:dyDescent="0.2">
      <c r="A34" s="20" t="s">
        <v>412</v>
      </c>
      <c r="B34" s="62"/>
      <c r="C34" s="62"/>
      <c r="D34" s="311">
        <v>0</v>
      </c>
      <c r="E34" s="311"/>
      <c r="F34" s="440" t="s">
        <v>402</v>
      </c>
      <c r="G34" s="441"/>
      <c r="H34" s="311">
        <v>0</v>
      </c>
      <c r="I34" s="311"/>
      <c r="J34" s="40"/>
      <c r="K34" s="40"/>
      <c r="L34" s="40"/>
      <c r="M34" s="50"/>
    </row>
    <row r="35" spans="1:13" s="42" customFormat="1" ht="12.75" x14ac:dyDescent="0.2">
      <c r="A35" s="20"/>
      <c r="B35" s="62"/>
      <c r="C35" s="62"/>
      <c r="D35" s="40"/>
      <c r="E35" s="40"/>
      <c r="F35" s="52"/>
      <c r="G35" s="52"/>
      <c r="H35" s="62"/>
      <c r="I35" s="62"/>
      <c r="J35" s="40"/>
      <c r="K35" s="40"/>
      <c r="L35" s="40"/>
      <c r="M35" s="50"/>
    </row>
    <row r="36" spans="1:13" s="42" customFormat="1" ht="12.75" x14ac:dyDescent="0.2">
      <c r="A36" s="443" t="s">
        <v>413</v>
      </c>
      <c r="B36" s="243"/>
      <c r="C36" s="62"/>
      <c r="D36" s="311">
        <v>0</v>
      </c>
      <c r="E36" s="311"/>
      <c r="F36" s="440" t="s">
        <v>402</v>
      </c>
      <c r="G36" s="441"/>
      <c r="H36" s="311">
        <v>0</v>
      </c>
      <c r="I36" s="311"/>
      <c r="J36" s="40"/>
      <c r="K36" s="40"/>
      <c r="L36" s="40"/>
      <c r="M36" s="50"/>
    </row>
    <row r="37" spans="1:13" s="42" customFormat="1" ht="12.75" x14ac:dyDescent="0.2">
      <c r="A37" s="20"/>
      <c r="B37" s="62"/>
      <c r="C37" s="62"/>
      <c r="D37" s="40"/>
      <c r="E37" s="40"/>
      <c r="F37" s="52"/>
      <c r="G37" s="52"/>
      <c r="H37" s="62"/>
      <c r="I37" s="62"/>
      <c r="J37" s="40"/>
      <c r="K37" s="40"/>
      <c r="L37" s="40"/>
      <c r="M37" s="50"/>
    </row>
    <row r="38" spans="1:13" s="42" customFormat="1" ht="12.75" x14ac:dyDescent="0.2">
      <c r="A38" s="443" t="s">
        <v>414</v>
      </c>
      <c r="B38" s="243"/>
      <c r="C38" s="62"/>
      <c r="D38" s="311">
        <v>0</v>
      </c>
      <c r="E38" s="311"/>
      <c r="F38" s="440" t="s">
        <v>402</v>
      </c>
      <c r="G38" s="441"/>
      <c r="H38" s="311">
        <v>0</v>
      </c>
      <c r="I38" s="311"/>
      <c r="J38" s="40"/>
      <c r="K38" s="40"/>
      <c r="L38" s="40"/>
      <c r="M38" s="50"/>
    </row>
    <row r="39" spans="1:13" s="42" customFormat="1" ht="12.75" x14ac:dyDescent="0.2">
      <c r="A39" s="20"/>
      <c r="B39" s="62"/>
      <c r="C39" s="62"/>
      <c r="D39" s="40"/>
      <c r="E39" s="40"/>
      <c r="F39" s="52"/>
      <c r="G39" s="52"/>
      <c r="H39" s="62"/>
      <c r="I39" s="62"/>
      <c r="J39" s="40"/>
      <c r="K39" s="40"/>
      <c r="L39" s="40"/>
      <c r="M39" s="50"/>
    </row>
    <row r="40" spans="1:13" s="42" customFormat="1" ht="12.75" x14ac:dyDescent="0.2">
      <c r="A40" s="446" t="s">
        <v>415</v>
      </c>
      <c r="B40" s="353"/>
      <c r="C40" s="246"/>
      <c r="D40" s="311">
        <v>0</v>
      </c>
      <c r="E40" s="311"/>
      <c r="F40" s="440" t="s">
        <v>402</v>
      </c>
      <c r="G40" s="441"/>
      <c r="H40" s="311">
        <v>0</v>
      </c>
      <c r="I40" s="311"/>
      <c r="J40" s="40"/>
      <c r="K40" s="40"/>
      <c r="L40" s="40"/>
      <c r="M40" s="50"/>
    </row>
    <row r="41" spans="1:13" s="42" customFormat="1" ht="12.75" x14ac:dyDescent="0.2">
      <c r="A41" s="20"/>
      <c r="B41" s="62"/>
      <c r="C41" s="62"/>
      <c r="D41" s="40"/>
      <c r="E41" s="40"/>
      <c r="F41" s="52"/>
      <c r="G41" s="52"/>
      <c r="H41" s="62"/>
      <c r="I41" s="62"/>
      <c r="J41" s="40"/>
      <c r="K41" s="40"/>
      <c r="L41" s="40"/>
      <c r="M41" s="50"/>
    </row>
    <row r="42" spans="1:13" s="42" customFormat="1" ht="12.75" x14ac:dyDescent="0.2">
      <c r="A42" s="20"/>
      <c r="B42" s="62"/>
      <c r="C42" s="62"/>
      <c r="D42" s="40"/>
      <c r="E42" s="40"/>
      <c r="F42" s="440"/>
      <c r="G42" s="318"/>
      <c r="H42" s="442"/>
      <c r="I42" s="442"/>
      <c r="J42" s="40"/>
      <c r="K42" s="40"/>
      <c r="L42" s="40"/>
      <c r="M42" s="50"/>
    </row>
    <row r="43" spans="1:13" s="42" customFormat="1" x14ac:dyDescent="0.2">
      <c r="A43" s="445" t="s">
        <v>416</v>
      </c>
      <c r="B43" s="246"/>
      <c r="C43" s="246"/>
      <c r="D43" s="246"/>
      <c r="E43" s="246"/>
      <c r="F43" s="246"/>
      <c r="G43" s="308">
        <f>SUM(D12,D14,D16,D18,D20,D22,D24,D26,D28,D30,D32,D34,D36,D38,D40,H14,H16,H18,H20,H22,H24,H26,H28,H30,H32,H34,H36,H38,H40)</f>
        <v>0</v>
      </c>
      <c r="H43" s="309"/>
      <c r="I43" s="40"/>
      <c r="J43" s="40"/>
      <c r="K43" s="40"/>
      <c r="L43" s="40"/>
      <c r="M43" s="50"/>
    </row>
    <row r="44" spans="1:13" s="42" customFormat="1" ht="12.75" x14ac:dyDescent="0.2">
      <c r="A44" s="20"/>
      <c r="B44" s="62"/>
      <c r="C44" s="62"/>
      <c r="D44" s="40"/>
      <c r="E44" s="40"/>
      <c r="F44" s="40"/>
      <c r="G44" s="72"/>
      <c r="H44" s="40"/>
      <c r="I44" s="40"/>
      <c r="J44" s="40"/>
      <c r="K44" s="40"/>
      <c r="L44" s="40"/>
      <c r="M44" s="50"/>
    </row>
    <row r="45" spans="1:13" s="42" customFormat="1" ht="12.75" x14ac:dyDescent="0.2">
      <c r="A45" s="20"/>
      <c r="B45" s="62"/>
      <c r="C45" s="62"/>
      <c r="D45" s="40"/>
      <c r="E45" s="40"/>
      <c r="F45" s="40"/>
      <c r="G45" s="40"/>
      <c r="H45" s="40"/>
      <c r="I45" s="40"/>
      <c r="J45" s="40"/>
      <c r="K45" s="40"/>
      <c r="L45" s="40"/>
      <c r="M45" s="50"/>
    </row>
    <row r="46" spans="1:13" s="42" customFormat="1" ht="12.75" x14ac:dyDescent="0.2">
      <c r="A46" s="20"/>
      <c r="B46" s="62"/>
      <c r="C46" s="62"/>
      <c r="D46" s="40"/>
      <c r="E46" s="40"/>
      <c r="F46" s="40"/>
      <c r="G46" s="40"/>
      <c r="H46" s="40"/>
      <c r="I46" s="40"/>
      <c r="J46" s="40"/>
      <c r="K46" s="40"/>
      <c r="L46" s="40"/>
      <c r="M46" s="50"/>
    </row>
    <row r="47" spans="1:13" s="42" customFormat="1" ht="12.75" x14ac:dyDescent="0.2">
      <c r="A47" s="20"/>
      <c r="B47" s="62"/>
      <c r="C47" s="62"/>
      <c r="D47" s="40"/>
      <c r="E47" s="40"/>
      <c r="F47" s="40"/>
      <c r="G47" s="40"/>
      <c r="H47" s="40"/>
      <c r="I47" s="40"/>
      <c r="J47" s="40"/>
      <c r="K47" s="40"/>
      <c r="L47" s="40"/>
      <c r="M47" s="50"/>
    </row>
    <row r="48" spans="1:13" s="42" customFormat="1" ht="12.75" x14ac:dyDescent="0.2">
      <c r="A48" s="20"/>
      <c r="B48" s="62"/>
      <c r="C48" s="62"/>
      <c r="D48" s="40"/>
      <c r="E48" s="40"/>
      <c r="F48" s="40"/>
      <c r="G48" s="40"/>
      <c r="H48" s="40"/>
      <c r="I48" s="40"/>
      <c r="J48" s="40"/>
      <c r="K48" s="40"/>
      <c r="L48" s="40"/>
      <c r="M48" s="50"/>
    </row>
    <row r="49" spans="1:13" s="42" customFormat="1" ht="12.75" x14ac:dyDescent="0.2">
      <c r="A49" s="20"/>
      <c r="B49" s="62"/>
      <c r="C49" s="62"/>
      <c r="D49" s="40"/>
      <c r="E49" s="40"/>
      <c r="F49" s="52"/>
      <c r="G49" s="32"/>
      <c r="H49" s="62"/>
      <c r="I49" s="62"/>
      <c r="J49" s="40"/>
      <c r="K49" s="40"/>
      <c r="L49" s="40"/>
      <c r="M49" s="50"/>
    </row>
    <row r="50" spans="1:13" s="42" customFormat="1" x14ac:dyDescent="0.2">
      <c r="A50" s="28"/>
      <c r="B50" s="40"/>
      <c r="C50" s="40"/>
      <c r="D50" s="40"/>
      <c r="E50" s="40"/>
      <c r="F50" s="306"/>
      <c r="G50" s="306"/>
      <c r="H50" s="40"/>
      <c r="I50" s="40"/>
      <c r="J50" s="40"/>
      <c r="K50" s="40"/>
      <c r="L50" s="40"/>
      <c r="M50" s="50"/>
    </row>
    <row r="51" spans="1:13" s="42" customFormat="1" x14ac:dyDescent="0.2">
      <c r="A51" s="28"/>
      <c r="B51" s="40"/>
      <c r="C51" s="40"/>
      <c r="D51" s="40"/>
      <c r="E51" s="40"/>
      <c r="F51" s="40"/>
      <c r="G51" s="40"/>
      <c r="H51" s="40"/>
      <c r="I51" s="40"/>
      <c r="J51" s="40"/>
      <c r="K51" s="40"/>
      <c r="L51" s="40"/>
      <c r="M51" s="50"/>
    </row>
    <row r="52" spans="1:13" s="42" customFormat="1" ht="13.5" customHeight="1" thickBot="1" x14ac:dyDescent="0.25">
      <c r="A52" s="28"/>
      <c r="B52" s="40"/>
      <c r="C52" s="40"/>
      <c r="D52" s="40"/>
      <c r="E52" s="40"/>
      <c r="F52" s="40"/>
      <c r="G52" s="40"/>
      <c r="H52" s="40"/>
      <c r="I52" s="40"/>
      <c r="J52" s="40"/>
      <c r="K52" s="40"/>
      <c r="L52" s="40"/>
      <c r="M52" s="50"/>
    </row>
    <row r="53" spans="1:13" s="42" customFormat="1" ht="13.5" customHeight="1" thickTop="1" x14ac:dyDescent="0.2">
      <c r="A53" s="38"/>
      <c r="B53" s="39"/>
      <c r="C53" s="39"/>
      <c r="D53" s="39"/>
      <c r="E53" s="39"/>
      <c r="F53" s="39"/>
      <c r="G53" s="39"/>
      <c r="H53" s="39"/>
      <c r="I53" s="39"/>
      <c r="J53" s="39"/>
      <c r="K53" s="39"/>
      <c r="L53" s="39"/>
      <c r="M53" s="138"/>
    </row>
    <row r="54" spans="1:13" s="42" customFormat="1" ht="12.75" x14ac:dyDescent="0.2">
      <c r="A54" s="444" t="s">
        <v>417</v>
      </c>
      <c r="B54" s="246"/>
      <c r="C54" s="246"/>
      <c r="D54" s="246"/>
      <c r="E54" s="246"/>
      <c r="F54" s="246"/>
      <c r="G54" s="222"/>
      <c r="H54" s="295" t="s">
        <v>418</v>
      </c>
      <c r="I54" s="296"/>
      <c r="J54" s="296"/>
      <c r="K54" s="296"/>
      <c r="L54" s="26"/>
      <c r="M54" s="50"/>
    </row>
    <row r="55" spans="1:13" x14ac:dyDescent="0.2">
      <c r="A55" s="28"/>
      <c r="E55" s="12"/>
      <c r="F55" s="183"/>
      <c r="G55" s="183"/>
      <c r="M55" s="50"/>
    </row>
    <row r="56" spans="1:13" s="42" customFormat="1" ht="12.75" x14ac:dyDescent="0.2">
      <c r="A56" s="444" t="s">
        <v>419</v>
      </c>
      <c r="B56" s="246"/>
      <c r="C56" s="246"/>
      <c r="D56" s="246"/>
      <c r="E56" s="246"/>
      <c r="F56" s="246"/>
      <c r="G56" s="222"/>
      <c r="H56" s="295" t="s">
        <v>420</v>
      </c>
      <c r="I56" s="296"/>
      <c r="J56" s="296"/>
      <c r="K56" s="296"/>
      <c r="L56" s="26"/>
      <c r="M56" s="50"/>
    </row>
    <row r="57" spans="1:13" s="42" customFormat="1" ht="13.5" customHeight="1" thickBot="1" x14ac:dyDescent="0.25">
      <c r="A57" s="28"/>
      <c r="B57" s="40"/>
      <c r="C57" s="40"/>
      <c r="D57" s="40"/>
      <c r="E57" s="40"/>
      <c r="F57" s="40"/>
      <c r="G57" s="40"/>
      <c r="H57" s="40"/>
      <c r="I57" s="40"/>
      <c r="J57" s="40"/>
      <c r="K57" s="40"/>
      <c r="L57" s="40"/>
      <c r="M57" s="50"/>
    </row>
    <row r="58" spans="1:13" s="42" customFormat="1" ht="13.5" customHeight="1" thickTop="1" x14ac:dyDescent="0.2">
      <c r="A58" s="38"/>
      <c r="B58" s="39"/>
      <c r="C58" s="39"/>
      <c r="D58" s="39"/>
      <c r="E58" s="39"/>
      <c r="F58" s="39"/>
      <c r="G58" s="39"/>
      <c r="H58" s="39"/>
      <c r="I58" s="39"/>
      <c r="J58" s="39"/>
      <c r="K58" s="39"/>
      <c r="L58" s="39"/>
      <c r="M58" s="138"/>
    </row>
    <row r="59" spans="1:13" x14ac:dyDescent="0.2">
      <c r="A59" s="28" t="s">
        <v>421</v>
      </c>
      <c r="B59" s="302"/>
      <c r="C59" s="302"/>
      <c r="D59" s="302"/>
      <c r="E59" s="12" t="s">
        <v>97</v>
      </c>
      <c r="F59" s="195"/>
      <c r="G59" s="147"/>
      <c r="M59" s="50"/>
    </row>
    <row r="60" spans="1:13" x14ac:dyDescent="0.2">
      <c r="A60" s="28"/>
      <c r="M60" s="50"/>
    </row>
    <row r="61" spans="1:13" x14ac:dyDescent="0.2">
      <c r="A61" s="28" t="s">
        <v>422</v>
      </c>
      <c r="B61" s="302"/>
      <c r="C61" s="302"/>
      <c r="D61" s="302"/>
      <c r="E61" s="12" t="s">
        <v>97</v>
      </c>
      <c r="F61" s="212"/>
      <c r="G61" s="90"/>
      <c r="M61" s="50"/>
    </row>
    <row r="62" spans="1:13" ht="13.5" customHeight="1" thickBot="1" x14ac:dyDescent="0.25">
      <c r="A62" s="28"/>
      <c r="M62" s="50"/>
    </row>
    <row r="63" spans="1:13" ht="13.5" customHeight="1" thickTop="1" x14ac:dyDescent="0.2">
      <c r="A63" s="38"/>
      <c r="B63" s="39"/>
      <c r="C63" s="39"/>
      <c r="D63" s="39"/>
      <c r="E63" s="39"/>
      <c r="F63" s="39"/>
      <c r="G63" s="39"/>
      <c r="H63" s="39"/>
      <c r="I63" s="39"/>
      <c r="J63" s="39"/>
      <c r="K63" s="39"/>
      <c r="L63" s="39"/>
      <c r="M63" s="138"/>
    </row>
    <row r="64" spans="1:13" x14ac:dyDescent="0.2">
      <c r="A64" s="28"/>
      <c r="B64" s="130"/>
      <c r="C64" s="130"/>
      <c r="D64" s="130"/>
      <c r="E64" s="130"/>
      <c r="F64" s="130"/>
      <c r="G64" s="450" t="s">
        <v>423</v>
      </c>
      <c r="H64" s="130"/>
      <c r="I64" s="130"/>
      <c r="J64" s="130"/>
      <c r="K64" s="130"/>
      <c r="L64" s="130"/>
      <c r="M64" s="50"/>
    </row>
    <row r="65" spans="1:13" x14ac:dyDescent="0.2">
      <c r="A65" s="28"/>
      <c r="B65" s="130"/>
      <c r="C65" s="130"/>
      <c r="D65" s="130"/>
      <c r="E65" s="130"/>
      <c r="F65" s="130"/>
      <c r="G65" s="450"/>
      <c r="H65" s="130"/>
      <c r="I65" s="130"/>
      <c r="J65" s="130"/>
      <c r="K65" s="130"/>
      <c r="L65" s="130"/>
      <c r="M65" s="50"/>
    </row>
    <row r="66" spans="1:13" x14ac:dyDescent="0.2">
      <c r="A66" s="451" t="s">
        <v>424</v>
      </c>
      <c r="B66" s="452"/>
      <c r="C66" s="452"/>
      <c r="D66" s="452"/>
      <c r="E66" s="452"/>
      <c r="F66" s="452"/>
      <c r="G66" s="452"/>
      <c r="H66" s="452"/>
      <c r="I66" s="452"/>
      <c r="J66" s="452"/>
      <c r="K66" s="452"/>
      <c r="L66" s="452"/>
      <c r="M66" s="453"/>
    </row>
    <row r="67" spans="1:13" x14ac:dyDescent="0.2">
      <c r="A67" s="454"/>
      <c r="B67" s="452"/>
      <c r="C67" s="452"/>
      <c r="D67" s="452"/>
      <c r="E67" s="452"/>
      <c r="F67" s="452"/>
      <c r="G67" s="452"/>
      <c r="H67" s="452"/>
      <c r="I67" s="452"/>
      <c r="J67" s="452"/>
      <c r="K67" s="452"/>
      <c r="L67" s="452"/>
      <c r="M67" s="453"/>
    </row>
    <row r="68" spans="1:13" x14ac:dyDescent="0.2">
      <c r="A68" s="451" t="s">
        <v>425</v>
      </c>
      <c r="B68" s="455"/>
      <c r="C68" s="455"/>
      <c r="D68" s="455"/>
      <c r="E68" s="455"/>
      <c r="F68" s="455"/>
      <c r="G68" s="455"/>
      <c r="H68" s="455"/>
      <c r="I68" s="455"/>
      <c r="J68" s="455"/>
      <c r="K68" s="455"/>
      <c r="L68" s="455"/>
      <c r="M68" s="456"/>
    </row>
    <row r="69" spans="1:13" x14ac:dyDescent="0.2">
      <c r="A69" s="451"/>
      <c r="B69" s="455"/>
      <c r="C69" s="455"/>
      <c r="D69" s="455"/>
      <c r="E69" s="455"/>
      <c r="F69" s="455"/>
      <c r="G69" s="455"/>
      <c r="H69" s="455"/>
      <c r="I69" s="455"/>
      <c r="J69" s="455"/>
      <c r="K69" s="455"/>
      <c r="L69" s="455"/>
      <c r="M69" s="456"/>
    </row>
    <row r="70" spans="1:13" x14ac:dyDescent="0.2">
      <c r="A70" s="451" t="s">
        <v>426</v>
      </c>
      <c r="B70" s="455"/>
      <c r="C70" s="455"/>
      <c r="D70" s="455"/>
      <c r="E70" s="455"/>
      <c r="F70" s="455"/>
      <c r="G70" s="455"/>
      <c r="H70" s="455"/>
      <c r="I70" s="455"/>
      <c r="J70" s="455"/>
      <c r="K70" s="455"/>
      <c r="L70" s="455"/>
      <c r="M70" s="456"/>
    </row>
    <row r="71" spans="1:13" x14ac:dyDescent="0.2">
      <c r="A71" s="451"/>
      <c r="B71" s="455"/>
      <c r="C71" s="455"/>
      <c r="D71" s="455"/>
      <c r="E71" s="455"/>
      <c r="F71" s="455"/>
      <c r="G71" s="455"/>
      <c r="H71" s="455"/>
      <c r="I71" s="455"/>
      <c r="J71" s="455"/>
      <c r="K71" s="455"/>
      <c r="L71" s="455"/>
      <c r="M71" s="456"/>
    </row>
    <row r="72" spans="1:13" x14ac:dyDescent="0.2">
      <c r="A72" s="28"/>
      <c r="B72" s="90"/>
      <c r="C72" s="90"/>
      <c r="D72" s="90"/>
      <c r="E72" s="90"/>
      <c r="F72" s="90"/>
      <c r="G72" s="90"/>
      <c r="H72" s="90"/>
      <c r="I72" s="90"/>
      <c r="J72" s="90"/>
      <c r="K72" s="90"/>
      <c r="L72" s="90"/>
      <c r="M72" s="50"/>
    </row>
    <row r="73" spans="1:13" ht="12.75" x14ac:dyDescent="0.2">
      <c r="A73" s="28"/>
      <c r="B73" s="90"/>
      <c r="C73" s="90"/>
      <c r="D73" s="90"/>
      <c r="E73" s="90"/>
      <c r="F73" s="449" t="s">
        <v>427</v>
      </c>
      <c r="G73" s="318"/>
      <c r="H73" s="318"/>
      <c r="I73" s="90"/>
      <c r="J73" s="90"/>
      <c r="K73" s="90"/>
      <c r="L73" s="90"/>
      <c r="M73" s="50"/>
    </row>
    <row r="74" spans="1:13" ht="12.75" x14ac:dyDescent="0.2">
      <c r="A74" s="28"/>
      <c r="B74" s="90"/>
      <c r="C74" s="90"/>
      <c r="D74" s="90"/>
      <c r="E74" s="90"/>
      <c r="F74" s="449" t="s">
        <v>428</v>
      </c>
      <c r="G74" s="449"/>
      <c r="H74" s="449"/>
      <c r="I74" s="90"/>
      <c r="J74" s="90"/>
      <c r="K74" s="90"/>
      <c r="L74" s="90"/>
      <c r="M74" s="50"/>
    </row>
    <row r="75" spans="1:13" x14ac:dyDescent="0.2">
      <c r="A75" s="28"/>
      <c r="B75" s="90"/>
      <c r="C75" s="90"/>
      <c r="D75" s="90"/>
      <c r="E75" s="90"/>
      <c r="F75" s="90"/>
      <c r="G75" s="90"/>
      <c r="H75" s="90"/>
      <c r="I75" s="90"/>
      <c r="J75" s="90"/>
      <c r="K75" s="90"/>
      <c r="L75" s="90"/>
      <c r="M75" s="50"/>
    </row>
    <row r="76" spans="1:13" x14ac:dyDescent="0.2">
      <c r="A76" s="28"/>
      <c r="B76" s="90"/>
      <c r="C76" s="90"/>
      <c r="D76" s="90"/>
      <c r="E76" s="90"/>
      <c r="F76" s="90"/>
      <c r="G76" s="90"/>
      <c r="H76" s="90"/>
      <c r="I76" s="90"/>
      <c r="J76" s="90"/>
      <c r="K76" s="90"/>
      <c r="L76" s="90"/>
      <c r="M76" s="50"/>
    </row>
    <row r="77" spans="1:13" x14ac:dyDescent="0.2">
      <c r="A77" s="28"/>
      <c r="B77" s="90"/>
      <c r="C77" s="90"/>
      <c r="D77" s="90"/>
      <c r="E77" s="90"/>
      <c r="F77" s="90"/>
      <c r="G77" s="90"/>
      <c r="H77" s="90"/>
      <c r="I77" s="90"/>
      <c r="J77" s="90"/>
      <c r="K77" s="90"/>
      <c r="L77" s="90"/>
      <c r="M77" s="50"/>
    </row>
    <row r="78" spans="1:13" x14ac:dyDescent="0.2">
      <c r="A78" s="28"/>
      <c r="B78" s="90"/>
      <c r="C78" s="90"/>
      <c r="D78" s="90"/>
      <c r="E78" s="90"/>
      <c r="F78" s="90"/>
      <c r="G78" s="90"/>
      <c r="H78" s="90"/>
      <c r="I78" s="90"/>
      <c r="J78" s="90"/>
      <c r="K78" s="90"/>
      <c r="L78" s="90"/>
      <c r="M78" s="50"/>
    </row>
    <row r="79" spans="1:13" x14ac:dyDescent="0.2">
      <c r="A79" s="28"/>
      <c r="M79" s="50"/>
    </row>
    <row r="80" spans="1:13" ht="12" thickBot="1" x14ac:dyDescent="0.25">
      <c r="A80" s="77"/>
      <c r="B80" s="76"/>
      <c r="C80" s="76"/>
      <c r="D80" s="76"/>
      <c r="E80" s="76"/>
      <c r="F80" s="76"/>
      <c r="G80" s="76"/>
      <c r="H80" s="76"/>
      <c r="I80" s="76"/>
      <c r="J80" s="76"/>
      <c r="K80" s="76"/>
      <c r="L80" s="76"/>
      <c r="M80" s="81"/>
    </row>
    <row r="81" spans="1:13" ht="12" thickTop="1" x14ac:dyDescent="0.2">
      <c r="A81" s="39"/>
      <c r="B81" s="39"/>
      <c r="C81" s="39"/>
      <c r="D81" s="39"/>
      <c r="E81" s="39"/>
      <c r="F81" s="39"/>
      <c r="G81" s="39"/>
      <c r="H81" s="39"/>
      <c r="I81" s="39"/>
      <c r="J81" s="39"/>
      <c r="K81" s="39"/>
      <c r="L81" s="39"/>
      <c r="M81" s="39"/>
    </row>
  </sheetData>
  <sheetProtection sheet="1" objects="1" scenarios="1" selectLockedCells="1"/>
  <mergeCells count="72">
    <mergeCell ref="A7:C7"/>
    <mergeCell ref="A10:G10"/>
    <mergeCell ref="F24:G24"/>
    <mergeCell ref="F73:H73"/>
    <mergeCell ref="F74:H74"/>
    <mergeCell ref="G64:G65"/>
    <mergeCell ref="A66:M67"/>
    <mergeCell ref="A68:M69"/>
    <mergeCell ref="A70:M71"/>
    <mergeCell ref="F16:G16"/>
    <mergeCell ref="F18:G18"/>
    <mergeCell ref="H34:I34"/>
    <mergeCell ref="F32:G32"/>
    <mergeCell ref="F34:G34"/>
    <mergeCell ref="D30:E30"/>
    <mergeCell ref="H36:I36"/>
    <mergeCell ref="B1:K1"/>
    <mergeCell ref="B2:K2"/>
    <mergeCell ref="B4:K4"/>
    <mergeCell ref="A6:C6"/>
    <mergeCell ref="D6:H6"/>
    <mergeCell ref="B61:D61"/>
    <mergeCell ref="F50:G50"/>
    <mergeCell ref="B59:D59"/>
    <mergeCell ref="D36:E36"/>
    <mergeCell ref="A36:B36"/>
    <mergeCell ref="A54:F54"/>
    <mergeCell ref="G43:H43"/>
    <mergeCell ref="A43:F43"/>
    <mergeCell ref="A38:B38"/>
    <mergeCell ref="H38:I38"/>
    <mergeCell ref="F36:G36"/>
    <mergeCell ref="F42:G42"/>
    <mergeCell ref="A40:C40"/>
    <mergeCell ref="D38:E38"/>
    <mergeCell ref="A56:F56"/>
    <mergeCell ref="H54:K54"/>
    <mergeCell ref="H56:K56"/>
    <mergeCell ref="H40:I40"/>
    <mergeCell ref="H42:I42"/>
    <mergeCell ref="F38:G38"/>
    <mergeCell ref="F40:G40"/>
    <mergeCell ref="H22:I22"/>
    <mergeCell ref="H24:I24"/>
    <mergeCell ref="H14:I14"/>
    <mergeCell ref="D32:E32"/>
    <mergeCell ref="D22:E22"/>
    <mergeCell ref="D24:E24"/>
    <mergeCell ref="D20:E20"/>
    <mergeCell ref="H32:I32"/>
    <mergeCell ref="H28:I28"/>
    <mergeCell ref="F22:G22"/>
    <mergeCell ref="H30:I30"/>
    <mergeCell ref="H16:I16"/>
    <mergeCell ref="H18:I18"/>
    <mergeCell ref="H20:I20"/>
    <mergeCell ref="H26:I26"/>
    <mergeCell ref="D40:E40"/>
    <mergeCell ref="D34:E34"/>
    <mergeCell ref="D7:F7"/>
    <mergeCell ref="D8:F8"/>
    <mergeCell ref="D12:E12"/>
    <mergeCell ref="D14:E14"/>
    <mergeCell ref="F30:G30"/>
    <mergeCell ref="D28:E28"/>
    <mergeCell ref="F28:G28"/>
    <mergeCell ref="F26:G26"/>
    <mergeCell ref="D26:E26"/>
    <mergeCell ref="F20:G20"/>
    <mergeCell ref="F14:G14"/>
    <mergeCell ref="D16:E16"/>
    <mergeCell ref="D18:E18"/>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zoomScale="80" workbookViewId="0">
      <selection activeCell="C18" sqref="C18:K18"/>
    </sheetView>
  </sheetViews>
  <sheetFormatPr defaultRowHeight="11.25" x14ac:dyDescent="0.2"/>
  <cols>
    <col min="1" max="1" width="9.5" style="40" customWidth="1"/>
    <col min="2" max="2" width="0.6640625" style="40" customWidth="1"/>
    <col min="3" max="3" width="10" style="40" customWidth="1"/>
    <col min="4" max="4" width="7.83203125" style="40" customWidth="1"/>
    <col min="5" max="5" width="14" style="40" customWidth="1"/>
    <col min="6" max="6" width="12.6640625" style="40" customWidth="1"/>
    <col min="7" max="7" width="8.33203125" style="40" customWidth="1"/>
    <col min="8" max="8" width="12.83203125" style="40" customWidth="1"/>
    <col min="9" max="9" width="6.83203125" style="40" customWidth="1"/>
    <col min="10" max="10" width="9.33203125" style="40"/>
    <col min="11" max="11" width="8.33203125" style="40" customWidth="1"/>
    <col min="12" max="12" width="5.5" style="40" customWidth="1"/>
    <col min="13" max="13" width="14.1640625" style="40" customWidth="1"/>
    <col min="14" max="14" width="10.83203125" style="40" customWidth="1"/>
    <col min="15" max="16384" width="9.33203125" style="40"/>
  </cols>
  <sheetData>
    <row r="1" spans="1:15" ht="13.5" thickTop="1" x14ac:dyDescent="0.2">
      <c r="A1" s="38" t="s">
        <v>429</v>
      </c>
      <c r="B1" s="340" t="s">
        <v>1</v>
      </c>
      <c r="C1" s="298"/>
      <c r="D1" s="298"/>
      <c r="E1" s="298"/>
      <c r="F1" s="298"/>
      <c r="G1" s="298"/>
      <c r="H1" s="298"/>
      <c r="I1" s="298"/>
      <c r="J1" s="298"/>
      <c r="K1" s="298"/>
      <c r="L1" s="298"/>
      <c r="M1" s="298"/>
      <c r="N1" s="17" t="s">
        <v>2</v>
      </c>
      <c r="O1" s="64" t="str">
        <f>'RE-600'!H1</f>
        <v>FAI</v>
      </c>
    </row>
    <row r="2" spans="1:15" ht="12.75" x14ac:dyDescent="0.2">
      <c r="A2" s="200">
        <f>'RE-600'!A2</f>
        <v>42858</v>
      </c>
      <c r="B2" s="399" t="s">
        <v>3</v>
      </c>
      <c r="C2" s="243"/>
      <c r="D2" s="243"/>
      <c r="E2" s="243"/>
      <c r="F2" s="243"/>
      <c r="G2" s="243"/>
      <c r="H2" s="243"/>
      <c r="I2" s="243"/>
      <c r="J2" s="246"/>
      <c r="K2" s="246"/>
      <c r="L2" s="246"/>
      <c r="M2" s="246"/>
      <c r="N2" s="15" t="s">
        <v>4</v>
      </c>
      <c r="O2" s="145">
        <f>'RE-600'!H2</f>
        <v>158</v>
      </c>
    </row>
    <row r="3" spans="1:15" ht="12.75" x14ac:dyDescent="0.2">
      <c r="A3" s="28"/>
      <c r="B3" s="399" t="s">
        <v>430</v>
      </c>
      <c r="C3" s="243"/>
      <c r="D3" s="243"/>
      <c r="E3" s="243"/>
      <c r="F3" s="243"/>
      <c r="G3" s="243"/>
      <c r="H3" s="243"/>
      <c r="I3" s="243"/>
      <c r="J3" s="246"/>
      <c r="K3" s="246"/>
      <c r="L3" s="246"/>
      <c r="M3" s="246"/>
      <c r="N3" s="15" t="s">
        <v>5</v>
      </c>
      <c r="O3" s="203">
        <f>'RE-600'!H3</f>
        <v>4.2</v>
      </c>
    </row>
    <row r="4" spans="1:15" ht="12.75" x14ac:dyDescent="0.2">
      <c r="A4" s="28"/>
      <c r="N4" s="15" t="s">
        <v>280</v>
      </c>
      <c r="O4" s="65" t="str">
        <f>'RE-600'!H4</f>
        <v>018</v>
      </c>
    </row>
    <row r="5" spans="1:15" ht="12.75" x14ac:dyDescent="0.2">
      <c r="A5" s="28"/>
      <c r="B5" s="399" t="s">
        <v>431</v>
      </c>
      <c r="C5" s="243"/>
      <c r="D5" s="243"/>
      <c r="E5" s="243"/>
      <c r="F5" s="243"/>
      <c r="G5" s="243"/>
      <c r="H5" s="243"/>
      <c r="I5" s="243"/>
      <c r="J5" s="246"/>
      <c r="K5" s="246"/>
      <c r="L5" s="246"/>
      <c r="M5" s="246"/>
      <c r="N5" s="15" t="s">
        <v>281</v>
      </c>
      <c r="O5" s="65">
        <f>'RE-600'!H5</f>
        <v>111621</v>
      </c>
    </row>
    <row r="6" spans="1:15" s="15" customFormat="1" ht="12.75" x14ac:dyDescent="0.2">
      <c r="A6" s="20"/>
      <c r="O6" s="23"/>
    </row>
    <row r="7" spans="1:15" x14ac:dyDescent="0.2">
      <c r="A7" s="28"/>
      <c r="O7" s="50"/>
    </row>
    <row r="8" spans="1:15" x14ac:dyDescent="0.2">
      <c r="A8" s="28"/>
      <c r="O8" s="50"/>
    </row>
    <row r="9" spans="1:15" x14ac:dyDescent="0.2">
      <c r="A9" s="28"/>
      <c r="O9" s="50"/>
    </row>
    <row r="10" spans="1:15" ht="12.75" x14ac:dyDescent="0.2">
      <c r="A10" s="28"/>
      <c r="F10" s="344"/>
      <c r="G10" s="344"/>
      <c r="H10" s="300"/>
      <c r="J10" s="18" t="s">
        <v>432</v>
      </c>
      <c r="K10" s="26"/>
      <c r="O10" s="50"/>
    </row>
    <row r="11" spans="1:15" x14ac:dyDescent="0.2">
      <c r="A11" s="28"/>
      <c r="O11" s="50"/>
    </row>
    <row r="12" spans="1:15" ht="12" x14ac:dyDescent="0.2">
      <c r="A12" s="28"/>
      <c r="C12" s="484" t="s">
        <v>433</v>
      </c>
      <c r="D12" s="485"/>
      <c r="E12" s="485"/>
      <c r="O12" s="50"/>
    </row>
    <row r="13" spans="1:15" ht="12.75" x14ac:dyDescent="0.2">
      <c r="A13" s="28"/>
      <c r="C13" s="301" t="str">
        <f>'RE-600'!B9</f>
        <v>8895 Gaysport Hill Road</v>
      </c>
      <c r="D13" s="301"/>
      <c r="E13" s="301"/>
      <c r="G13" s="316" t="s">
        <v>434</v>
      </c>
      <c r="H13" s="243"/>
      <c r="I13" s="350">
        <f>'RE-610'!C18</f>
        <v>0</v>
      </c>
      <c r="J13" s="350"/>
      <c r="O13" s="50"/>
    </row>
    <row r="14" spans="1:15" x14ac:dyDescent="0.2">
      <c r="A14" s="28"/>
      <c r="C14" s="342" t="str">
        <f>'RE-600'!B10</f>
        <v>Gaysport, OH 43720</v>
      </c>
      <c r="D14" s="342"/>
      <c r="E14" s="342"/>
      <c r="O14" s="50"/>
    </row>
    <row r="15" spans="1:15" ht="12.75" x14ac:dyDescent="0.2">
      <c r="A15" s="28"/>
      <c r="F15" s="243" t="s">
        <v>435</v>
      </c>
      <c r="G15" s="243"/>
      <c r="H15" s="297">
        <f>'RE-600'!B15</f>
        <v>0</v>
      </c>
      <c r="I15" s="297"/>
      <c r="O15" s="50"/>
    </row>
    <row r="16" spans="1:15" ht="12.75" x14ac:dyDescent="0.2">
      <c r="A16" s="28"/>
      <c r="B16" s="434" t="s">
        <v>436</v>
      </c>
      <c r="C16" s="243"/>
      <c r="D16" s="243"/>
      <c r="E16" s="243"/>
      <c r="F16" s="243"/>
      <c r="G16" s="243"/>
      <c r="H16" s="243"/>
      <c r="I16" s="306"/>
      <c r="J16" s="246"/>
      <c r="K16" s="246"/>
      <c r="L16" s="246"/>
      <c r="O16" s="50"/>
    </row>
    <row r="17" spans="1:15" ht="12.75" x14ac:dyDescent="0.2">
      <c r="A17" s="28"/>
      <c r="B17" s="80"/>
      <c r="C17" s="15"/>
      <c r="D17" s="15"/>
      <c r="E17" s="15"/>
      <c r="F17" s="15"/>
      <c r="G17" s="15"/>
      <c r="H17" s="15"/>
      <c r="J17"/>
      <c r="K17"/>
      <c r="L17"/>
      <c r="O17" s="50"/>
    </row>
    <row r="18" spans="1:15" x14ac:dyDescent="0.2">
      <c r="A18" s="28">
        <v>1</v>
      </c>
      <c r="C18" s="235"/>
      <c r="D18" s="315"/>
      <c r="E18" s="315"/>
      <c r="F18" s="315"/>
      <c r="G18" s="315"/>
      <c r="H18" s="315"/>
      <c r="I18" s="315"/>
      <c r="J18" s="315"/>
      <c r="K18" s="315"/>
      <c r="O18" s="50"/>
    </row>
    <row r="19" spans="1:15" x14ac:dyDescent="0.2">
      <c r="A19" s="28">
        <v>2</v>
      </c>
      <c r="C19" s="248"/>
      <c r="D19" s="480"/>
      <c r="E19" s="480"/>
      <c r="F19" s="480"/>
      <c r="G19" s="480"/>
      <c r="H19" s="480"/>
      <c r="I19" s="480"/>
      <c r="J19" s="480"/>
      <c r="K19" s="480"/>
      <c r="O19" s="50"/>
    </row>
    <row r="20" spans="1:15" x14ac:dyDescent="0.2">
      <c r="A20" s="28">
        <v>3</v>
      </c>
      <c r="C20" s="248"/>
      <c r="D20" s="480"/>
      <c r="E20" s="480"/>
      <c r="F20" s="480"/>
      <c r="G20" s="480"/>
      <c r="H20" s="480"/>
      <c r="I20" s="480"/>
      <c r="J20" s="480"/>
      <c r="K20" s="480"/>
      <c r="O20" s="50"/>
    </row>
    <row r="21" spans="1:15" x14ac:dyDescent="0.2">
      <c r="A21" s="28"/>
      <c r="O21" s="50"/>
    </row>
    <row r="22" spans="1:15" ht="12.75" x14ac:dyDescent="0.2">
      <c r="A22" s="28"/>
      <c r="B22" s="434" t="s">
        <v>437</v>
      </c>
      <c r="C22" s="243"/>
      <c r="D22" s="243"/>
      <c r="E22" s="243"/>
      <c r="F22" s="243"/>
      <c r="G22" s="306"/>
      <c r="H22" s="246"/>
      <c r="I22" s="246"/>
      <c r="J22" s="482"/>
      <c r="K22" s="315"/>
      <c r="O22" s="50"/>
    </row>
    <row r="23" spans="1:15" x14ac:dyDescent="0.2">
      <c r="A23" s="28"/>
      <c r="J23" s="56"/>
      <c r="K23" s="56"/>
      <c r="O23" s="50"/>
    </row>
    <row r="24" spans="1:15" ht="12.75" x14ac:dyDescent="0.2">
      <c r="A24" s="481" t="s">
        <v>438</v>
      </c>
      <c r="B24" s="246"/>
      <c r="C24" s="246"/>
      <c r="D24" s="246"/>
      <c r="E24" s="246"/>
      <c r="F24" s="246"/>
      <c r="G24" s="246"/>
      <c r="H24" s="246"/>
      <c r="I24" s="246"/>
      <c r="J24" s="246"/>
      <c r="K24" s="246"/>
      <c r="L24" s="246"/>
      <c r="M24" s="246"/>
      <c r="N24" s="246"/>
      <c r="O24" s="275"/>
    </row>
    <row r="25" spans="1:15" x14ac:dyDescent="0.2">
      <c r="A25" s="28"/>
      <c r="O25" s="50"/>
    </row>
    <row r="26" spans="1:15" ht="12.75" x14ac:dyDescent="0.2">
      <c r="A26" s="28"/>
      <c r="C26" s="479" t="s">
        <v>439</v>
      </c>
      <c r="D26" s="403"/>
      <c r="E26" s="403"/>
      <c r="F26" s="284"/>
      <c r="G26" s="284"/>
      <c r="H26" s="479" t="s">
        <v>440</v>
      </c>
      <c r="I26" s="403"/>
      <c r="J26" s="403"/>
      <c r="K26" s="403"/>
      <c r="L26" s="403"/>
      <c r="M26" s="403"/>
      <c r="O26" s="50"/>
    </row>
    <row r="27" spans="1:15" ht="12.75" x14ac:dyDescent="0.2">
      <c r="A27" s="28"/>
      <c r="C27" s="476" t="s">
        <v>441</v>
      </c>
      <c r="D27" s="477"/>
      <c r="E27" s="478"/>
      <c r="F27" s="476" t="s">
        <v>249</v>
      </c>
      <c r="G27" s="478"/>
      <c r="H27" s="476" t="s">
        <v>442</v>
      </c>
      <c r="I27" s="477"/>
      <c r="J27" s="477"/>
      <c r="K27" s="478"/>
      <c r="L27" s="476" t="s">
        <v>249</v>
      </c>
      <c r="M27" s="478"/>
      <c r="O27" s="50"/>
    </row>
    <row r="28" spans="1:15" s="42" customFormat="1" x14ac:dyDescent="0.2">
      <c r="A28" s="28"/>
      <c r="B28" s="40"/>
      <c r="C28" s="457"/>
      <c r="D28" s="278"/>
      <c r="E28" s="458"/>
      <c r="F28" s="391"/>
      <c r="G28" s="384"/>
      <c r="H28" s="457"/>
      <c r="I28" s="278"/>
      <c r="J28" s="278"/>
      <c r="K28" s="458"/>
      <c r="L28" s="391"/>
      <c r="M28" s="385"/>
      <c r="N28" s="40"/>
      <c r="O28" s="50"/>
    </row>
    <row r="29" spans="1:15" s="42" customFormat="1" ht="12.75" x14ac:dyDescent="0.2">
      <c r="A29" s="28"/>
      <c r="B29" s="40"/>
      <c r="C29" s="457"/>
      <c r="D29" s="278"/>
      <c r="E29" s="458"/>
      <c r="F29" s="391"/>
      <c r="G29" s="471"/>
      <c r="H29" s="457"/>
      <c r="I29" s="278"/>
      <c r="J29" s="278"/>
      <c r="K29" s="458"/>
      <c r="L29" s="391"/>
      <c r="M29" s="385"/>
      <c r="N29" s="40"/>
      <c r="O29" s="50"/>
    </row>
    <row r="30" spans="1:15" s="42" customFormat="1" ht="12.75" x14ac:dyDescent="0.2">
      <c r="A30" s="28"/>
      <c r="B30" s="40"/>
      <c r="C30" s="457"/>
      <c r="D30" s="278"/>
      <c r="E30" s="458"/>
      <c r="F30" s="391"/>
      <c r="G30" s="471"/>
      <c r="H30" s="457"/>
      <c r="I30" s="278"/>
      <c r="J30" s="278"/>
      <c r="K30" s="458"/>
      <c r="L30" s="391"/>
      <c r="M30" s="385"/>
      <c r="N30" s="40"/>
      <c r="O30" s="50"/>
    </row>
    <row r="31" spans="1:15" s="42" customFormat="1" ht="12.75" x14ac:dyDescent="0.2">
      <c r="A31" s="28"/>
      <c r="B31" s="40"/>
      <c r="C31" s="457"/>
      <c r="D31" s="278"/>
      <c r="E31" s="458"/>
      <c r="F31" s="391"/>
      <c r="G31" s="471"/>
      <c r="H31" s="457"/>
      <c r="I31" s="278"/>
      <c r="J31" s="278"/>
      <c r="K31" s="458"/>
      <c r="L31" s="391"/>
      <c r="M31" s="385"/>
      <c r="N31" s="40"/>
      <c r="O31" s="50"/>
    </row>
    <row r="32" spans="1:15" s="42" customFormat="1" ht="12.75" x14ac:dyDescent="0.2">
      <c r="A32" s="28"/>
      <c r="B32" s="40"/>
      <c r="C32" s="457"/>
      <c r="D32" s="278"/>
      <c r="E32" s="458"/>
      <c r="F32" s="391"/>
      <c r="G32" s="471"/>
      <c r="H32" s="457"/>
      <c r="I32" s="278"/>
      <c r="J32" s="278"/>
      <c r="K32" s="458"/>
      <c r="L32" s="391"/>
      <c r="M32" s="385"/>
      <c r="N32" s="40"/>
      <c r="O32" s="50"/>
    </row>
    <row r="33" spans="1:15" s="42" customFormat="1" ht="12.75" x14ac:dyDescent="0.2">
      <c r="A33" s="28"/>
      <c r="B33" s="40"/>
      <c r="C33" s="457"/>
      <c r="D33" s="278"/>
      <c r="E33" s="458"/>
      <c r="F33" s="391"/>
      <c r="G33" s="471"/>
      <c r="H33" s="457"/>
      <c r="I33" s="278"/>
      <c r="J33" s="278"/>
      <c r="K33" s="458"/>
      <c r="L33" s="391"/>
      <c r="M33" s="385"/>
      <c r="N33" s="40"/>
      <c r="O33" s="50"/>
    </row>
    <row r="34" spans="1:15" s="42" customFormat="1" ht="12.75" x14ac:dyDescent="0.2">
      <c r="A34" s="28"/>
      <c r="B34" s="40"/>
      <c r="C34" s="457"/>
      <c r="D34" s="278"/>
      <c r="E34" s="458"/>
      <c r="F34" s="391"/>
      <c r="G34" s="471"/>
      <c r="H34" s="457"/>
      <c r="I34" s="278"/>
      <c r="J34" s="278"/>
      <c r="K34" s="458"/>
      <c r="L34" s="391"/>
      <c r="M34" s="385"/>
      <c r="N34" s="40"/>
      <c r="O34" s="50"/>
    </row>
    <row r="35" spans="1:15" s="42" customFormat="1" ht="12.75" x14ac:dyDescent="0.2">
      <c r="A35" s="28"/>
      <c r="B35" s="40"/>
      <c r="C35" s="457"/>
      <c r="D35" s="278"/>
      <c r="E35" s="458"/>
      <c r="F35" s="391"/>
      <c r="G35" s="461"/>
      <c r="H35" s="457"/>
      <c r="I35" s="278"/>
      <c r="J35" s="278"/>
      <c r="K35" s="458"/>
      <c r="L35" s="391"/>
      <c r="M35" s="385"/>
      <c r="N35" s="40"/>
      <c r="O35" s="50"/>
    </row>
    <row r="36" spans="1:15" s="42" customFormat="1" ht="12.75" x14ac:dyDescent="0.2">
      <c r="A36" s="28"/>
      <c r="B36" s="40"/>
      <c r="C36" s="457"/>
      <c r="D36" s="278"/>
      <c r="E36" s="458"/>
      <c r="F36" s="391"/>
      <c r="G36" s="461"/>
      <c r="H36" s="457"/>
      <c r="I36" s="278"/>
      <c r="J36" s="278"/>
      <c r="K36" s="458"/>
      <c r="L36" s="391"/>
      <c r="M36" s="385"/>
      <c r="N36" s="40"/>
      <c r="O36" s="50"/>
    </row>
    <row r="37" spans="1:15" s="42" customFormat="1" ht="12.75" x14ac:dyDescent="0.2">
      <c r="A37" s="28"/>
      <c r="B37" s="40"/>
      <c r="C37" s="457"/>
      <c r="D37" s="278"/>
      <c r="E37" s="458"/>
      <c r="F37" s="391"/>
      <c r="G37" s="461"/>
      <c r="H37" s="457"/>
      <c r="I37" s="278"/>
      <c r="J37" s="278"/>
      <c r="K37" s="458"/>
      <c r="L37" s="391"/>
      <c r="M37" s="385"/>
      <c r="N37" s="40"/>
      <c r="O37" s="50"/>
    </row>
    <row r="38" spans="1:15" s="42" customFormat="1" ht="12.75" x14ac:dyDescent="0.2">
      <c r="A38" s="28"/>
      <c r="B38" s="40"/>
      <c r="C38" s="457"/>
      <c r="D38" s="278"/>
      <c r="E38" s="458"/>
      <c r="F38" s="391"/>
      <c r="G38" s="461"/>
      <c r="H38" s="457"/>
      <c r="I38" s="278"/>
      <c r="J38" s="278"/>
      <c r="K38" s="458"/>
      <c r="L38" s="391"/>
      <c r="M38" s="385"/>
      <c r="N38" s="40"/>
      <c r="O38" s="50"/>
    </row>
    <row r="39" spans="1:15" s="42" customFormat="1" ht="12.75" x14ac:dyDescent="0.2">
      <c r="A39" s="28"/>
      <c r="B39" s="40"/>
      <c r="C39" s="457"/>
      <c r="D39" s="278"/>
      <c r="E39" s="458"/>
      <c r="F39" s="391"/>
      <c r="G39" s="461"/>
      <c r="H39" s="457"/>
      <c r="I39" s="278"/>
      <c r="J39" s="278"/>
      <c r="K39" s="458"/>
      <c r="L39" s="391"/>
      <c r="M39" s="385"/>
      <c r="N39" s="40"/>
      <c r="O39" s="50"/>
    </row>
    <row r="40" spans="1:15" s="42" customFormat="1" ht="12.75" x14ac:dyDescent="0.2">
      <c r="A40" s="28"/>
      <c r="B40" s="40"/>
      <c r="C40" s="457"/>
      <c r="D40" s="278"/>
      <c r="E40" s="458"/>
      <c r="F40" s="391"/>
      <c r="G40" s="461"/>
      <c r="H40" s="457"/>
      <c r="I40" s="278"/>
      <c r="J40" s="278"/>
      <c r="K40" s="458"/>
      <c r="L40" s="391"/>
      <c r="M40" s="385"/>
      <c r="N40" s="40"/>
      <c r="O40" s="50"/>
    </row>
    <row r="41" spans="1:15" s="42" customFormat="1" ht="12.75" x14ac:dyDescent="0.2">
      <c r="A41" s="28"/>
      <c r="B41" s="40"/>
      <c r="C41" s="457"/>
      <c r="D41" s="278"/>
      <c r="E41" s="458"/>
      <c r="F41" s="391"/>
      <c r="G41" s="461"/>
      <c r="H41" s="457"/>
      <c r="I41" s="278"/>
      <c r="J41" s="278"/>
      <c r="K41" s="458"/>
      <c r="L41" s="391"/>
      <c r="M41" s="385"/>
      <c r="N41" s="40"/>
      <c r="O41" s="50"/>
    </row>
    <row r="42" spans="1:15" s="42" customFormat="1" ht="12.75" x14ac:dyDescent="0.2">
      <c r="A42" s="28"/>
      <c r="B42" s="40"/>
      <c r="C42" s="457"/>
      <c r="D42" s="278"/>
      <c r="E42" s="458"/>
      <c r="F42" s="391"/>
      <c r="G42" s="471"/>
      <c r="H42" s="457"/>
      <c r="I42" s="278"/>
      <c r="J42" s="278"/>
      <c r="K42" s="458"/>
      <c r="L42" s="391"/>
      <c r="M42" s="385"/>
      <c r="N42" s="40"/>
      <c r="O42" s="50"/>
    </row>
    <row r="43" spans="1:15" s="42" customFormat="1" ht="12.75" x14ac:dyDescent="0.2">
      <c r="A43" s="28"/>
      <c r="B43" s="40"/>
      <c r="C43" s="457"/>
      <c r="D43" s="278"/>
      <c r="E43" s="458"/>
      <c r="F43" s="391"/>
      <c r="G43" s="471"/>
      <c r="H43" s="457"/>
      <c r="I43" s="278"/>
      <c r="J43" s="278"/>
      <c r="K43" s="458"/>
      <c r="L43" s="391"/>
      <c r="M43" s="385"/>
      <c r="N43" s="40"/>
      <c r="O43" s="50"/>
    </row>
    <row r="44" spans="1:15" s="42" customFormat="1" ht="12.75" x14ac:dyDescent="0.2">
      <c r="A44" s="28"/>
      <c r="B44" s="40"/>
      <c r="C44" s="457"/>
      <c r="D44" s="278"/>
      <c r="E44" s="458"/>
      <c r="F44" s="391"/>
      <c r="G44" s="471"/>
      <c r="H44" s="457"/>
      <c r="I44" s="278"/>
      <c r="J44" s="278"/>
      <c r="K44" s="458"/>
      <c r="L44" s="391"/>
      <c r="M44" s="385"/>
      <c r="N44" s="40"/>
      <c r="O44" s="50"/>
    </row>
    <row r="45" spans="1:15" s="42" customFormat="1" ht="12.75" x14ac:dyDescent="0.2">
      <c r="A45" s="28"/>
      <c r="B45" s="40"/>
      <c r="C45" s="457"/>
      <c r="D45" s="278"/>
      <c r="E45" s="458"/>
      <c r="F45" s="391"/>
      <c r="G45" s="471"/>
      <c r="H45" s="457"/>
      <c r="I45" s="278"/>
      <c r="J45" s="278"/>
      <c r="K45" s="458"/>
      <c r="L45" s="391"/>
      <c r="M45" s="385"/>
      <c r="N45" s="40"/>
      <c r="O45" s="50"/>
    </row>
    <row r="46" spans="1:15" s="42" customFormat="1" ht="12.75" x14ac:dyDescent="0.2">
      <c r="A46" s="28"/>
      <c r="B46" s="40"/>
      <c r="C46" s="457"/>
      <c r="D46" s="278"/>
      <c r="E46" s="458"/>
      <c r="F46" s="391"/>
      <c r="G46" s="471"/>
      <c r="H46" s="457"/>
      <c r="I46" s="278"/>
      <c r="J46" s="278"/>
      <c r="K46" s="458"/>
      <c r="L46" s="391"/>
      <c r="M46" s="385"/>
      <c r="N46" s="40"/>
      <c r="O46" s="50"/>
    </row>
    <row r="47" spans="1:15" s="42" customFormat="1" ht="12.75" x14ac:dyDescent="0.2">
      <c r="A47" s="28"/>
      <c r="B47" s="40"/>
      <c r="C47" s="457"/>
      <c r="D47" s="278"/>
      <c r="E47" s="458"/>
      <c r="F47" s="391"/>
      <c r="G47" s="471"/>
      <c r="H47" s="457"/>
      <c r="I47" s="278"/>
      <c r="J47" s="278"/>
      <c r="K47" s="458"/>
      <c r="L47" s="391"/>
      <c r="M47" s="385"/>
      <c r="N47" s="40"/>
      <c r="O47" s="50"/>
    </row>
    <row r="48" spans="1:15" s="42" customFormat="1" ht="12.75" x14ac:dyDescent="0.2">
      <c r="A48" s="28"/>
      <c r="B48" s="40"/>
      <c r="C48" s="457"/>
      <c r="D48" s="278"/>
      <c r="E48" s="458"/>
      <c r="F48" s="391"/>
      <c r="G48" s="471"/>
      <c r="H48" s="457"/>
      <c r="I48" s="278"/>
      <c r="J48" s="278"/>
      <c r="K48" s="458"/>
      <c r="L48" s="391"/>
      <c r="M48" s="385"/>
      <c r="N48" s="40"/>
      <c r="O48" s="50"/>
    </row>
    <row r="49" spans="1:15" s="42" customFormat="1" ht="12.75" x14ac:dyDescent="0.2">
      <c r="A49" s="28"/>
      <c r="B49" s="40"/>
      <c r="C49" s="457"/>
      <c r="D49" s="278"/>
      <c r="E49" s="458"/>
      <c r="F49" s="391"/>
      <c r="G49" s="471"/>
      <c r="H49" s="457"/>
      <c r="I49" s="278"/>
      <c r="J49" s="278"/>
      <c r="K49" s="458"/>
      <c r="L49" s="391"/>
      <c r="M49" s="385"/>
      <c r="N49" s="40"/>
      <c r="O49" s="50"/>
    </row>
    <row r="50" spans="1:15" s="42" customFormat="1" ht="12.75" x14ac:dyDescent="0.2">
      <c r="A50" s="28"/>
      <c r="B50" s="40"/>
      <c r="C50" s="457"/>
      <c r="D50" s="278"/>
      <c r="E50" s="458"/>
      <c r="F50" s="391"/>
      <c r="G50" s="471"/>
      <c r="H50" s="457"/>
      <c r="I50" s="278"/>
      <c r="J50" s="278"/>
      <c r="K50" s="458"/>
      <c r="L50" s="391"/>
      <c r="M50" s="385"/>
      <c r="N50" s="40"/>
      <c r="O50" s="50"/>
    </row>
    <row r="51" spans="1:15" s="42" customFormat="1" ht="12.75" x14ac:dyDescent="0.2">
      <c r="A51" s="28"/>
      <c r="B51" s="40"/>
      <c r="C51" s="457"/>
      <c r="D51" s="278"/>
      <c r="E51" s="458"/>
      <c r="F51" s="391"/>
      <c r="G51" s="471"/>
      <c r="H51" s="457"/>
      <c r="I51" s="278"/>
      <c r="J51" s="278"/>
      <c r="K51" s="458"/>
      <c r="L51" s="391"/>
      <c r="M51" s="385"/>
      <c r="N51" s="40"/>
      <c r="O51" s="50"/>
    </row>
    <row r="52" spans="1:15" s="42" customFormat="1" ht="12.75" x14ac:dyDescent="0.2">
      <c r="A52" s="28"/>
      <c r="B52" s="40"/>
      <c r="C52" s="457"/>
      <c r="D52" s="278"/>
      <c r="E52" s="458"/>
      <c r="F52" s="391"/>
      <c r="G52" s="471"/>
      <c r="H52" s="457"/>
      <c r="I52" s="278"/>
      <c r="J52" s="278"/>
      <c r="K52" s="458"/>
      <c r="L52" s="391"/>
      <c r="M52" s="385"/>
      <c r="N52" s="40"/>
      <c r="O52" s="50"/>
    </row>
    <row r="53" spans="1:15" s="42" customFormat="1" ht="12.75" x14ac:dyDescent="0.2">
      <c r="A53" s="28"/>
      <c r="B53" s="40"/>
      <c r="C53" s="457"/>
      <c r="D53" s="278"/>
      <c r="E53" s="458"/>
      <c r="F53" s="391"/>
      <c r="G53" s="471"/>
      <c r="H53" s="457"/>
      <c r="I53" s="278"/>
      <c r="J53" s="278"/>
      <c r="K53" s="458"/>
      <c r="L53" s="391"/>
      <c r="M53" s="385"/>
      <c r="N53" s="40"/>
      <c r="O53" s="50"/>
    </row>
    <row r="54" spans="1:15" s="42" customFormat="1" ht="12.75" x14ac:dyDescent="0.2">
      <c r="A54" s="28"/>
      <c r="B54" s="40"/>
      <c r="C54" s="457"/>
      <c r="D54" s="278"/>
      <c r="E54" s="458"/>
      <c r="F54" s="391"/>
      <c r="G54" s="471"/>
      <c r="H54" s="457"/>
      <c r="I54" s="278"/>
      <c r="J54" s="278"/>
      <c r="K54" s="458"/>
      <c r="L54" s="391"/>
      <c r="M54" s="385"/>
      <c r="N54" s="40"/>
      <c r="O54" s="50"/>
    </row>
    <row r="55" spans="1:15" s="79" customFormat="1" ht="12.75" x14ac:dyDescent="0.2">
      <c r="A55" s="28"/>
      <c r="B55" s="40"/>
      <c r="C55" s="229"/>
      <c r="D55" s="229"/>
      <c r="E55" s="149" t="s">
        <v>443</v>
      </c>
      <c r="F55" s="402">
        <f>SUM(F28:F54)</f>
        <v>0</v>
      </c>
      <c r="G55" s="473"/>
      <c r="H55" s="230"/>
      <c r="I55" s="230"/>
      <c r="J55" s="474" t="s">
        <v>443</v>
      </c>
      <c r="K55" s="475"/>
      <c r="L55" s="402">
        <f>SUM(L28:L54)</f>
        <v>0</v>
      </c>
      <c r="M55" s="470"/>
      <c r="N55" s="40"/>
      <c r="O55" s="50"/>
    </row>
    <row r="56" spans="1:15" s="42" customFormat="1" ht="12" thickBot="1" x14ac:dyDescent="0.25">
      <c r="A56" s="77"/>
      <c r="B56" s="40"/>
      <c r="C56" s="40"/>
      <c r="D56" s="462"/>
      <c r="E56" s="462"/>
      <c r="F56" s="462"/>
      <c r="G56" s="462"/>
      <c r="H56" s="462"/>
      <c r="I56" s="462"/>
      <c r="J56" s="462"/>
      <c r="K56" s="462"/>
      <c r="L56" s="462"/>
      <c r="M56" s="462"/>
      <c r="N56" s="40"/>
      <c r="O56" s="50"/>
    </row>
    <row r="57" spans="1:15" s="83" customFormat="1" ht="13.5" thickTop="1" x14ac:dyDescent="0.2">
      <c r="A57" s="184" t="s">
        <v>444</v>
      </c>
      <c r="B57" s="469"/>
      <c r="C57" s="469"/>
      <c r="D57" s="469"/>
      <c r="E57" s="469"/>
      <c r="F57" s="469"/>
      <c r="G57" s="469"/>
      <c r="H57" s="469"/>
      <c r="I57" s="469"/>
      <c r="J57" s="469"/>
      <c r="K57" s="469"/>
      <c r="L57" s="469"/>
      <c r="M57" s="469"/>
      <c r="N57" s="469"/>
      <c r="O57" s="185"/>
    </row>
    <row r="58" spans="1:15" s="83" customFormat="1" x14ac:dyDescent="0.2">
      <c r="A58" s="463"/>
      <c r="B58" s="464"/>
      <c r="C58" s="464"/>
      <c r="D58" s="464"/>
      <c r="E58" s="464"/>
      <c r="F58" s="464"/>
      <c r="G58" s="464"/>
      <c r="H58" s="464"/>
      <c r="I58" s="464"/>
      <c r="J58" s="464"/>
      <c r="K58" s="464"/>
      <c r="L58" s="464"/>
      <c r="M58" s="464"/>
      <c r="N58" s="464"/>
      <c r="O58" s="465"/>
    </row>
    <row r="59" spans="1:15" s="83" customFormat="1" x14ac:dyDescent="0.2">
      <c r="A59" s="463"/>
      <c r="B59" s="464"/>
      <c r="C59" s="464"/>
      <c r="D59" s="464"/>
      <c r="E59" s="464"/>
      <c r="F59" s="464"/>
      <c r="G59" s="464"/>
      <c r="H59" s="464"/>
      <c r="I59" s="464"/>
      <c r="J59" s="464"/>
      <c r="K59" s="464"/>
      <c r="L59" s="464"/>
      <c r="M59" s="464"/>
      <c r="N59" s="464"/>
      <c r="O59" s="465"/>
    </row>
    <row r="60" spans="1:15" s="83" customFormat="1" x14ac:dyDescent="0.2">
      <c r="A60" s="463"/>
      <c r="B60" s="464"/>
      <c r="C60" s="464"/>
      <c r="D60" s="464"/>
      <c r="E60" s="464"/>
      <c r="F60" s="464"/>
      <c r="G60" s="464"/>
      <c r="H60" s="464"/>
      <c r="I60" s="464"/>
      <c r="J60" s="464"/>
      <c r="K60" s="464"/>
      <c r="L60" s="464"/>
      <c r="M60" s="464"/>
      <c r="N60" s="464"/>
      <c r="O60" s="465"/>
    </row>
    <row r="61" spans="1:15" s="83" customFormat="1" x14ac:dyDescent="0.2">
      <c r="A61" s="463"/>
      <c r="B61" s="464"/>
      <c r="C61" s="464"/>
      <c r="D61" s="464"/>
      <c r="E61" s="464"/>
      <c r="F61" s="464"/>
      <c r="G61" s="464"/>
      <c r="H61" s="464"/>
      <c r="I61" s="464"/>
      <c r="J61" s="464"/>
      <c r="K61" s="464"/>
      <c r="L61" s="464"/>
      <c r="M61" s="464"/>
      <c r="N61" s="464"/>
      <c r="O61" s="465"/>
    </row>
    <row r="62" spans="1:15" s="83" customFormat="1" x14ac:dyDescent="0.2">
      <c r="A62" s="463"/>
      <c r="B62" s="464"/>
      <c r="C62" s="464"/>
      <c r="D62" s="464"/>
      <c r="E62" s="464"/>
      <c r="F62" s="464"/>
      <c r="G62" s="464"/>
      <c r="H62" s="464"/>
      <c r="I62" s="464"/>
      <c r="J62" s="464"/>
      <c r="K62" s="464"/>
      <c r="L62" s="464"/>
      <c r="M62" s="464"/>
      <c r="N62" s="464"/>
      <c r="O62" s="465"/>
    </row>
    <row r="63" spans="1:15" s="83" customFormat="1" x14ac:dyDescent="0.2">
      <c r="A63" s="463"/>
      <c r="B63" s="464"/>
      <c r="C63" s="464"/>
      <c r="D63" s="464"/>
      <c r="E63" s="464"/>
      <c r="F63" s="464"/>
      <c r="G63" s="464"/>
      <c r="H63" s="464"/>
      <c r="I63" s="464"/>
      <c r="J63" s="464"/>
      <c r="K63" s="464"/>
      <c r="L63" s="464"/>
      <c r="M63" s="464"/>
      <c r="N63" s="464"/>
      <c r="O63" s="465"/>
    </row>
    <row r="64" spans="1:15" s="83" customFormat="1" x14ac:dyDescent="0.2">
      <c r="A64" s="463"/>
      <c r="B64" s="464"/>
      <c r="C64" s="464"/>
      <c r="D64" s="464"/>
      <c r="E64" s="464"/>
      <c r="F64" s="464"/>
      <c r="G64" s="464"/>
      <c r="H64" s="464"/>
      <c r="I64" s="464"/>
      <c r="J64" s="464"/>
      <c r="K64" s="464"/>
      <c r="L64" s="464"/>
      <c r="M64" s="464"/>
      <c r="N64" s="464"/>
      <c r="O64" s="465"/>
    </row>
    <row r="65" spans="1:15" s="83" customFormat="1" ht="12" thickBot="1" x14ac:dyDescent="0.25">
      <c r="A65" s="466"/>
      <c r="B65" s="467"/>
      <c r="C65" s="467"/>
      <c r="D65" s="467"/>
      <c r="E65" s="467"/>
      <c r="F65" s="467"/>
      <c r="G65" s="467"/>
      <c r="H65" s="467"/>
      <c r="I65" s="467"/>
      <c r="J65" s="467"/>
      <c r="K65" s="467"/>
      <c r="L65" s="467"/>
      <c r="M65" s="467"/>
      <c r="N65" s="467"/>
      <c r="O65" s="468"/>
    </row>
    <row r="66" spans="1:15" s="83" customFormat="1" ht="12" thickTop="1" x14ac:dyDescent="0.2">
      <c r="A66" s="231"/>
      <c r="B66" s="187"/>
      <c r="C66" s="187"/>
      <c r="D66" s="187"/>
      <c r="E66" s="187"/>
      <c r="F66" s="187"/>
      <c r="G66" s="187"/>
      <c r="H66" s="187"/>
      <c r="I66" s="187"/>
      <c r="J66" s="187"/>
      <c r="K66" s="187"/>
      <c r="L66" s="187"/>
      <c r="M66" s="187"/>
      <c r="N66" s="187"/>
      <c r="O66" s="188"/>
    </row>
    <row r="67" spans="1:15" ht="12.75" x14ac:dyDescent="0.2">
      <c r="A67" s="186"/>
      <c r="C67" s="243" t="s">
        <v>445</v>
      </c>
      <c r="D67" s="243"/>
      <c r="E67" s="243"/>
      <c r="F67" s="243"/>
      <c r="G67" s="243"/>
      <c r="H67" s="243"/>
      <c r="I67" s="243"/>
      <c r="J67" s="243"/>
      <c r="K67" s="243"/>
      <c r="L67" s="246"/>
      <c r="M67" s="246"/>
      <c r="O67" s="50"/>
    </row>
    <row r="68" spans="1:15" ht="12.75" x14ac:dyDescent="0.2">
      <c r="A68" s="28"/>
      <c r="C68" s="483" t="s">
        <v>446</v>
      </c>
      <c r="D68" s="243"/>
      <c r="E68" s="243"/>
      <c r="F68" s="243"/>
      <c r="G68" s="243"/>
      <c r="H68" s="306"/>
      <c r="I68" s="246"/>
      <c r="J68" s="350">
        <f>L55</f>
        <v>0</v>
      </c>
      <c r="K68" s="313"/>
      <c r="L68" s="87" t="s">
        <v>447</v>
      </c>
      <c r="M68" s="29"/>
      <c r="O68" s="50"/>
    </row>
    <row r="69" spans="1:15" x14ac:dyDescent="0.2">
      <c r="A69" s="28"/>
      <c r="D69" s="78"/>
      <c r="M69" s="87" t="s">
        <v>448</v>
      </c>
      <c r="O69" s="50"/>
    </row>
    <row r="70" spans="1:15" ht="6" customHeight="1" x14ac:dyDescent="0.2">
      <c r="A70" s="28"/>
      <c r="O70" s="50"/>
    </row>
    <row r="71" spans="1:15" ht="12.75" x14ac:dyDescent="0.2">
      <c r="A71" s="28"/>
      <c r="C71" s="91"/>
      <c r="D71" s="243" t="s">
        <v>449</v>
      </c>
      <c r="E71" s="243"/>
      <c r="F71" s="243"/>
      <c r="G71" s="243"/>
      <c r="H71" s="243"/>
      <c r="I71" s="243"/>
      <c r="J71" s="243"/>
      <c r="K71" s="243"/>
      <c r="L71" s="243"/>
      <c r="M71" s="243"/>
      <c r="N71" s="246"/>
      <c r="O71" s="50"/>
    </row>
    <row r="72" spans="1:15" ht="12.75" x14ac:dyDescent="0.2">
      <c r="A72" s="28"/>
      <c r="D72" s="15" t="s">
        <v>450</v>
      </c>
      <c r="E72" s="29"/>
      <c r="O72" s="50"/>
    </row>
    <row r="73" spans="1:15" x14ac:dyDescent="0.2">
      <c r="A73" s="28"/>
      <c r="E73" s="87" t="s">
        <v>448</v>
      </c>
      <c r="O73" s="50"/>
    </row>
    <row r="74" spans="1:15" ht="12.75" x14ac:dyDescent="0.2">
      <c r="A74" s="28"/>
      <c r="C74" s="91"/>
      <c r="D74" s="243" t="s">
        <v>451</v>
      </c>
      <c r="E74" s="243"/>
      <c r="F74" s="243"/>
      <c r="G74" s="243"/>
      <c r="H74" s="243"/>
      <c r="I74" s="243"/>
      <c r="J74" s="243"/>
      <c r="K74" s="243"/>
      <c r="O74" s="50"/>
    </row>
    <row r="75" spans="1:15" ht="6" customHeight="1" x14ac:dyDescent="0.2">
      <c r="A75" s="28"/>
      <c r="O75" s="50"/>
    </row>
    <row r="76" spans="1:15" ht="12.75" x14ac:dyDescent="0.2">
      <c r="A76" s="28"/>
      <c r="C76" s="243" t="s">
        <v>452</v>
      </c>
      <c r="D76" s="243"/>
      <c r="E76" s="243"/>
      <c r="F76" s="243"/>
      <c r="G76" s="243"/>
      <c r="H76" s="243"/>
      <c r="I76" s="243"/>
      <c r="J76" s="243"/>
      <c r="K76" s="243"/>
      <c r="L76" s="243"/>
      <c r="M76" s="243"/>
      <c r="O76" s="50"/>
    </row>
    <row r="77" spans="1:15" ht="12.75" x14ac:dyDescent="0.2">
      <c r="A77" s="28"/>
      <c r="C77" s="243" t="s">
        <v>453</v>
      </c>
      <c r="D77" s="243"/>
      <c r="E77" s="243"/>
      <c r="F77" s="243"/>
      <c r="G77" s="243"/>
      <c r="H77" s="243"/>
      <c r="I77" s="243"/>
      <c r="J77" s="306"/>
      <c r="K77" s="246"/>
      <c r="L77" s="246"/>
      <c r="M77" s="246"/>
      <c r="O77" s="50"/>
    </row>
    <row r="78" spans="1:15" ht="6" customHeight="1" x14ac:dyDescent="0.2">
      <c r="A78" s="28"/>
      <c r="D78" s="306"/>
      <c r="E78" s="306"/>
      <c r="F78" s="306"/>
      <c r="O78" s="50"/>
    </row>
    <row r="79" spans="1:15" ht="12" thickBot="1" x14ac:dyDescent="0.25">
      <c r="A79" s="28"/>
      <c r="D79" s="397"/>
      <c r="E79" s="397"/>
      <c r="F79" s="397"/>
      <c r="J79" s="472"/>
      <c r="K79" s="472"/>
      <c r="O79" s="50"/>
    </row>
    <row r="80" spans="1:15" ht="6" customHeight="1" x14ac:dyDescent="0.2">
      <c r="A80" s="28"/>
      <c r="D80" s="460" t="s">
        <v>393</v>
      </c>
      <c r="E80" s="460"/>
      <c r="F80" s="460"/>
      <c r="J80" s="459" t="s">
        <v>97</v>
      </c>
      <c r="K80" s="459"/>
      <c r="O80" s="50"/>
    </row>
    <row r="81" spans="1:15" x14ac:dyDescent="0.2">
      <c r="A81" s="28"/>
      <c r="D81" s="460"/>
      <c r="E81" s="460"/>
      <c r="F81" s="460"/>
      <c r="J81" s="460"/>
      <c r="K81" s="460"/>
      <c r="O81" s="50"/>
    </row>
    <row r="82" spans="1:15" ht="6.75" customHeight="1" x14ac:dyDescent="0.2">
      <c r="A82" s="28"/>
      <c r="D82" s="306"/>
      <c r="E82" s="306"/>
      <c r="F82" s="306"/>
      <c r="O82" s="50"/>
    </row>
    <row r="83" spans="1:15" ht="12" thickBot="1" x14ac:dyDescent="0.25">
      <c r="A83" s="28"/>
      <c r="D83" s="397"/>
      <c r="E83" s="397"/>
      <c r="F83" s="397"/>
      <c r="J83" s="397"/>
      <c r="K83" s="397"/>
      <c r="O83" s="50"/>
    </row>
    <row r="84" spans="1:15" x14ac:dyDescent="0.2">
      <c r="A84" s="28"/>
      <c r="D84" s="306" t="s">
        <v>301</v>
      </c>
      <c r="E84" s="306"/>
      <c r="F84" s="306"/>
      <c r="J84" s="40" t="s">
        <v>97</v>
      </c>
      <c r="O84" s="50"/>
    </row>
    <row r="85" spans="1:15" x14ac:dyDescent="0.2">
      <c r="A85" s="28"/>
      <c r="O85" s="50"/>
    </row>
    <row r="86" spans="1:15" x14ac:dyDescent="0.2">
      <c r="A86" s="28"/>
      <c r="O86" s="50"/>
    </row>
    <row r="87" spans="1:15" ht="12" thickBot="1" x14ac:dyDescent="0.25">
      <c r="A87" s="77"/>
      <c r="B87" s="76"/>
      <c r="C87" s="76"/>
      <c r="D87" s="76"/>
      <c r="E87" s="76"/>
      <c r="F87" s="76"/>
      <c r="G87" s="76"/>
      <c r="H87" s="76"/>
      <c r="I87" s="76"/>
      <c r="J87" s="76"/>
      <c r="K87" s="76"/>
      <c r="L87" s="76"/>
      <c r="M87" s="76"/>
      <c r="N87" s="76"/>
      <c r="O87" s="81"/>
    </row>
    <row r="88" spans="1:15" ht="12" thickTop="1" x14ac:dyDescent="0.2"/>
  </sheetData>
  <sheetProtection sheet="1" objects="1" scenarios="1" selectLockedCells="1"/>
  <mergeCells count="153">
    <mergeCell ref="C18:K18"/>
    <mergeCell ref="C20:K20"/>
    <mergeCell ref="A24:O24"/>
    <mergeCell ref="B22:I22"/>
    <mergeCell ref="J22:K22"/>
    <mergeCell ref="B3:M3"/>
    <mergeCell ref="B2:M2"/>
    <mergeCell ref="B1:M1"/>
    <mergeCell ref="C77:M77"/>
    <mergeCell ref="C67:M67"/>
    <mergeCell ref="J68:K68"/>
    <mergeCell ref="C68:I68"/>
    <mergeCell ref="D71:N71"/>
    <mergeCell ref="F15:G15"/>
    <mergeCell ref="H15:I15"/>
    <mergeCell ref="B5:M5"/>
    <mergeCell ref="F10:H10"/>
    <mergeCell ref="C12:E12"/>
    <mergeCell ref="C19:K19"/>
    <mergeCell ref="C13:E13"/>
    <mergeCell ref="I13:J13"/>
    <mergeCell ref="C14:E14"/>
    <mergeCell ref="G13:H13"/>
    <mergeCell ref="B16:L16"/>
    <mergeCell ref="C28:E28"/>
    <mergeCell ref="C27:E27"/>
    <mergeCell ref="L27:M27"/>
    <mergeCell ref="L28:M28"/>
    <mergeCell ref="H27:K27"/>
    <mergeCell ref="F27:G27"/>
    <mergeCell ref="F28:G28"/>
    <mergeCell ref="H28:K28"/>
    <mergeCell ref="H26:M26"/>
    <mergeCell ref="C26:G26"/>
    <mergeCell ref="C29:E29"/>
    <mergeCell ref="C30:E30"/>
    <mergeCell ref="C38:E38"/>
    <mergeCell ref="C39:E39"/>
    <mergeCell ref="C31:E31"/>
    <mergeCell ref="C32:E32"/>
    <mergeCell ref="C36:E36"/>
    <mergeCell ref="C37:E37"/>
    <mergeCell ref="C33:E33"/>
    <mergeCell ref="C34:E34"/>
    <mergeCell ref="C35:E35"/>
    <mergeCell ref="J83:K83"/>
    <mergeCell ref="J79:K79"/>
    <mergeCell ref="C42:E42"/>
    <mergeCell ref="C43:E43"/>
    <mergeCell ref="H42:K42"/>
    <mergeCell ref="C40:E40"/>
    <mergeCell ref="H43:K43"/>
    <mergeCell ref="C44:E44"/>
    <mergeCell ref="C41:E41"/>
    <mergeCell ref="F46:G46"/>
    <mergeCell ref="F47:G47"/>
    <mergeCell ref="C50:E50"/>
    <mergeCell ref="H50:K50"/>
    <mergeCell ref="F50:G50"/>
    <mergeCell ref="C48:E48"/>
    <mergeCell ref="C49:E49"/>
    <mergeCell ref="C45:E45"/>
    <mergeCell ref="H44:K44"/>
    <mergeCell ref="H45:K45"/>
    <mergeCell ref="F44:G44"/>
    <mergeCell ref="F45:G45"/>
    <mergeCell ref="C46:E46"/>
    <mergeCell ref="F55:G55"/>
    <mergeCell ref="J55:K55"/>
    <mergeCell ref="F30:G30"/>
    <mergeCell ref="F31:G31"/>
    <mergeCell ref="H29:K29"/>
    <mergeCell ref="H30:K30"/>
    <mergeCell ref="H31:K31"/>
    <mergeCell ref="H40:K40"/>
    <mergeCell ref="H32:K32"/>
    <mergeCell ref="H33:K33"/>
    <mergeCell ref="H34:K34"/>
    <mergeCell ref="H36:K36"/>
    <mergeCell ref="F29:G29"/>
    <mergeCell ref="F32:G32"/>
    <mergeCell ref="H35:K35"/>
    <mergeCell ref="F33:G33"/>
    <mergeCell ref="F34:G34"/>
    <mergeCell ref="L44:M44"/>
    <mergeCell ref="L45:M45"/>
    <mergeCell ref="L46:M46"/>
    <mergeCell ref="L47:M47"/>
    <mergeCell ref="L51:M51"/>
    <mergeCell ref="L50:M50"/>
    <mergeCell ref="L29:M29"/>
    <mergeCell ref="L30:M30"/>
    <mergeCell ref="L31:M31"/>
    <mergeCell ref="L32:M32"/>
    <mergeCell ref="L33:M33"/>
    <mergeCell ref="L34:M34"/>
    <mergeCell ref="L42:M42"/>
    <mergeCell ref="L43:M43"/>
    <mergeCell ref="L35:M35"/>
    <mergeCell ref="L36:M36"/>
    <mergeCell ref="L37:M37"/>
    <mergeCell ref="L38:M38"/>
    <mergeCell ref="L39:M39"/>
    <mergeCell ref="L40:M40"/>
    <mergeCell ref="F35:G35"/>
    <mergeCell ref="F36:G36"/>
    <mergeCell ref="L41:M41"/>
    <mergeCell ref="F41:G41"/>
    <mergeCell ref="F42:G42"/>
    <mergeCell ref="F43:G43"/>
    <mergeCell ref="C47:E47"/>
    <mergeCell ref="L53:M53"/>
    <mergeCell ref="L54:M54"/>
    <mergeCell ref="L55:M55"/>
    <mergeCell ref="H53:K53"/>
    <mergeCell ref="H54:K54"/>
    <mergeCell ref="F53:G53"/>
    <mergeCell ref="F54:G54"/>
    <mergeCell ref="H48:K48"/>
    <mergeCell ref="H49:K49"/>
    <mergeCell ref="F48:G48"/>
    <mergeCell ref="F49:G49"/>
    <mergeCell ref="H51:K51"/>
    <mergeCell ref="H52:K52"/>
    <mergeCell ref="F51:G51"/>
    <mergeCell ref="F52:G52"/>
    <mergeCell ref="L52:M52"/>
    <mergeCell ref="L48:M48"/>
    <mergeCell ref="L49:M49"/>
    <mergeCell ref="H47:K47"/>
    <mergeCell ref="H46:K46"/>
    <mergeCell ref="H39:K39"/>
    <mergeCell ref="H41:K41"/>
    <mergeCell ref="D82:F83"/>
    <mergeCell ref="D84:F84"/>
    <mergeCell ref="J80:K81"/>
    <mergeCell ref="H37:K37"/>
    <mergeCell ref="H38:K38"/>
    <mergeCell ref="F37:G37"/>
    <mergeCell ref="F38:G38"/>
    <mergeCell ref="F39:G39"/>
    <mergeCell ref="F40:G40"/>
    <mergeCell ref="D80:F81"/>
    <mergeCell ref="D56:M56"/>
    <mergeCell ref="D74:K74"/>
    <mergeCell ref="C76:M76"/>
    <mergeCell ref="D78:F79"/>
    <mergeCell ref="A58:O65"/>
    <mergeCell ref="B57:N57"/>
    <mergeCell ref="C53:E53"/>
    <mergeCell ref="C54:E54"/>
    <mergeCell ref="C51:E51"/>
    <mergeCell ref="C52:E52"/>
  </mergeCells>
  <phoneticPr fontId="2" type="noConversion"/>
  <dataValidations count="1">
    <dataValidation type="list" allowBlank="1" showInputMessage="1" showErrorMessage="1" sqref="D21:G21 I21 C19:C20 C18:K18" xr:uid="{00000000-0002-0000-0C00-000000000000}">
      <formula1>THSC_Options</formula1>
    </dataValidation>
  </dataValidations>
  <pageMargins left="0" right="0" top="0.2"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85"/>
  <sheetViews>
    <sheetView zoomScale="90" workbookViewId="0">
      <selection activeCell="E14" sqref="E14"/>
    </sheetView>
  </sheetViews>
  <sheetFormatPr defaultRowHeight="11.25" x14ac:dyDescent="0.2"/>
  <cols>
    <col min="1" max="1" width="11.6640625" style="40" customWidth="1"/>
    <col min="2" max="2" width="9.33203125" style="40"/>
    <col min="3" max="3" width="9.83203125" style="40" customWidth="1"/>
    <col min="4" max="4" width="12.6640625" style="40" customWidth="1"/>
    <col min="5" max="5" width="8.5" style="40" customWidth="1"/>
    <col min="6" max="6" width="11.33203125" style="40" customWidth="1"/>
    <col min="7" max="7" width="10.33203125" style="40" customWidth="1"/>
    <col min="8" max="8" width="12.33203125" style="40" customWidth="1"/>
    <col min="9" max="9" width="9" style="40" customWidth="1"/>
    <col min="10" max="10" width="15" style="40" customWidth="1"/>
    <col min="11" max="11" width="8.1640625" style="40" customWidth="1"/>
    <col min="12" max="12" width="11.1640625" style="40" customWidth="1"/>
    <col min="13" max="16384" width="9.33203125" style="40"/>
  </cols>
  <sheetData>
    <row r="1" spans="1:13" ht="16.5" thickTop="1" x14ac:dyDescent="0.25">
      <c r="A1" s="16" t="s">
        <v>454</v>
      </c>
      <c r="B1" s="238" t="s">
        <v>1</v>
      </c>
      <c r="C1" s="239"/>
      <c r="D1" s="239"/>
      <c r="E1" s="239"/>
      <c r="F1" s="239"/>
      <c r="G1" s="239"/>
      <c r="H1" s="298"/>
      <c r="I1" s="298"/>
      <c r="J1" s="298"/>
      <c r="K1" s="298"/>
      <c r="L1" s="17" t="s">
        <v>99</v>
      </c>
      <c r="M1" s="64" t="str">
        <f>'RE-600'!H1</f>
        <v>FAI</v>
      </c>
    </row>
    <row r="2" spans="1:13" ht="15.75" x14ac:dyDescent="0.25">
      <c r="A2" s="198">
        <f>'RE-600'!A2</f>
        <v>42858</v>
      </c>
      <c r="B2" s="240" t="s">
        <v>3</v>
      </c>
      <c r="C2" s="241"/>
      <c r="D2" s="241"/>
      <c r="E2" s="241"/>
      <c r="F2" s="241"/>
      <c r="G2" s="241"/>
      <c r="H2" s="246"/>
      <c r="I2" s="246"/>
      <c r="J2" s="246"/>
      <c r="K2" s="246"/>
      <c r="L2" s="15" t="s">
        <v>100</v>
      </c>
      <c r="M2" s="65">
        <f>'RE-600'!H2</f>
        <v>158</v>
      </c>
    </row>
    <row r="3" spans="1:13" ht="12.75" x14ac:dyDescent="0.2">
      <c r="A3" s="28"/>
      <c r="B3" s="306"/>
      <c r="C3" s="306"/>
      <c r="D3" s="306"/>
      <c r="E3" s="306"/>
      <c r="F3" s="306"/>
      <c r="G3" s="306"/>
      <c r="H3" s="306"/>
      <c r="I3" s="306"/>
      <c r="J3" s="306"/>
      <c r="K3" s="306"/>
      <c r="L3" s="15" t="s">
        <v>102</v>
      </c>
      <c r="M3" s="203">
        <f>'RE-600'!H3</f>
        <v>4.2</v>
      </c>
    </row>
    <row r="4" spans="1:13" ht="15.75" x14ac:dyDescent="0.25">
      <c r="A4" s="28"/>
      <c r="B4" s="240" t="s">
        <v>455</v>
      </c>
      <c r="C4" s="241"/>
      <c r="D4" s="241"/>
      <c r="E4" s="241"/>
      <c r="F4" s="241"/>
      <c r="G4" s="241"/>
      <c r="H4" s="246"/>
      <c r="I4" s="246"/>
      <c r="J4" s="246"/>
      <c r="K4" s="246"/>
      <c r="L4" s="15" t="s">
        <v>104</v>
      </c>
      <c r="M4" s="202" t="str">
        <f>'RE-600'!H4</f>
        <v>018</v>
      </c>
    </row>
    <row r="5" spans="1:13" ht="12.75" x14ac:dyDescent="0.2">
      <c r="A5" s="28"/>
      <c r="L5" s="15" t="s">
        <v>185</v>
      </c>
      <c r="M5" s="65">
        <f>'RE-600'!H5</f>
        <v>111621</v>
      </c>
    </row>
    <row r="6" spans="1:13" x14ac:dyDescent="0.2">
      <c r="A6" s="28"/>
      <c r="M6" s="50"/>
    </row>
    <row r="7" spans="1:13" s="15" customFormat="1" ht="12.75" x14ac:dyDescent="0.2">
      <c r="A7" s="20"/>
      <c r="M7" s="23"/>
    </row>
    <row r="8" spans="1:13" x14ac:dyDescent="0.2">
      <c r="A8" s="28"/>
      <c r="M8" s="50"/>
    </row>
    <row r="9" spans="1:13" ht="15.75" x14ac:dyDescent="0.25">
      <c r="A9" s="28"/>
      <c r="G9" s="19"/>
      <c r="M9" s="50"/>
    </row>
    <row r="10" spans="1:13" x14ac:dyDescent="0.2">
      <c r="A10" s="28"/>
      <c r="M10" s="50"/>
    </row>
    <row r="11" spans="1:13" ht="12.75" x14ac:dyDescent="0.2">
      <c r="A11" s="28"/>
      <c r="B11" s="243" t="s">
        <v>456</v>
      </c>
      <c r="C11" s="246"/>
      <c r="D11" s="246"/>
      <c r="E11" s="246"/>
      <c r="F11" s="301" t="str">
        <f>'RE-600'!B8</f>
        <v>Thomas Rogers</v>
      </c>
      <c r="G11" s="301"/>
      <c r="H11" s="301"/>
      <c r="I11" s="301"/>
      <c r="J11" s="301"/>
      <c r="K11" s="301"/>
      <c r="M11" s="50"/>
    </row>
    <row r="12" spans="1:13" ht="12.75" x14ac:dyDescent="0.2">
      <c r="A12" s="28"/>
      <c r="B12" s="243" t="s">
        <v>457</v>
      </c>
      <c r="C12" s="246"/>
      <c r="D12" s="246"/>
      <c r="E12" s="246"/>
      <c r="F12" s="342">
        <f>'RE-616'!F8</f>
        <v>0</v>
      </c>
      <c r="G12" s="342"/>
      <c r="H12" s="342"/>
      <c r="I12" s="56"/>
      <c r="J12" s="56"/>
      <c r="K12" s="56"/>
      <c r="M12" s="50"/>
    </row>
    <row r="13" spans="1:13" x14ac:dyDescent="0.2">
      <c r="A13" s="28"/>
      <c r="F13" s="342">
        <f>'RE-616'!F9</f>
        <v>0</v>
      </c>
      <c r="G13" s="342"/>
      <c r="H13" s="342"/>
      <c r="M13" s="50"/>
    </row>
    <row r="14" spans="1:13" ht="12.75" x14ac:dyDescent="0.2">
      <c r="A14" s="28"/>
      <c r="B14" s="243" t="s">
        <v>458</v>
      </c>
      <c r="C14" s="306"/>
      <c r="D14" s="243"/>
      <c r="E14" s="82"/>
      <c r="M14" s="50"/>
    </row>
    <row r="15" spans="1:13" x14ac:dyDescent="0.2">
      <c r="A15" s="28"/>
      <c r="M15" s="50"/>
    </row>
    <row r="16" spans="1:13" ht="12.75" x14ac:dyDescent="0.2">
      <c r="A16" s="443" t="s">
        <v>459</v>
      </c>
      <c r="B16" s="243"/>
      <c r="C16" s="243"/>
      <c r="D16" s="243"/>
      <c r="E16" s="243"/>
      <c r="F16" s="243"/>
      <c r="G16" s="243"/>
      <c r="H16" s="243"/>
      <c r="M16" s="50"/>
    </row>
    <row r="17" spans="1:13" x14ac:dyDescent="0.2">
      <c r="A17" s="28"/>
      <c r="B17" s="285"/>
      <c r="C17" s="286"/>
      <c r="D17" s="286"/>
      <c r="E17" s="286"/>
      <c r="F17" s="286"/>
      <c r="G17" s="286"/>
      <c r="H17" s="286"/>
      <c r="I17" s="286"/>
      <c r="J17" s="286"/>
      <c r="K17" s="286"/>
      <c r="L17" s="287"/>
      <c r="M17" s="50"/>
    </row>
    <row r="18" spans="1:13" x14ac:dyDescent="0.2">
      <c r="A18" s="28"/>
      <c r="B18" s="288"/>
      <c r="C18" s="289"/>
      <c r="D18" s="289"/>
      <c r="E18" s="289"/>
      <c r="F18" s="289"/>
      <c r="G18" s="289"/>
      <c r="H18" s="289"/>
      <c r="I18" s="289"/>
      <c r="J18" s="289"/>
      <c r="K18" s="289"/>
      <c r="L18" s="290"/>
      <c r="M18" s="50"/>
    </row>
    <row r="19" spans="1:13" x14ac:dyDescent="0.2">
      <c r="A19" s="28"/>
      <c r="B19" s="291"/>
      <c r="C19" s="292"/>
      <c r="D19" s="292"/>
      <c r="E19" s="292"/>
      <c r="F19" s="292"/>
      <c r="G19" s="292"/>
      <c r="H19" s="292"/>
      <c r="I19" s="292"/>
      <c r="J19" s="292"/>
      <c r="K19" s="292"/>
      <c r="L19" s="293"/>
      <c r="M19" s="50"/>
    </row>
    <row r="20" spans="1:13" x14ac:dyDescent="0.2">
      <c r="A20" s="28"/>
      <c r="B20" s="84"/>
      <c r="C20" s="84"/>
      <c r="D20" s="84"/>
      <c r="E20" s="84"/>
      <c r="F20" s="84"/>
      <c r="G20" s="84"/>
      <c r="H20" s="84"/>
      <c r="I20" s="84"/>
      <c r="J20" s="84"/>
      <c r="K20" s="84"/>
      <c r="M20" s="50"/>
    </row>
    <row r="21" spans="1:13" ht="12.75" x14ac:dyDescent="0.2">
      <c r="A21" s="443" t="s">
        <v>460</v>
      </c>
      <c r="B21" s="243"/>
      <c r="C21" s="243"/>
      <c r="D21" s="243"/>
      <c r="E21" s="243"/>
      <c r="F21" s="243"/>
      <c r="G21" s="243"/>
      <c r="M21" s="50"/>
    </row>
    <row r="22" spans="1:13" x14ac:dyDescent="0.2">
      <c r="A22" s="28"/>
      <c r="B22" s="285"/>
      <c r="C22" s="286"/>
      <c r="D22" s="286"/>
      <c r="E22" s="286"/>
      <c r="F22" s="286"/>
      <c r="G22" s="286"/>
      <c r="H22" s="286"/>
      <c r="I22" s="286"/>
      <c r="J22" s="286"/>
      <c r="K22" s="286"/>
      <c r="L22" s="287"/>
      <c r="M22" s="50"/>
    </row>
    <row r="23" spans="1:13" x14ac:dyDescent="0.2">
      <c r="A23" s="28"/>
      <c r="B23" s="288"/>
      <c r="C23" s="289"/>
      <c r="D23" s="289"/>
      <c r="E23" s="289"/>
      <c r="F23" s="289"/>
      <c r="G23" s="289"/>
      <c r="H23" s="289"/>
      <c r="I23" s="289"/>
      <c r="J23" s="289"/>
      <c r="K23" s="289"/>
      <c r="L23" s="290"/>
      <c r="M23" s="50"/>
    </row>
    <row r="24" spans="1:13" x14ac:dyDescent="0.2">
      <c r="A24" s="28"/>
      <c r="B24" s="288"/>
      <c r="C24" s="289"/>
      <c r="D24" s="289"/>
      <c r="E24" s="289"/>
      <c r="F24" s="289"/>
      <c r="G24" s="289"/>
      <c r="H24" s="289"/>
      <c r="I24" s="289"/>
      <c r="J24" s="289"/>
      <c r="K24" s="289"/>
      <c r="L24" s="290"/>
      <c r="M24" s="50"/>
    </row>
    <row r="25" spans="1:13" x14ac:dyDescent="0.2">
      <c r="A25" s="28"/>
      <c r="B25" s="291"/>
      <c r="C25" s="292"/>
      <c r="D25" s="292"/>
      <c r="E25" s="292"/>
      <c r="F25" s="292"/>
      <c r="G25" s="292"/>
      <c r="H25" s="292"/>
      <c r="I25" s="292"/>
      <c r="J25" s="292"/>
      <c r="K25" s="292"/>
      <c r="L25" s="293"/>
      <c r="M25" s="50"/>
    </row>
    <row r="26" spans="1:13" ht="12" thickBot="1" x14ac:dyDescent="0.25">
      <c r="A26" s="28"/>
      <c r="B26" s="84"/>
      <c r="C26" s="84"/>
      <c r="D26" s="84"/>
      <c r="E26" s="84"/>
      <c r="F26" s="84"/>
      <c r="G26" s="84"/>
      <c r="H26" s="84"/>
      <c r="I26" s="84"/>
      <c r="J26" s="84"/>
      <c r="K26" s="84"/>
      <c r="L26" s="191"/>
      <c r="M26" s="50"/>
    </row>
    <row r="27" spans="1:13" ht="13.5" thickTop="1" x14ac:dyDescent="0.2">
      <c r="A27" s="38"/>
      <c r="B27" s="39"/>
      <c r="C27" s="39"/>
      <c r="D27" s="39"/>
      <c r="E27" s="39"/>
      <c r="F27" s="39"/>
      <c r="G27" s="172" t="s">
        <v>461</v>
      </c>
      <c r="H27" s="39"/>
      <c r="I27" s="39"/>
      <c r="J27" s="39"/>
      <c r="K27" s="39"/>
      <c r="L27" s="39"/>
      <c r="M27" s="138"/>
    </row>
    <row r="28" spans="1:13" x14ac:dyDescent="0.2">
      <c r="A28" s="28"/>
      <c r="M28" s="50"/>
    </row>
    <row r="29" spans="1:13" s="15" customFormat="1" ht="12.75" x14ac:dyDescent="0.2">
      <c r="A29" s="20"/>
      <c r="C29" s="434" t="s">
        <v>462</v>
      </c>
      <c r="D29" s="497"/>
      <c r="E29" s="497"/>
      <c r="M29" s="23"/>
    </row>
    <row r="30" spans="1:13" s="15" customFormat="1" ht="12.75" x14ac:dyDescent="0.2">
      <c r="A30" s="20"/>
      <c r="C30" s="80"/>
      <c r="D30" s="108"/>
      <c r="E30" s="108"/>
      <c r="M30" s="23"/>
    </row>
    <row r="31" spans="1:13" ht="12.75" x14ac:dyDescent="0.2">
      <c r="A31" s="28"/>
      <c r="D31" s="15" t="s">
        <v>463</v>
      </c>
      <c r="M31" s="50"/>
    </row>
    <row r="32" spans="1:13" ht="12.75" x14ac:dyDescent="0.2">
      <c r="A32" s="28"/>
      <c r="E32" s="295" t="s">
        <v>464</v>
      </c>
      <c r="F32" s="296"/>
      <c r="G32" s="296"/>
      <c r="H32" s="296"/>
      <c r="I32" s="14"/>
      <c r="J32" s="18" t="s">
        <v>465</v>
      </c>
      <c r="K32" s="281"/>
      <c r="L32" s="281"/>
      <c r="M32" s="50"/>
    </row>
    <row r="33" spans="1:13" ht="12.75" x14ac:dyDescent="0.2">
      <c r="A33" s="28"/>
      <c r="E33" s="295" t="s">
        <v>466</v>
      </c>
      <c r="F33" s="296"/>
      <c r="G33" s="296"/>
      <c r="H33" s="296"/>
      <c r="I33" s="31"/>
      <c r="J33" s="18" t="s">
        <v>465</v>
      </c>
      <c r="K33" s="354">
        <f>I33*150</f>
        <v>0</v>
      </c>
      <c r="L33" s="354"/>
      <c r="M33" s="50"/>
    </row>
    <row r="34" spans="1:13" x14ac:dyDescent="0.2">
      <c r="A34" s="28"/>
      <c r="M34" s="50"/>
    </row>
    <row r="35" spans="1:13" ht="12.75" x14ac:dyDescent="0.2">
      <c r="A35" s="28"/>
      <c r="D35" s="15" t="s">
        <v>467</v>
      </c>
      <c r="M35" s="50"/>
    </row>
    <row r="36" spans="1:13" ht="12.75" x14ac:dyDescent="0.2">
      <c r="A36" s="28"/>
      <c r="E36" s="295" t="s">
        <v>464</v>
      </c>
      <c r="F36" s="296"/>
      <c r="G36" s="296"/>
      <c r="H36" s="296"/>
      <c r="I36" s="14"/>
      <c r="J36" s="18" t="s">
        <v>465</v>
      </c>
      <c r="K36" s="498"/>
      <c r="L36" s="498"/>
      <c r="M36" s="50"/>
    </row>
    <row r="37" spans="1:13" ht="12.75" x14ac:dyDescent="0.2">
      <c r="A37" s="28"/>
      <c r="E37" s="295" t="s">
        <v>466</v>
      </c>
      <c r="F37" s="296"/>
      <c r="G37" s="296"/>
      <c r="H37" s="296"/>
      <c r="I37" s="31"/>
      <c r="J37" s="18" t="s">
        <v>465</v>
      </c>
      <c r="K37" s="354">
        <f>I37*50</f>
        <v>0</v>
      </c>
      <c r="L37" s="354"/>
      <c r="M37" s="50"/>
    </row>
    <row r="38" spans="1:13" x14ac:dyDescent="0.2">
      <c r="A38" s="28"/>
      <c r="M38" s="50"/>
    </row>
    <row r="39" spans="1:13" ht="12.75" x14ac:dyDescent="0.2">
      <c r="A39" s="28"/>
      <c r="B39" s="499" t="s">
        <v>468</v>
      </c>
      <c r="C39" s="313"/>
      <c r="D39" s="313"/>
      <c r="E39" s="313"/>
      <c r="F39" s="313"/>
      <c r="G39" s="313"/>
      <c r="H39" s="313"/>
      <c r="I39" s="313"/>
      <c r="J39" s="313"/>
      <c r="K39" s="313"/>
      <c r="L39" s="313"/>
      <c r="M39" s="50"/>
    </row>
    <row r="40" spans="1:13" x14ac:dyDescent="0.2">
      <c r="A40" s="28"/>
      <c r="B40" s="285"/>
      <c r="C40" s="286"/>
      <c r="D40" s="286"/>
      <c r="E40" s="286"/>
      <c r="F40" s="286"/>
      <c r="G40" s="286"/>
      <c r="H40" s="286"/>
      <c r="I40" s="286"/>
      <c r="J40" s="286"/>
      <c r="K40" s="286"/>
      <c r="L40" s="287"/>
      <c r="M40" s="50"/>
    </row>
    <row r="41" spans="1:13" x14ac:dyDescent="0.2">
      <c r="A41" s="28"/>
      <c r="B41" s="288"/>
      <c r="C41" s="289"/>
      <c r="D41" s="289"/>
      <c r="E41" s="289"/>
      <c r="F41" s="289"/>
      <c r="G41" s="289"/>
      <c r="H41" s="289"/>
      <c r="I41" s="289"/>
      <c r="J41" s="289"/>
      <c r="K41" s="289"/>
      <c r="L41" s="290"/>
      <c r="M41" s="50"/>
    </row>
    <row r="42" spans="1:13" x14ac:dyDescent="0.2">
      <c r="A42" s="28"/>
      <c r="B42" s="288"/>
      <c r="C42" s="289"/>
      <c r="D42" s="289"/>
      <c r="E42" s="289"/>
      <c r="F42" s="289"/>
      <c r="G42" s="289"/>
      <c r="H42" s="289"/>
      <c r="I42" s="289"/>
      <c r="J42" s="289"/>
      <c r="K42" s="289"/>
      <c r="L42" s="290"/>
      <c r="M42" s="50"/>
    </row>
    <row r="43" spans="1:13" x14ac:dyDescent="0.2">
      <c r="A43" s="28"/>
      <c r="B43" s="291"/>
      <c r="C43" s="292"/>
      <c r="D43" s="292"/>
      <c r="E43" s="292"/>
      <c r="F43" s="292"/>
      <c r="G43" s="292"/>
      <c r="H43" s="292"/>
      <c r="I43" s="292"/>
      <c r="J43" s="292"/>
      <c r="K43" s="292"/>
      <c r="L43" s="293"/>
      <c r="M43" s="50"/>
    </row>
    <row r="44" spans="1:13" ht="12.75" x14ac:dyDescent="0.2">
      <c r="A44" s="28"/>
      <c r="H44" s="500" t="s">
        <v>469</v>
      </c>
      <c r="I44" s="407"/>
      <c r="J44" s="407"/>
      <c r="K44" s="354">
        <f>SUM(K32,K33,K36,K37)</f>
        <v>0</v>
      </c>
      <c r="L44" s="439"/>
      <c r="M44" s="50"/>
    </row>
    <row r="45" spans="1:13" ht="12.75" x14ac:dyDescent="0.2">
      <c r="A45" s="28"/>
      <c r="J45" s="51"/>
      <c r="K45" s="62"/>
      <c r="L45"/>
      <c r="M45" s="50"/>
    </row>
    <row r="46" spans="1:13" x14ac:dyDescent="0.2">
      <c r="A46" s="28"/>
      <c r="B46" s="306"/>
      <c r="C46" s="246"/>
      <c r="D46" s="246"/>
      <c r="E46" s="246"/>
      <c r="F46" s="246"/>
      <c r="G46" s="246"/>
      <c r="I46" s="306"/>
      <c r="J46" s="246"/>
      <c r="K46" s="62"/>
      <c r="L46"/>
      <c r="M46" s="50"/>
    </row>
    <row r="47" spans="1:13" x14ac:dyDescent="0.2">
      <c r="A47" s="28"/>
      <c r="B47" s="313"/>
      <c r="C47" s="313"/>
      <c r="D47" s="313"/>
      <c r="E47" s="313"/>
      <c r="F47" s="313"/>
      <c r="G47" s="313"/>
      <c r="I47" s="313"/>
      <c r="J47" s="313"/>
      <c r="K47" s="62"/>
      <c r="L47"/>
      <c r="M47" s="50"/>
    </row>
    <row r="48" spans="1:13" ht="12.75" x14ac:dyDescent="0.2">
      <c r="A48" s="28"/>
      <c r="B48" s="486" t="s">
        <v>422</v>
      </c>
      <c r="C48" s="486"/>
      <c r="D48" s="486"/>
      <c r="I48" s="108" t="s">
        <v>97</v>
      </c>
      <c r="J48" s="51"/>
      <c r="K48" s="62"/>
      <c r="L48"/>
      <c r="M48" s="50"/>
    </row>
    <row r="49" spans="1:13" ht="12.75" x14ac:dyDescent="0.2">
      <c r="A49" s="28"/>
      <c r="J49" s="51"/>
      <c r="K49" s="62"/>
      <c r="L49"/>
      <c r="M49" s="50"/>
    </row>
    <row r="50" spans="1:13" ht="12" thickBot="1" x14ac:dyDescent="0.25">
      <c r="A50" s="28"/>
      <c r="C50" s="76"/>
      <c r="D50" s="76"/>
      <c r="E50" s="76"/>
      <c r="F50" s="76"/>
      <c r="G50" s="207"/>
      <c r="H50" s="76"/>
      <c r="I50" s="76"/>
      <c r="J50" s="76"/>
      <c r="K50" s="76"/>
      <c r="M50" s="50"/>
    </row>
    <row r="51" spans="1:13" ht="12" thickTop="1" x14ac:dyDescent="0.2">
      <c r="A51" s="38"/>
      <c r="B51" s="39"/>
      <c r="L51" s="39"/>
      <c r="M51" s="138"/>
    </row>
    <row r="52" spans="1:13" ht="12.75" x14ac:dyDescent="0.2">
      <c r="A52" s="28"/>
      <c r="C52" s="434" t="s">
        <v>470</v>
      </c>
      <c r="D52" s="434"/>
      <c r="G52" s="208"/>
      <c r="H52" s="88" t="s">
        <v>471</v>
      </c>
      <c r="I52" s="208"/>
      <c r="J52" s="88" t="s">
        <v>249</v>
      </c>
      <c r="K52" s="476" t="s">
        <v>472</v>
      </c>
      <c r="L52" s="390"/>
      <c r="M52" s="50"/>
    </row>
    <row r="53" spans="1:13" ht="12.75" x14ac:dyDescent="0.2">
      <c r="A53" s="28"/>
      <c r="D53" s="15" t="s">
        <v>473</v>
      </c>
      <c r="E53" s="244"/>
      <c r="F53" s="496"/>
      <c r="G53" s="490"/>
      <c r="H53" s="491"/>
      <c r="I53" s="492"/>
      <c r="J53" s="85">
        <v>0</v>
      </c>
      <c r="K53" s="489"/>
      <c r="L53" s="367"/>
      <c r="M53" s="50"/>
    </row>
    <row r="54" spans="1:13" ht="12.75" x14ac:dyDescent="0.2">
      <c r="A54" s="28"/>
      <c r="D54" s="15" t="s">
        <v>473</v>
      </c>
      <c r="E54" s="280"/>
      <c r="F54" s="367"/>
      <c r="G54" s="490"/>
      <c r="H54" s="491"/>
      <c r="I54" s="492"/>
      <c r="J54" s="85">
        <v>0</v>
      </c>
      <c r="K54" s="489"/>
      <c r="L54" s="367"/>
      <c r="M54" s="50"/>
    </row>
    <row r="55" spans="1:13" ht="12.75" x14ac:dyDescent="0.2">
      <c r="A55" s="28"/>
      <c r="D55" s="15" t="s">
        <v>473</v>
      </c>
      <c r="E55" s="280"/>
      <c r="F55" s="367"/>
      <c r="G55" s="493"/>
      <c r="H55" s="494"/>
      <c r="I55" s="495"/>
      <c r="J55" s="85">
        <v>0</v>
      </c>
      <c r="K55" s="489"/>
      <c r="L55" s="367"/>
      <c r="M55" s="50"/>
    </row>
    <row r="56" spans="1:13" x14ac:dyDescent="0.2">
      <c r="A56" s="28"/>
      <c r="M56" s="50"/>
    </row>
    <row r="57" spans="1:13" ht="12.75" x14ac:dyDescent="0.2">
      <c r="A57" s="28"/>
      <c r="D57" s="316" t="s">
        <v>474</v>
      </c>
      <c r="E57" s="246"/>
      <c r="F57" s="246"/>
      <c r="G57" s="246"/>
      <c r="H57" s="246"/>
      <c r="J57" s="47"/>
      <c r="M57" s="50"/>
    </row>
    <row r="58" spans="1:13" ht="12.75" x14ac:dyDescent="0.2">
      <c r="A58" s="28"/>
      <c r="E58" s="80"/>
      <c r="F58" s="80"/>
      <c r="G58" s="80"/>
      <c r="H58" s="51"/>
      <c r="J58" s="62"/>
      <c r="M58" s="50"/>
    </row>
    <row r="59" spans="1:13" ht="12.75" x14ac:dyDescent="0.2">
      <c r="A59" s="28"/>
      <c r="B59" s="306"/>
      <c r="C59" s="246"/>
      <c r="D59" s="246"/>
      <c r="E59" s="246"/>
      <c r="F59" s="246"/>
      <c r="G59" s="246"/>
      <c r="H59" s="51"/>
      <c r="I59" s="306"/>
      <c r="J59" s="246"/>
      <c r="M59" s="50"/>
    </row>
    <row r="60" spans="1:13" ht="12.75" x14ac:dyDescent="0.2">
      <c r="A60" s="28"/>
      <c r="B60" s="313"/>
      <c r="C60" s="313"/>
      <c r="D60" s="313"/>
      <c r="E60" s="313"/>
      <c r="F60" s="313"/>
      <c r="G60" s="313"/>
      <c r="H60" s="51"/>
      <c r="I60" s="313"/>
      <c r="J60" s="313"/>
      <c r="M60" s="50"/>
    </row>
    <row r="61" spans="1:13" ht="12.75" x14ac:dyDescent="0.2">
      <c r="A61" s="28"/>
      <c r="B61" s="486" t="s">
        <v>422</v>
      </c>
      <c r="C61" s="486"/>
      <c r="D61" s="486"/>
      <c r="E61" s="80"/>
      <c r="F61" s="80"/>
      <c r="G61" s="80"/>
      <c r="H61" s="51"/>
      <c r="I61" s="108" t="s">
        <v>97</v>
      </c>
      <c r="J61" s="62"/>
      <c r="M61" s="50"/>
    </row>
    <row r="62" spans="1:13" ht="13.5" thickBot="1" x14ac:dyDescent="0.25">
      <c r="A62" s="28"/>
      <c r="E62" s="80"/>
      <c r="F62" s="80"/>
      <c r="G62" s="80"/>
      <c r="H62" s="51"/>
      <c r="J62" s="62"/>
      <c r="M62" s="50"/>
    </row>
    <row r="63" spans="1:13" ht="12" thickTop="1" x14ac:dyDescent="0.2">
      <c r="A63" s="38"/>
      <c r="B63" s="39"/>
      <c r="C63" s="39"/>
      <c r="D63" s="39"/>
      <c r="E63" s="39"/>
      <c r="F63" s="39"/>
      <c r="G63" s="39"/>
      <c r="H63" s="39"/>
      <c r="I63" s="39"/>
      <c r="J63" s="39"/>
      <c r="K63" s="39"/>
      <c r="L63" s="39"/>
      <c r="M63" s="138"/>
    </row>
    <row r="64" spans="1:13" ht="12.75" x14ac:dyDescent="0.2">
      <c r="A64" s="28"/>
      <c r="C64" s="434" t="s">
        <v>475</v>
      </c>
      <c r="D64" s="434"/>
      <c r="E64" s="434"/>
      <c r="F64" s="434"/>
      <c r="M64" s="50"/>
    </row>
    <row r="65" spans="1:13" ht="12.75" x14ac:dyDescent="0.2">
      <c r="A65" s="28"/>
      <c r="C65" s="80"/>
      <c r="D65" s="80"/>
      <c r="E65" s="80"/>
      <c r="F65" s="80"/>
      <c r="M65" s="50"/>
    </row>
    <row r="66" spans="1:13" ht="12.75" x14ac:dyDescent="0.2">
      <c r="A66" s="28"/>
      <c r="D66" s="15" t="s">
        <v>476</v>
      </c>
      <c r="F66" s="22" t="s">
        <v>477</v>
      </c>
      <c r="H66" s="22" t="s">
        <v>478</v>
      </c>
      <c r="J66" s="22" t="s">
        <v>479</v>
      </c>
      <c r="M66" s="50"/>
    </row>
    <row r="67" spans="1:13" ht="12.75" x14ac:dyDescent="0.2">
      <c r="A67" s="28"/>
      <c r="D67" s="85"/>
      <c r="E67" s="22" t="s">
        <v>480</v>
      </c>
      <c r="F67" s="86"/>
      <c r="G67" s="22" t="s">
        <v>480</v>
      </c>
      <c r="H67" s="86"/>
      <c r="I67" s="87" t="s">
        <v>481</v>
      </c>
      <c r="J67" s="110">
        <f>D67*F67*H67</f>
        <v>0</v>
      </c>
      <c r="M67" s="50"/>
    </row>
    <row r="68" spans="1:13" ht="12.75" x14ac:dyDescent="0.2">
      <c r="A68" s="28"/>
      <c r="D68" s="15" t="s">
        <v>482</v>
      </c>
      <c r="F68" s="22" t="s">
        <v>483</v>
      </c>
      <c r="H68" s="22" t="s">
        <v>484</v>
      </c>
      <c r="J68" s="22" t="s">
        <v>485</v>
      </c>
      <c r="M68" s="50"/>
    </row>
    <row r="69" spans="1:13" ht="12.75" x14ac:dyDescent="0.2">
      <c r="A69" s="28"/>
      <c r="D69" s="86"/>
      <c r="E69" s="22" t="s">
        <v>480</v>
      </c>
      <c r="F69" s="85"/>
      <c r="G69" s="22" t="s">
        <v>480</v>
      </c>
      <c r="H69" s="190"/>
      <c r="I69" s="87" t="s">
        <v>481</v>
      </c>
      <c r="J69" s="110">
        <f>SUM(F69)*(H69)</f>
        <v>0</v>
      </c>
      <c r="M69" s="50"/>
    </row>
    <row r="70" spans="1:13" ht="12.75" x14ac:dyDescent="0.2">
      <c r="A70" s="28"/>
      <c r="D70" s="15" t="s">
        <v>486</v>
      </c>
      <c r="E70" s="87"/>
      <c r="F70" s="22" t="s">
        <v>483</v>
      </c>
      <c r="H70" s="22" t="s">
        <v>484</v>
      </c>
      <c r="J70" s="22" t="s">
        <v>485</v>
      </c>
      <c r="M70" s="50"/>
    </row>
    <row r="71" spans="1:13" x14ac:dyDescent="0.2">
      <c r="A71" s="28"/>
      <c r="D71" s="86"/>
      <c r="E71" s="87" t="s">
        <v>480</v>
      </c>
      <c r="F71" s="190"/>
      <c r="G71" s="87" t="s">
        <v>480</v>
      </c>
      <c r="H71" s="86"/>
      <c r="I71" s="87" t="s">
        <v>481</v>
      </c>
      <c r="J71" s="110">
        <f>SUM(F71)*(H71)</f>
        <v>0</v>
      </c>
      <c r="M71" s="50"/>
    </row>
    <row r="72" spans="1:13" ht="12.75" x14ac:dyDescent="0.2">
      <c r="A72" s="28"/>
      <c r="D72" s="15" t="s">
        <v>487</v>
      </c>
      <c r="E72" s="87"/>
      <c r="F72" s="22" t="s">
        <v>483</v>
      </c>
      <c r="H72" s="22" t="s">
        <v>484</v>
      </c>
      <c r="J72" s="22" t="s">
        <v>485</v>
      </c>
      <c r="M72" s="50"/>
    </row>
    <row r="73" spans="1:13" x14ac:dyDescent="0.2">
      <c r="A73" s="28"/>
      <c r="D73" s="86"/>
      <c r="E73" s="87" t="s">
        <v>480</v>
      </c>
      <c r="F73" s="190"/>
      <c r="G73" s="87" t="s">
        <v>480</v>
      </c>
      <c r="H73" s="86"/>
      <c r="I73" s="87" t="s">
        <v>481</v>
      </c>
      <c r="J73" s="110">
        <f>SUM(F73)*(H73)</f>
        <v>0</v>
      </c>
      <c r="M73" s="50"/>
    </row>
    <row r="74" spans="1:13" ht="12.75" x14ac:dyDescent="0.2">
      <c r="A74" s="28"/>
      <c r="D74" s="15" t="s">
        <v>402</v>
      </c>
      <c r="E74" s="87"/>
      <c r="F74" s="22" t="s">
        <v>488</v>
      </c>
      <c r="H74" s="22" t="s">
        <v>489</v>
      </c>
      <c r="J74" s="22" t="s">
        <v>490</v>
      </c>
      <c r="M74" s="50"/>
    </row>
    <row r="75" spans="1:13" ht="12.75" x14ac:dyDescent="0.2">
      <c r="A75" s="28"/>
      <c r="D75" s="86"/>
      <c r="E75" s="22" t="s">
        <v>480</v>
      </c>
      <c r="F75" s="190"/>
      <c r="G75" s="22" t="s">
        <v>480</v>
      </c>
      <c r="H75" s="86"/>
      <c r="I75" s="87" t="s">
        <v>481</v>
      </c>
      <c r="J75" s="110">
        <f>F75*H75</f>
        <v>0</v>
      </c>
      <c r="M75" s="50"/>
    </row>
    <row r="76" spans="1:13" x14ac:dyDescent="0.2">
      <c r="A76" s="28"/>
      <c r="M76" s="50"/>
    </row>
    <row r="77" spans="1:13" ht="12.75" x14ac:dyDescent="0.2">
      <c r="A77" s="28"/>
      <c r="F77" s="316" t="s">
        <v>491</v>
      </c>
      <c r="G77" s="246"/>
      <c r="H77" s="246"/>
      <c r="I77" s="246"/>
      <c r="J77" s="48">
        <f>SUM(J67,J69,J71,J73,J75)</f>
        <v>0</v>
      </c>
      <c r="M77" s="50"/>
    </row>
    <row r="78" spans="1:13" x14ac:dyDescent="0.2">
      <c r="A78" s="28"/>
      <c r="M78" s="50"/>
    </row>
    <row r="79" spans="1:13" x14ac:dyDescent="0.2">
      <c r="A79" s="28"/>
      <c r="B79" s="306"/>
      <c r="C79" s="306"/>
      <c r="D79" s="306"/>
      <c r="E79" s="306"/>
      <c r="F79" s="306"/>
      <c r="G79" s="306"/>
      <c r="I79" s="306"/>
      <c r="J79" s="306"/>
      <c r="M79" s="50"/>
    </row>
    <row r="80" spans="1:13" x14ac:dyDescent="0.2">
      <c r="A80" s="28"/>
      <c r="B80" s="284"/>
      <c r="C80" s="284"/>
      <c r="D80" s="284"/>
      <c r="E80" s="284"/>
      <c r="F80" s="284"/>
      <c r="G80" s="284"/>
      <c r="I80" s="284"/>
      <c r="J80" s="284"/>
      <c r="M80" s="50"/>
    </row>
    <row r="81" spans="1:13" x14ac:dyDescent="0.2">
      <c r="A81" s="28"/>
      <c r="B81" s="486" t="s">
        <v>422</v>
      </c>
      <c r="C81" s="486"/>
      <c r="D81" s="486"/>
      <c r="I81" s="108" t="s">
        <v>97</v>
      </c>
      <c r="M81" s="50"/>
    </row>
    <row r="82" spans="1:13" x14ac:dyDescent="0.2">
      <c r="A82" s="28"/>
      <c r="I82" s="209"/>
      <c r="M82" s="50"/>
    </row>
    <row r="83" spans="1:13" ht="12.75" x14ac:dyDescent="0.2">
      <c r="A83" s="28"/>
      <c r="C83" s="399" t="s">
        <v>492</v>
      </c>
      <c r="D83" s="487"/>
      <c r="E83" s="487"/>
      <c r="F83" s="487"/>
      <c r="G83" s="487"/>
      <c r="H83" s="350">
        <f>K44+J57+J77</f>
        <v>0</v>
      </c>
      <c r="I83" s="488"/>
      <c r="M83" s="50"/>
    </row>
    <row r="84" spans="1:13" ht="12" thickBot="1" x14ac:dyDescent="0.25">
      <c r="A84" s="28"/>
      <c r="M84" s="50"/>
    </row>
    <row r="85" spans="1:13" ht="12" thickTop="1" x14ac:dyDescent="0.2">
      <c r="A85" s="39"/>
      <c r="B85" s="39"/>
      <c r="C85" s="39"/>
      <c r="D85" s="39"/>
      <c r="E85" s="39"/>
      <c r="F85" s="39"/>
      <c r="G85" s="39"/>
      <c r="H85" s="39"/>
      <c r="I85" s="39"/>
      <c r="J85" s="39"/>
      <c r="K85" s="39"/>
      <c r="L85" s="39"/>
      <c r="M85" s="39"/>
    </row>
  </sheetData>
  <sheetProtection sheet="1" objects="1" scenarios="1" selectLockedCells="1"/>
  <mergeCells count="52">
    <mergeCell ref="K32:L32"/>
    <mergeCell ref="K33:L33"/>
    <mergeCell ref="K44:L44"/>
    <mergeCell ref="K36:L36"/>
    <mergeCell ref="K37:L37"/>
    <mergeCell ref="B40:L43"/>
    <mergeCell ref="E32:H32"/>
    <mergeCell ref="E33:H33"/>
    <mergeCell ref="E37:H37"/>
    <mergeCell ref="B39:L39"/>
    <mergeCell ref="H44:J44"/>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52:L52"/>
    <mergeCell ref="E53:F53"/>
    <mergeCell ref="G53:I53"/>
    <mergeCell ref="K53:L53"/>
    <mergeCell ref="K54:L54"/>
    <mergeCell ref="K55:L55"/>
    <mergeCell ref="B61:D61"/>
    <mergeCell ref="C64:F64"/>
    <mergeCell ref="E54:F54"/>
    <mergeCell ref="G54:I54"/>
    <mergeCell ref="D57:H57"/>
    <mergeCell ref="B59:G60"/>
    <mergeCell ref="I59:J60"/>
    <mergeCell ref="E55:F55"/>
    <mergeCell ref="G55:I55"/>
    <mergeCell ref="C83:G83"/>
    <mergeCell ref="H83:I83"/>
    <mergeCell ref="B79:G80"/>
    <mergeCell ref="I79:J80"/>
    <mergeCell ref="B81:D81"/>
    <mergeCell ref="C52:D52"/>
    <mergeCell ref="B46:G47"/>
    <mergeCell ref="I46:J47"/>
    <mergeCell ref="B48:D48"/>
    <mergeCell ref="F77:I77"/>
  </mergeCells>
  <phoneticPr fontId="2" type="noConversion"/>
  <dataValidations count="2">
    <dataValidation type="list" allowBlank="1" showInputMessage="1" showErrorMessage="1" sqref="E53:F55" xr:uid="{00000000-0002-0000-0D00-000000000000}">
      <formula1>Whos_Bid</formula1>
    </dataValidation>
    <dataValidation type="list" allowBlank="1" showInputMessage="1" showErrorMessage="1" sqref="I32 I33 I36 I37" xr:uid="{00000000-0002-0000-0D00-000001000000}">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3"/>
  <sheetViews>
    <sheetView zoomScale="97" workbookViewId="0">
      <selection activeCell="E11" sqref="E11:I11"/>
    </sheetView>
  </sheetViews>
  <sheetFormatPr defaultRowHeight="11.25" x14ac:dyDescent="0.2"/>
  <cols>
    <col min="1" max="3" width="9.33203125" style="40"/>
    <col min="4" max="4" width="13.83203125" style="40" customWidth="1"/>
    <col min="5" max="5" width="15.33203125" style="40" customWidth="1"/>
    <col min="6" max="6" width="9.33203125" style="40"/>
    <col min="7" max="7" width="9.5" style="40" customWidth="1"/>
    <col min="8" max="8" width="12" style="40" customWidth="1"/>
    <col min="9" max="12" width="9.33203125" style="40"/>
    <col min="13" max="13" width="11.1640625" style="40" customWidth="1"/>
    <col min="14" max="16384" width="9.33203125" style="40"/>
  </cols>
  <sheetData>
    <row r="1" spans="1:13" ht="16.5" thickTop="1" x14ac:dyDescent="0.25">
      <c r="A1" s="38" t="s">
        <v>493</v>
      </c>
      <c r="B1" s="39"/>
      <c r="C1" s="238" t="s">
        <v>1</v>
      </c>
      <c r="D1" s="298"/>
      <c r="E1" s="298"/>
      <c r="F1" s="298"/>
      <c r="G1" s="298"/>
      <c r="H1" s="298"/>
      <c r="I1" s="298"/>
      <c r="J1" s="298"/>
      <c r="K1" s="298"/>
      <c r="L1" s="39" t="s">
        <v>2</v>
      </c>
      <c r="M1" s="64" t="str">
        <f>'RE-600'!H1</f>
        <v>FAI</v>
      </c>
    </row>
    <row r="2" spans="1:13" ht="15.75" x14ac:dyDescent="0.25">
      <c r="A2" s="200">
        <f>'RE-600'!A2</f>
        <v>42858</v>
      </c>
      <c r="C2" s="240" t="s">
        <v>337</v>
      </c>
      <c r="D2" s="246"/>
      <c r="E2" s="246"/>
      <c r="F2" s="246"/>
      <c r="G2" s="246"/>
      <c r="H2" s="246"/>
      <c r="I2" s="246"/>
      <c r="J2" s="246"/>
      <c r="K2" s="246"/>
      <c r="L2" s="40" t="s">
        <v>4</v>
      </c>
      <c r="M2" s="65">
        <f>'RE-600'!H2</f>
        <v>158</v>
      </c>
    </row>
    <row r="3" spans="1:13" ht="15.75" x14ac:dyDescent="0.25">
      <c r="A3" s="28"/>
      <c r="C3" s="240" t="s">
        <v>6</v>
      </c>
      <c r="D3" s="246"/>
      <c r="E3" s="246"/>
      <c r="F3" s="246"/>
      <c r="G3" s="246"/>
      <c r="H3" s="246"/>
      <c r="I3" s="246"/>
      <c r="J3" s="246"/>
      <c r="K3" s="246"/>
      <c r="L3" s="40" t="s">
        <v>5</v>
      </c>
      <c r="M3" s="203">
        <f>'RE-600'!H3</f>
        <v>4.2</v>
      </c>
    </row>
    <row r="4" spans="1:13" ht="15.75" x14ac:dyDescent="0.25">
      <c r="A4" s="28"/>
      <c r="C4" s="240" t="s">
        <v>494</v>
      </c>
      <c r="D4" s="246"/>
      <c r="E4" s="246"/>
      <c r="F4" s="246"/>
      <c r="G4" s="246"/>
      <c r="H4" s="246"/>
      <c r="I4" s="246"/>
      <c r="J4" s="246"/>
      <c r="K4" s="246"/>
      <c r="L4" s="40" t="s">
        <v>280</v>
      </c>
      <c r="M4" s="65" t="str">
        <f>'RE-600'!H4</f>
        <v>018</v>
      </c>
    </row>
    <row r="5" spans="1:13" ht="15.75" x14ac:dyDescent="0.25">
      <c r="A5" s="28"/>
      <c r="C5" s="240" t="s">
        <v>495</v>
      </c>
      <c r="D5" s="246"/>
      <c r="E5" s="246"/>
      <c r="F5" s="246"/>
      <c r="G5" s="246"/>
      <c r="H5" s="246"/>
      <c r="I5" s="246"/>
      <c r="J5" s="246"/>
      <c r="K5" s="246"/>
      <c r="L5" s="40" t="s">
        <v>281</v>
      </c>
      <c r="M5" s="65">
        <f>'RE-600'!H5</f>
        <v>111621</v>
      </c>
    </row>
    <row r="6" spans="1:13" x14ac:dyDescent="0.2">
      <c r="A6" s="28"/>
      <c r="M6" s="50"/>
    </row>
    <row r="7" spans="1:13" ht="12.75" x14ac:dyDescent="0.2">
      <c r="A7" s="28"/>
      <c r="C7" s="15" t="s">
        <v>106</v>
      </c>
      <c r="D7" s="15"/>
      <c r="E7" s="301" t="str">
        <f>'RE-600'!B8</f>
        <v>Thomas Rogers</v>
      </c>
      <c r="F7" s="301"/>
      <c r="G7" s="301"/>
      <c r="H7" s="301"/>
      <c r="I7" s="301"/>
      <c r="J7" s="301"/>
      <c r="K7" s="301"/>
      <c r="M7" s="50"/>
    </row>
    <row r="8" spans="1:13" ht="12.75" x14ac:dyDescent="0.2">
      <c r="A8" s="28"/>
      <c r="C8" s="15" t="s">
        <v>496</v>
      </c>
      <c r="D8" s="15"/>
      <c r="E8" s="15"/>
      <c r="F8" s="278"/>
      <c r="G8" s="278"/>
      <c r="H8" s="278"/>
      <c r="I8" s="56"/>
      <c r="J8" s="56"/>
      <c r="K8" s="56"/>
      <c r="M8" s="50"/>
    </row>
    <row r="9" spans="1:13" x14ac:dyDescent="0.2">
      <c r="A9" s="28"/>
      <c r="F9" s="278"/>
      <c r="G9" s="278"/>
      <c r="H9" s="278"/>
      <c r="M9" s="50"/>
    </row>
    <row r="10" spans="1:13" x14ac:dyDescent="0.2">
      <c r="A10" s="28"/>
      <c r="M10" s="50"/>
    </row>
    <row r="11" spans="1:13" ht="12.75" x14ac:dyDescent="0.2">
      <c r="A11" s="28"/>
      <c r="C11" s="80" t="s">
        <v>497</v>
      </c>
      <c r="E11" s="237"/>
      <c r="F11" s="237"/>
      <c r="G11" s="237"/>
      <c r="H11" s="237"/>
      <c r="I11" s="237"/>
      <c r="M11" s="50"/>
    </row>
    <row r="12" spans="1:13" x14ac:dyDescent="0.2">
      <c r="A12" s="28"/>
      <c r="M12" s="50"/>
    </row>
    <row r="13" spans="1:13" x14ac:dyDescent="0.2">
      <c r="A13" s="28"/>
      <c r="M13" s="50"/>
    </row>
    <row r="14" spans="1:13" s="42" customFormat="1" ht="12.75" x14ac:dyDescent="0.2">
      <c r="A14" s="28"/>
      <c r="B14" s="40"/>
      <c r="C14" s="80" t="s">
        <v>498</v>
      </c>
      <c r="D14" s="40"/>
      <c r="E14" s="40"/>
      <c r="F14" s="40"/>
      <c r="G14" s="80" t="s">
        <v>499</v>
      </c>
      <c r="H14" s="40"/>
      <c r="I14" s="40"/>
      <c r="J14" s="40"/>
      <c r="K14" s="40"/>
      <c r="L14" s="40"/>
      <c r="M14" s="50"/>
    </row>
    <row r="15" spans="1:13" ht="12.75" x14ac:dyDescent="0.2">
      <c r="A15" s="28"/>
      <c r="C15" s="15" t="s">
        <v>500</v>
      </c>
      <c r="D15" s="15"/>
      <c r="E15" s="14"/>
      <c r="G15" s="243" t="s">
        <v>501</v>
      </c>
      <c r="H15" s="243"/>
      <c r="I15" s="14"/>
      <c r="J15" s="33"/>
      <c r="K15" s="33"/>
      <c r="M15" s="50"/>
    </row>
    <row r="16" spans="1:13" ht="12.75" x14ac:dyDescent="0.2">
      <c r="A16" s="28"/>
      <c r="C16" s="243" t="s">
        <v>502</v>
      </c>
      <c r="D16" s="243"/>
      <c r="E16" s="31"/>
      <c r="G16" s="243" t="s">
        <v>503</v>
      </c>
      <c r="H16" s="243"/>
      <c r="I16" s="14"/>
      <c r="M16" s="50"/>
    </row>
    <row r="17" spans="1:13" ht="12.75" x14ac:dyDescent="0.2">
      <c r="A17" s="28"/>
      <c r="C17" s="243" t="s">
        <v>504</v>
      </c>
      <c r="D17" s="243"/>
      <c r="E17" s="31"/>
      <c r="G17" s="243" t="s">
        <v>505</v>
      </c>
      <c r="H17" s="243"/>
      <c r="I17" s="31"/>
      <c r="M17" s="50"/>
    </row>
    <row r="18" spans="1:13" ht="12.75" x14ac:dyDescent="0.2">
      <c r="A18" s="28"/>
      <c r="C18" s="243" t="s">
        <v>506</v>
      </c>
      <c r="D18" s="243"/>
      <c r="E18" s="31"/>
      <c r="I18" s="206"/>
      <c r="M18" s="50"/>
    </row>
    <row r="19" spans="1:13" x14ac:dyDescent="0.2">
      <c r="A19" s="28"/>
      <c r="M19" s="50"/>
    </row>
    <row r="20" spans="1:13" ht="12.75" x14ac:dyDescent="0.2">
      <c r="A20" s="28"/>
      <c r="C20" s="243" t="s">
        <v>507</v>
      </c>
      <c r="D20" s="243"/>
      <c r="E20" s="45">
        <f>SUM(E15,E16,E17,E18)</f>
        <v>0</v>
      </c>
      <c r="M20" s="50"/>
    </row>
    <row r="21" spans="1:13" x14ac:dyDescent="0.2">
      <c r="A21" s="28"/>
      <c r="M21" s="50"/>
    </row>
    <row r="22" spans="1:13" s="42" customFormat="1" ht="12.75" x14ac:dyDescent="0.2">
      <c r="A22" s="28"/>
      <c r="B22" s="40"/>
      <c r="C22" s="106" t="s">
        <v>508</v>
      </c>
      <c r="D22" s="40"/>
      <c r="E22" s="40"/>
      <c r="F22" s="40"/>
      <c r="G22" s="40"/>
      <c r="H22" s="40"/>
      <c r="I22" s="40"/>
      <c r="J22" s="40"/>
      <c r="K22" s="40"/>
      <c r="L22" s="40"/>
      <c r="M22" s="50"/>
    </row>
    <row r="23" spans="1:13" s="42" customFormat="1" ht="12.75" x14ac:dyDescent="0.2">
      <c r="A23" s="28"/>
      <c r="B23" s="40"/>
      <c r="C23" s="15" t="s">
        <v>509</v>
      </c>
      <c r="D23" s="15"/>
      <c r="E23" s="15"/>
      <c r="F23" s="33"/>
      <c r="G23" s="91"/>
      <c r="H23" s="40"/>
      <c r="I23" s="40"/>
      <c r="J23" s="40"/>
      <c r="K23" s="40"/>
      <c r="L23" s="40"/>
      <c r="M23" s="50"/>
    </row>
    <row r="24" spans="1:13" s="42" customFormat="1" ht="12.75" x14ac:dyDescent="0.2">
      <c r="A24" s="28"/>
      <c r="B24" s="40"/>
      <c r="C24" s="15" t="s">
        <v>510</v>
      </c>
      <c r="D24" s="15"/>
      <c r="E24" s="15"/>
      <c r="F24" s="33"/>
      <c r="G24" s="91"/>
      <c r="H24" s="40"/>
      <c r="I24" s="40"/>
      <c r="J24" s="40"/>
      <c r="K24" s="40"/>
      <c r="L24" s="40"/>
      <c r="M24" s="50"/>
    </row>
    <row r="25" spans="1:13" s="42" customFormat="1" ht="12.75" x14ac:dyDescent="0.2">
      <c r="A25" s="28"/>
      <c r="B25" s="40"/>
      <c r="C25" s="15" t="s">
        <v>511</v>
      </c>
      <c r="D25" s="15"/>
      <c r="E25" s="15"/>
      <c r="F25" s="33"/>
      <c r="G25" s="91"/>
      <c r="H25" s="40"/>
      <c r="I25" s="40"/>
      <c r="J25" s="40"/>
      <c r="K25" s="40"/>
      <c r="L25" s="40"/>
      <c r="M25" s="50"/>
    </row>
    <row r="26" spans="1:13" s="42" customFormat="1" ht="12.75" x14ac:dyDescent="0.2">
      <c r="A26" s="28"/>
      <c r="B26" s="40"/>
      <c r="C26" s="15" t="s">
        <v>512</v>
      </c>
      <c r="D26" s="15"/>
      <c r="E26" s="15"/>
      <c r="F26" s="33"/>
      <c r="G26" s="91"/>
      <c r="H26" s="40"/>
      <c r="I26" s="40"/>
      <c r="J26" s="40"/>
      <c r="K26" s="40"/>
      <c r="L26" s="40"/>
      <c r="M26" s="50"/>
    </row>
    <row r="27" spans="1:13" s="42" customFormat="1" ht="12.75" x14ac:dyDescent="0.2">
      <c r="A27" s="28"/>
      <c r="B27" s="40"/>
      <c r="C27" s="15" t="s">
        <v>513</v>
      </c>
      <c r="D27" s="15"/>
      <c r="E27" s="15"/>
      <c r="F27" s="33"/>
      <c r="G27" s="91"/>
      <c r="H27" s="40"/>
      <c r="I27" s="40"/>
      <c r="J27" s="40"/>
      <c r="K27" s="40"/>
      <c r="L27" s="40"/>
      <c r="M27" s="50"/>
    </row>
    <row r="28" spans="1:13" s="42" customFormat="1" ht="12.75" x14ac:dyDescent="0.2">
      <c r="A28" s="28"/>
      <c r="B28" s="40"/>
      <c r="C28" s="15" t="s">
        <v>514</v>
      </c>
      <c r="D28" s="15"/>
      <c r="E28" s="15"/>
      <c r="F28" s="33"/>
      <c r="G28" s="91"/>
      <c r="H28" s="40"/>
      <c r="I28" s="40"/>
      <c r="J28" s="40"/>
      <c r="K28" s="40"/>
      <c r="L28" s="40"/>
      <c r="M28" s="50"/>
    </row>
    <row r="29" spans="1:13" s="42" customFormat="1" ht="12.75" x14ac:dyDescent="0.2">
      <c r="A29" s="28"/>
      <c r="B29" s="40"/>
      <c r="C29" s="15" t="s">
        <v>515</v>
      </c>
      <c r="D29" s="15"/>
      <c r="E29" s="15"/>
      <c r="F29" s="33"/>
      <c r="G29" s="91"/>
      <c r="H29" s="40"/>
      <c r="I29" s="40"/>
      <c r="J29" s="40"/>
      <c r="K29" s="40"/>
      <c r="L29" s="40"/>
      <c r="M29" s="50"/>
    </row>
    <row r="30" spans="1:13" s="42" customFormat="1" ht="12.75" x14ac:dyDescent="0.2">
      <c r="A30" s="28"/>
      <c r="B30" s="40"/>
      <c r="C30" s="106" t="s">
        <v>516</v>
      </c>
      <c r="D30" s="40"/>
      <c r="E30" s="40"/>
      <c r="F30" s="87"/>
      <c r="G30" s="40"/>
      <c r="H30" s="40"/>
      <c r="I30" s="40"/>
      <c r="J30" s="40"/>
      <c r="K30" s="40"/>
      <c r="L30" s="40"/>
      <c r="M30" s="50"/>
    </row>
    <row r="31" spans="1:13" ht="12.75" x14ac:dyDescent="0.2">
      <c r="A31" s="28"/>
      <c r="C31" s="15" t="s">
        <v>517</v>
      </c>
      <c r="F31" s="33"/>
      <c r="G31" s="91"/>
      <c r="M31" s="50"/>
    </row>
    <row r="32" spans="1:13" ht="12.75" x14ac:dyDescent="0.2">
      <c r="A32" s="28"/>
      <c r="C32" s="15" t="s">
        <v>518</v>
      </c>
      <c r="F32" s="33"/>
      <c r="G32" s="91"/>
      <c r="M32" s="50"/>
    </row>
    <row r="33" spans="1:13" ht="12.75" x14ac:dyDescent="0.2">
      <c r="A33" s="28"/>
      <c r="C33" s="15" t="s">
        <v>519</v>
      </c>
      <c r="F33" s="33"/>
      <c r="G33" s="91"/>
      <c r="M33" s="50"/>
    </row>
    <row r="34" spans="1:13" ht="12.75" x14ac:dyDescent="0.2">
      <c r="A34" s="28"/>
      <c r="C34" s="15" t="s">
        <v>520</v>
      </c>
      <c r="F34" s="33"/>
      <c r="G34" s="91"/>
      <c r="M34" s="50"/>
    </row>
    <row r="35" spans="1:13" s="42" customFormat="1" ht="12.75" x14ac:dyDescent="0.2">
      <c r="A35" s="28"/>
      <c r="B35" s="40"/>
      <c r="C35" s="106" t="s">
        <v>521</v>
      </c>
      <c r="D35" s="40"/>
      <c r="E35" s="40"/>
      <c r="F35" s="87"/>
      <c r="G35" s="40"/>
      <c r="H35" s="40"/>
      <c r="I35" s="40"/>
      <c r="J35" s="40"/>
      <c r="K35" s="40"/>
      <c r="L35" s="40"/>
      <c r="M35" s="50"/>
    </row>
    <row r="36" spans="1:13" s="42" customFormat="1" ht="12.75" x14ac:dyDescent="0.2">
      <c r="A36" s="28"/>
      <c r="B36" s="40"/>
      <c r="C36" s="15" t="s">
        <v>522</v>
      </c>
      <c r="D36" s="15"/>
      <c r="E36" s="15"/>
      <c r="F36" s="33"/>
      <c r="G36" s="91"/>
      <c r="H36" s="40"/>
      <c r="I36" s="40"/>
      <c r="J36" s="40"/>
      <c r="K36" s="40"/>
      <c r="L36" s="40"/>
      <c r="M36" s="50"/>
    </row>
    <row r="37" spans="1:13" s="42" customFormat="1" ht="12.75" x14ac:dyDescent="0.2">
      <c r="A37" s="28"/>
      <c r="B37" s="40"/>
      <c r="C37" s="15" t="s">
        <v>523</v>
      </c>
      <c r="D37" s="15"/>
      <c r="E37" s="15"/>
      <c r="F37" s="33"/>
      <c r="G37" s="91"/>
      <c r="H37" s="40"/>
      <c r="I37" s="40"/>
      <c r="J37" s="40"/>
      <c r="K37" s="40"/>
      <c r="L37" s="40"/>
      <c r="M37" s="50"/>
    </row>
    <row r="38" spans="1:13" s="42" customFormat="1" ht="12.75" x14ac:dyDescent="0.2">
      <c r="A38" s="28"/>
      <c r="B38" s="40"/>
      <c r="C38" s="15" t="s">
        <v>524</v>
      </c>
      <c r="D38" s="15"/>
      <c r="E38" s="15"/>
      <c r="F38" s="33"/>
      <c r="G38" s="91"/>
      <c r="H38" s="40"/>
      <c r="I38" s="40"/>
      <c r="J38" s="40"/>
      <c r="K38" s="40"/>
      <c r="L38" s="40"/>
      <c r="M38" s="50"/>
    </row>
    <row r="39" spans="1:13" s="42" customFormat="1" ht="12.75" x14ac:dyDescent="0.2">
      <c r="A39" s="28"/>
      <c r="B39" s="40"/>
      <c r="C39" s="15" t="s">
        <v>525</v>
      </c>
      <c r="D39" s="15"/>
      <c r="E39" s="15"/>
      <c r="F39" s="33"/>
      <c r="G39" s="91"/>
      <c r="H39" s="40"/>
      <c r="I39" s="40"/>
      <c r="J39" s="40"/>
      <c r="K39" s="40"/>
      <c r="L39" s="40"/>
      <c r="M39" s="50"/>
    </row>
    <row r="40" spans="1:13" s="42" customFormat="1" ht="12.75" x14ac:dyDescent="0.2">
      <c r="A40" s="28"/>
      <c r="B40" s="40"/>
      <c r="C40" s="15" t="s">
        <v>517</v>
      </c>
      <c r="D40" s="15"/>
      <c r="E40" s="15"/>
      <c r="F40" s="33"/>
      <c r="G40" s="91"/>
      <c r="H40" s="40"/>
      <c r="I40" s="40"/>
      <c r="J40" s="40"/>
      <c r="K40" s="40"/>
      <c r="L40" s="40"/>
      <c r="M40" s="50"/>
    </row>
    <row r="41" spans="1:13" s="42" customFormat="1" ht="12.75" x14ac:dyDescent="0.2">
      <c r="A41" s="28"/>
      <c r="B41" s="40"/>
      <c r="C41" s="15" t="s">
        <v>526</v>
      </c>
      <c r="D41" s="15"/>
      <c r="E41" s="15"/>
      <c r="F41" s="33"/>
      <c r="G41" s="91"/>
      <c r="H41" s="40"/>
      <c r="I41" s="40"/>
      <c r="J41" s="40"/>
      <c r="K41" s="40"/>
      <c r="L41" s="40"/>
      <c r="M41" s="50"/>
    </row>
    <row r="42" spans="1:13" s="42" customFormat="1" ht="12.75" x14ac:dyDescent="0.2">
      <c r="A42" s="28"/>
      <c r="B42" s="40"/>
      <c r="C42" s="15" t="s">
        <v>527</v>
      </c>
      <c r="D42" s="15"/>
      <c r="E42" s="15"/>
      <c r="F42" s="33"/>
      <c r="G42" s="91"/>
      <c r="H42" s="40"/>
      <c r="I42" s="40"/>
      <c r="J42" s="40"/>
      <c r="K42" s="40"/>
      <c r="L42" s="40"/>
      <c r="M42" s="50"/>
    </row>
    <row r="43" spans="1:13" s="42" customFormat="1" ht="12" thickBot="1" x14ac:dyDescent="0.25">
      <c r="A43" s="28"/>
      <c r="B43" s="40"/>
      <c r="C43" s="40"/>
      <c r="D43" s="40"/>
      <c r="E43" s="40"/>
      <c r="F43" s="40"/>
      <c r="G43" s="40"/>
      <c r="H43" s="40"/>
      <c r="I43" s="40"/>
      <c r="J43" s="40"/>
      <c r="K43" s="40"/>
      <c r="L43" s="40"/>
      <c r="M43" s="50"/>
    </row>
    <row r="44" spans="1:13" s="42" customFormat="1" ht="13.5" thickTop="1" x14ac:dyDescent="0.2">
      <c r="A44" s="360" t="s">
        <v>528</v>
      </c>
      <c r="B44" s="298"/>
      <c r="C44" s="298"/>
      <c r="D44" s="298"/>
      <c r="E44" s="298"/>
      <c r="F44" s="298"/>
      <c r="G44" s="298"/>
      <c r="H44" s="298"/>
      <c r="I44" s="298"/>
      <c r="J44" s="298"/>
      <c r="K44" s="298"/>
      <c r="L44" s="298"/>
      <c r="M44" s="506"/>
    </row>
    <row r="45" spans="1:13" s="42" customFormat="1" x14ac:dyDescent="0.2">
      <c r="A45" s="463"/>
      <c r="B45" s="464"/>
      <c r="C45" s="464"/>
      <c r="D45" s="464"/>
      <c r="E45" s="464"/>
      <c r="F45" s="464"/>
      <c r="G45" s="464"/>
      <c r="H45" s="464"/>
      <c r="I45" s="464"/>
      <c r="J45" s="464"/>
      <c r="K45" s="464"/>
      <c r="L45" s="464"/>
      <c r="M45" s="465"/>
    </row>
    <row r="46" spans="1:13" x14ac:dyDescent="0.2">
      <c r="A46" s="463"/>
      <c r="B46" s="464"/>
      <c r="C46" s="464"/>
      <c r="D46" s="464"/>
      <c r="E46" s="464"/>
      <c r="F46" s="464"/>
      <c r="G46" s="464"/>
      <c r="H46" s="464"/>
      <c r="I46" s="464"/>
      <c r="J46" s="464"/>
      <c r="K46" s="464"/>
      <c r="L46" s="464"/>
      <c r="M46" s="465"/>
    </row>
    <row r="47" spans="1:13" ht="12" thickBot="1" x14ac:dyDescent="0.25">
      <c r="A47" s="466"/>
      <c r="B47" s="467"/>
      <c r="C47" s="467"/>
      <c r="D47" s="467"/>
      <c r="E47" s="467"/>
      <c r="F47" s="467"/>
      <c r="G47" s="467"/>
      <c r="H47" s="467"/>
      <c r="I47" s="467"/>
      <c r="J47" s="467"/>
      <c r="K47" s="467"/>
      <c r="L47" s="467"/>
      <c r="M47" s="468"/>
    </row>
    <row r="48" spans="1:13" s="42" customFormat="1" ht="13.5" thickTop="1" x14ac:dyDescent="0.2">
      <c r="A48" s="28"/>
      <c r="B48" s="40"/>
      <c r="C48" s="40"/>
      <c r="D48" s="40"/>
      <c r="E48" s="40"/>
      <c r="F48" s="40"/>
      <c r="G48" s="41" t="s">
        <v>529</v>
      </c>
      <c r="H48" s="40"/>
      <c r="I48" s="40"/>
      <c r="J48" s="40"/>
      <c r="K48" s="40"/>
      <c r="L48" s="40"/>
      <c r="M48" s="50"/>
    </row>
    <row r="49" spans="1:13" s="42" customFormat="1" x14ac:dyDescent="0.2">
      <c r="A49" s="503" t="s">
        <v>530</v>
      </c>
      <c r="B49" s="504"/>
      <c r="C49" s="504"/>
      <c r="D49" s="504"/>
      <c r="E49" s="504"/>
      <c r="F49" s="504"/>
      <c r="G49" s="504"/>
      <c r="H49" s="504"/>
      <c r="I49" s="504"/>
      <c r="J49" s="504"/>
      <c r="K49" s="504"/>
      <c r="L49" s="504"/>
      <c r="M49" s="505"/>
    </row>
    <row r="50" spans="1:13" s="42" customFormat="1" x14ac:dyDescent="0.2">
      <c r="A50" s="503" t="s">
        <v>531</v>
      </c>
      <c r="B50" s="504"/>
      <c r="C50" s="504"/>
      <c r="D50" s="504"/>
      <c r="E50" s="504"/>
      <c r="F50" s="504"/>
      <c r="G50" s="504"/>
      <c r="H50" s="504"/>
      <c r="I50" s="504"/>
      <c r="J50" s="504"/>
      <c r="K50" s="504"/>
      <c r="L50" s="504"/>
      <c r="M50" s="505"/>
    </row>
    <row r="51" spans="1:13" s="42" customFormat="1" x14ac:dyDescent="0.2">
      <c r="A51" s="503" t="s">
        <v>532</v>
      </c>
      <c r="B51" s="504"/>
      <c r="C51" s="504"/>
      <c r="D51" s="504"/>
      <c r="E51" s="504"/>
      <c r="F51" s="504"/>
      <c r="G51" s="504"/>
      <c r="H51" s="504"/>
      <c r="I51" s="504"/>
      <c r="J51" s="504"/>
      <c r="K51" s="504"/>
      <c r="L51" s="504"/>
      <c r="M51" s="505"/>
    </row>
    <row r="52" spans="1:13" s="42" customFormat="1" x14ac:dyDescent="0.2">
      <c r="A52" s="503" t="s">
        <v>533</v>
      </c>
      <c r="B52" s="504"/>
      <c r="C52" s="504"/>
      <c r="D52" s="504"/>
      <c r="E52" s="504"/>
      <c r="F52" s="504"/>
      <c r="G52" s="504"/>
      <c r="H52" s="504"/>
      <c r="I52" s="504"/>
      <c r="J52" s="504"/>
      <c r="K52" s="504"/>
      <c r="L52" s="504"/>
      <c r="M52" s="505"/>
    </row>
    <row r="53" spans="1:13" s="42" customFormat="1" ht="12.75" x14ac:dyDescent="0.2">
      <c r="A53" s="443"/>
      <c r="B53" s="246"/>
      <c r="C53" s="246"/>
      <c r="D53" s="246"/>
      <c r="E53" s="246"/>
      <c r="F53" s="246"/>
      <c r="G53" s="246"/>
      <c r="H53" s="246"/>
      <c r="I53" s="246"/>
      <c r="J53" s="246"/>
      <c r="K53" s="246"/>
      <c r="L53" s="246"/>
      <c r="M53" s="275"/>
    </row>
    <row r="54" spans="1:13" s="42" customFormat="1" ht="12.75" x14ac:dyDescent="0.2">
      <c r="A54" s="481" t="s">
        <v>534</v>
      </c>
      <c r="B54" s="246"/>
      <c r="C54" s="246"/>
      <c r="D54" s="246"/>
      <c r="E54" s="246"/>
      <c r="F54" s="246"/>
      <c r="G54" s="246"/>
      <c r="H54" s="246"/>
      <c r="I54" s="246"/>
      <c r="J54" s="246"/>
      <c r="K54" s="246"/>
      <c r="L54" s="246"/>
      <c r="M54" s="275"/>
    </row>
    <row r="55" spans="1:13" s="42" customFormat="1" ht="12.75" x14ac:dyDescent="0.2">
      <c r="A55" s="481" t="s">
        <v>535</v>
      </c>
      <c r="B55" s="246"/>
      <c r="C55" s="246"/>
      <c r="D55" s="246"/>
      <c r="E55" s="246"/>
      <c r="F55" s="246"/>
      <c r="G55" s="246"/>
      <c r="H55" s="246"/>
      <c r="I55" s="246"/>
      <c r="J55" s="246"/>
      <c r="K55" s="246"/>
      <c r="L55" s="246"/>
      <c r="M55" s="275"/>
    </row>
    <row r="56" spans="1:13" s="42" customFormat="1" x14ac:dyDescent="0.2">
      <c r="A56" s="28"/>
      <c r="B56" s="40"/>
      <c r="C56" s="40"/>
      <c r="D56" s="40"/>
      <c r="E56" s="40"/>
      <c r="F56" s="40"/>
      <c r="G56" s="40"/>
      <c r="H56" s="40"/>
      <c r="I56" s="40"/>
      <c r="J56" s="40"/>
      <c r="K56" s="40"/>
      <c r="L56" s="40"/>
      <c r="M56" s="50"/>
    </row>
    <row r="57" spans="1:13" s="83" customFormat="1" ht="12.75" x14ac:dyDescent="0.2">
      <c r="A57" s="28"/>
      <c r="B57" s="40"/>
      <c r="C57" s="15"/>
      <c r="D57" s="51" t="s">
        <v>536</v>
      </c>
      <c r="E57" s="284"/>
      <c r="F57" s="284"/>
      <c r="G57" s="284"/>
      <c r="H57" s="146" t="s">
        <v>97</v>
      </c>
      <c r="I57" s="195"/>
      <c r="J57" s="90"/>
      <c r="K57" s="90"/>
      <c r="L57" s="40"/>
      <c r="M57" s="50"/>
    </row>
    <row r="58" spans="1:13" ht="12" thickBot="1" x14ac:dyDescent="0.25">
      <c r="A58" s="28"/>
      <c r="D58" s="146"/>
      <c r="H58" s="146"/>
      <c r="I58" s="90"/>
      <c r="J58" s="90"/>
      <c r="K58" s="90"/>
      <c r="M58" s="50"/>
    </row>
    <row r="59" spans="1:13" s="42" customFormat="1" ht="13.5" thickTop="1" x14ac:dyDescent="0.2">
      <c r="A59" s="38"/>
      <c r="B59" s="39"/>
      <c r="C59" s="152" t="s">
        <v>537</v>
      </c>
      <c r="D59" s="39"/>
      <c r="E59" s="39"/>
      <c r="F59" s="39"/>
      <c r="G59" s="39"/>
      <c r="H59" s="39"/>
      <c r="I59" s="39"/>
      <c r="J59" s="39"/>
      <c r="K59" s="39"/>
      <c r="L59" s="39"/>
      <c r="M59" s="138"/>
    </row>
    <row r="60" spans="1:13" s="42" customFormat="1" x14ac:dyDescent="0.2">
      <c r="A60" s="28"/>
      <c r="B60" s="40"/>
      <c r="C60" s="40"/>
      <c r="D60" s="40"/>
      <c r="E60" s="40"/>
      <c r="F60" s="40"/>
      <c r="G60" s="40"/>
      <c r="H60" s="40"/>
      <c r="I60" s="40"/>
      <c r="J60" s="40"/>
      <c r="K60" s="40"/>
      <c r="L60" s="40"/>
      <c r="M60" s="50"/>
    </row>
    <row r="61" spans="1:13" s="83" customFormat="1" x14ac:dyDescent="0.2">
      <c r="A61" s="28"/>
      <c r="B61" s="40"/>
      <c r="C61" s="108" t="s">
        <v>538</v>
      </c>
      <c r="D61" s="40"/>
      <c r="E61" s="284"/>
      <c r="F61" s="284"/>
      <c r="G61" s="108" t="s">
        <v>539</v>
      </c>
      <c r="H61" s="284"/>
      <c r="I61" s="284"/>
      <c r="J61" s="146" t="s">
        <v>97</v>
      </c>
      <c r="K61" s="195"/>
      <c r="L61" s="40"/>
      <c r="M61" s="50"/>
    </row>
    <row r="62" spans="1:13" ht="12" thickBot="1" x14ac:dyDescent="0.25">
      <c r="A62" s="28"/>
      <c r="C62" s="150"/>
      <c r="D62" s="76"/>
      <c r="E62" s="76"/>
      <c r="F62" s="76"/>
      <c r="G62" s="150"/>
      <c r="H62" s="76"/>
      <c r="I62" s="76"/>
      <c r="J62" s="151"/>
      <c r="K62" s="153"/>
      <c r="L62" s="76"/>
      <c r="M62" s="81"/>
    </row>
    <row r="63" spans="1:13" s="42" customFormat="1" ht="13.5" thickTop="1" x14ac:dyDescent="0.2">
      <c r="A63" s="38"/>
      <c r="B63" s="39"/>
      <c r="C63" s="40"/>
      <c r="D63" s="40"/>
      <c r="E63" s="40"/>
      <c r="F63" s="40"/>
      <c r="G63" s="41" t="s">
        <v>540</v>
      </c>
      <c r="H63" s="40"/>
      <c r="I63" s="40"/>
      <c r="J63" s="40"/>
      <c r="K63" s="40"/>
      <c r="L63" s="40"/>
      <c r="M63" s="50"/>
    </row>
    <row r="64" spans="1:13" s="42" customFormat="1" ht="12" x14ac:dyDescent="0.2">
      <c r="A64" s="501" t="s">
        <v>541</v>
      </c>
      <c r="B64" s="485"/>
      <c r="C64" s="485"/>
      <c r="D64" s="485"/>
      <c r="E64" s="485"/>
      <c r="F64" s="485"/>
      <c r="G64" s="485"/>
      <c r="H64" s="485"/>
      <c r="I64" s="485"/>
      <c r="J64" s="485"/>
      <c r="K64" s="485"/>
      <c r="L64" s="485"/>
      <c r="M64" s="502"/>
    </row>
    <row r="65" spans="1:13" s="42" customFormat="1" ht="12" x14ac:dyDescent="0.2">
      <c r="A65" s="501" t="s">
        <v>542</v>
      </c>
      <c r="B65" s="485"/>
      <c r="C65" s="485"/>
      <c r="D65" s="485"/>
      <c r="E65" s="485"/>
      <c r="F65" s="485"/>
      <c r="G65" s="485"/>
      <c r="H65" s="485"/>
      <c r="I65" s="485"/>
      <c r="J65" s="485"/>
      <c r="K65" s="485"/>
      <c r="L65" s="485"/>
      <c r="M65" s="502"/>
    </row>
    <row r="66" spans="1:13" s="42" customFormat="1" ht="12" x14ac:dyDescent="0.2">
      <c r="A66" s="501" t="s">
        <v>543</v>
      </c>
      <c r="B66" s="485"/>
      <c r="C66" s="485"/>
      <c r="D66" s="485"/>
      <c r="E66" s="485"/>
      <c r="F66" s="485"/>
      <c r="G66" s="485"/>
      <c r="H66" s="485"/>
      <c r="I66" s="485"/>
      <c r="J66" s="485"/>
      <c r="K66" s="485"/>
      <c r="L66" s="485"/>
      <c r="M66" s="502"/>
    </row>
    <row r="67" spans="1:13" s="42" customFormat="1" ht="12" x14ac:dyDescent="0.2">
      <c r="A67" s="501" t="s">
        <v>544</v>
      </c>
      <c r="B67" s="485"/>
      <c r="C67" s="485"/>
      <c r="D67" s="485"/>
      <c r="E67" s="485"/>
      <c r="F67" s="485"/>
      <c r="G67" s="485"/>
      <c r="H67" s="485"/>
      <c r="I67" s="485"/>
      <c r="J67" s="485"/>
      <c r="K67" s="485"/>
      <c r="L67" s="485"/>
      <c r="M67" s="502"/>
    </row>
    <row r="68" spans="1:13" s="42" customFormat="1" ht="12" x14ac:dyDescent="0.2">
      <c r="A68" s="501" t="s">
        <v>545</v>
      </c>
      <c r="B68" s="485"/>
      <c r="C68" s="485"/>
      <c r="D68" s="485"/>
      <c r="E68" s="485"/>
      <c r="F68" s="485"/>
      <c r="G68" s="485"/>
      <c r="H68" s="485"/>
      <c r="I68" s="485"/>
      <c r="J68" s="485"/>
      <c r="K68" s="485"/>
      <c r="L68" s="485"/>
      <c r="M68" s="502"/>
    </row>
    <row r="69" spans="1:13" s="42" customFormat="1" ht="12.75" x14ac:dyDescent="0.2">
      <c r="A69" s="501" t="s">
        <v>546</v>
      </c>
      <c r="B69" s="485"/>
      <c r="C69" s="485"/>
      <c r="D69" s="485"/>
      <c r="E69" s="485"/>
      <c r="F69" s="485"/>
      <c r="G69" s="485"/>
      <c r="H69" s="485"/>
      <c r="I69" s="485"/>
      <c r="J69" s="485"/>
      <c r="K69" s="485"/>
      <c r="L69" s="15"/>
      <c r="M69" s="50"/>
    </row>
    <row r="70" spans="1:13" s="42" customFormat="1" x14ac:dyDescent="0.2">
      <c r="A70" s="28"/>
      <c r="B70" s="306"/>
      <c r="C70" s="306"/>
      <c r="D70" s="306"/>
      <c r="E70" s="306"/>
      <c r="F70" s="306"/>
      <c r="G70" s="306"/>
      <c r="H70" s="306"/>
      <c r="I70" s="306"/>
      <c r="J70" s="306"/>
      <c r="K70" s="306"/>
      <c r="L70" s="40"/>
      <c r="M70" s="50"/>
    </row>
    <row r="71" spans="1:13" s="42" customFormat="1" x14ac:dyDescent="0.2">
      <c r="A71" s="28"/>
      <c r="B71" s="306"/>
      <c r="C71" s="306"/>
      <c r="D71" s="306"/>
      <c r="E71" s="306"/>
      <c r="F71" s="306"/>
      <c r="G71" s="306"/>
      <c r="H71" s="306"/>
      <c r="I71" s="306"/>
      <c r="J71" s="306"/>
      <c r="K71" s="306"/>
      <c r="L71" s="40"/>
      <c r="M71" s="50"/>
    </row>
    <row r="72" spans="1:13" s="42" customFormat="1" x14ac:dyDescent="0.2">
      <c r="A72" s="28"/>
      <c r="B72" s="40"/>
      <c r="C72" s="40"/>
      <c r="D72" s="40"/>
      <c r="E72" s="40"/>
      <c r="F72" s="306"/>
      <c r="G72" s="246"/>
      <c r="H72" s="246"/>
      <c r="I72" s="40"/>
      <c r="J72" s="40"/>
      <c r="K72" s="40"/>
      <c r="L72" s="40"/>
      <c r="M72" s="50"/>
    </row>
    <row r="73" spans="1:13" ht="12.75" x14ac:dyDescent="0.2">
      <c r="A73" s="28"/>
      <c r="C73" s="80" t="s">
        <v>547</v>
      </c>
      <c r="D73" s="80"/>
      <c r="E73" s="80"/>
      <c r="F73" s="313"/>
      <c r="G73" s="313"/>
      <c r="H73" s="313"/>
      <c r="I73" s="146" t="s">
        <v>97</v>
      </c>
      <c r="J73" s="195"/>
      <c r="K73" s="90"/>
      <c r="M73" s="50"/>
    </row>
    <row r="74" spans="1:13" x14ac:dyDescent="0.2">
      <c r="A74" s="28"/>
      <c r="M74" s="50"/>
    </row>
    <row r="75" spans="1:13" x14ac:dyDescent="0.2">
      <c r="A75" s="28"/>
      <c r="M75" s="50"/>
    </row>
    <row r="76" spans="1:13" x14ac:dyDescent="0.2">
      <c r="A76" s="28"/>
      <c r="M76" s="50"/>
    </row>
    <row r="77" spans="1:13" x14ac:dyDescent="0.2">
      <c r="A77" s="28"/>
      <c r="M77" s="50"/>
    </row>
    <row r="78" spans="1:13" x14ac:dyDescent="0.2">
      <c r="A78" s="28"/>
      <c r="M78" s="50"/>
    </row>
    <row r="79" spans="1:13" x14ac:dyDescent="0.2">
      <c r="A79" s="28"/>
      <c r="M79" s="50"/>
    </row>
    <row r="80" spans="1:13" x14ac:dyDescent="0.2">
      <c r="A80" s="28"/>
      <c r="M80" s="50"/>
    </row>
    <row r="81" spans="1:13" x14ac:dyDescent="0.2">
      <c r="A81" s="28"/>
      <c r="M81" s="50"/>
    </row>
    <row r="82" spans="1:13" ht="12" thickBot="1" x14ac:dyDescent="0.25">
      <c r="A82" s="77"/>
      <c r="B82" s="76"/>
      <c r="C82" s="76"/>
      <c r="D82" s="76"/>
      <c r="E82" s="76"/>
      <c r="F82" s="76"/>
      <c r="G82" s="76"/>
      <c r="H82" s="76"/>
      <c r="I82" s="76"/>
      <c r="J82" s="76"/>
      <c r="K82" s="76"/>
      <c r="L82" s="76"/>
      <c r="M82" s="81"/>
    </row>
    <row r="83" spans="1:13" ht="12" thickTop="1" x14ac:dyDescent="0.2"/>
  </sheetData>
  <sheetProtection sheet="1" objects="1" scenarios="1" selectLockedCells="1"/>
  <mergeCells count="37">
    <mergeCell ref="H61:I61"/>
    <mergeCell ref="A52:M52"/>
    <mergeCell ref="E57:G57"/>
    <mergeCell ref="E61:F61"/>
    <mergeCell ref="A53:M53"/>
    <mergeCell ref="F72:H73"/>
    <mergeCell ref="A54:M54"/>
    <mergeCell ref="A55:M55"/>
    <mergeCell ref="C5:K5"/>
    <mergeCell ref="C17:D17"/>
    <mergeCell ref="G15:H15"/>
    <mergeCell ref="A64:M64"/>
    <mergeCell ref="A51:M51"/>
    <mergeCell ref="A44:M44"/>
    <mergeCell ref="A45:M47"/>
    <mergeCell ref="A49:M49"/>
    <mergeCell ref="A50:M50"/>
    <mergeCell ref="B70:K70"/>
    <mergeCell ref="B71:K71"/>
    <mergeCell ref="A65:M65"/>
    <mergeCell ref="A69:K69"/>
    <mergeCell ref="C1:K1"/>
    <mergeCell ref="C3:K3"/>
    <mergeCell ref="C4:K4"/>
    <mergeCell ref="C2:K2"/>
    <mergeCell ref="A68:M68"/>
    <mergeCell ref="E7:K7"/>
    <mergeCell ref="F8:H8"/>
    <mergeCell ref="F9:H9"/>
    <mergeCell ref="C18:D18"/>
    <mergeCell ref="E11:I11"/>
    <mergeCell ref="G16:H16"/>
    <mergeCell ref="G17:H17"/>
    <mergeCell ref="C16:D16"/>
    <mergeCell ref="A67:M67"/>
    <mergeCell ref="A66:M66"/>
    <mergeCell ref="C20:D20"/>
  </mergeCells>
  <phoneticPr fontId="2" type="noConversion"/>
  <dataValidations count="2">
    <dataValidation type="list" allowBlank="1" showInputMessage="1" showErrorMessage="1" sqref="E11:I11" xr:uid="{00000000-0002-0000-0E00-000000000000}">
      <formula1>Type_Dwelling</formula1>
    </dataValidation>
    <dataValidation type="list" allowBlank="1" showInputMessage="1" showErrorMessage="1" sqref="I15 I16 I17" xr:uid="{00000000-0002-0000-0E00-000001000000}">
      <formula1>No_Rms</formula1>
    </dataValidation>
  </dataValidations>
  <pageMargins left="0" right="0" top="0.23" bottom="0" header="0.56999999999999995" footer="0.5"/>
  <pageSetup paperSize="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8"/>
  <sheetViews>
    <sheetView zoomScale="90" workbookViewId="0">
      <selection activeCell="D25" sqref="D25:I25"/>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38" t="s">
        <v>1</v>
      </c>
      <c r="C1" s="298"/>
      <c r="D1" s="298"/>
      <c r="E1" s="298"/>
      <c r="F1" s="298"/>
      <c r="G1" s="298"/>
      <c r="H1" s="298"/>
      <c r="I1" s="298"/>
      <c r="J1" s="298"/>
      <c r="K1" s="298"/>
      <c r="L1" s="298"/>
      <c r="M1" s="17" t="s">
        <v>2</v>
      </c>
      <c r="N1" s="64" t="str">
        <f>'RE-600'!H1</f>
        <v>FAI</v>
      </c>
    </row>
    <row r="2" spans="1:14" ht="15.75" x14ac:dyDescent="0.25">
      <c r="A2" s="198">
        <f>'RE-600'!A2</f>
        <v>42858</v>
      </c>
      <c r="B2" s="240" t="s">
        <v>3</v>
      </c>
      <c r="C2" s="246"/>
      <c r="D2" s="246"/>
      <c r="E2" s="246"/>
      <c r="F2" s="246"/>
      <c r="G2" s="246"/>
      <c r="H2" s="246"/>
      <c r="I2" s="246"/>
      <c r="J2" s="246"/>
      <c r="K2" s="246"/>
      <c r="L2" s="246"/>
      <c r="M2" s="15" t="s">
        <v>4</v>
      </c>
      <c r="N2" s="65">
        <f>'RE-600'!H2</f>
        <v>158</v>
      </c>
    </row>
    <row r="3" spans="1:14" ht="15.75" x14ac:dyDescent="0.25">
      <c r="A3" s="28"/>
      <c r="B3" s="240" t="s">
        <v>549</v>
      </c>
      <c r="C3" s="246"/>
      <c r="D3" s="246"/>
      <c r="E3" s="246"/>
      <c r="F3" s="246"/>
      <c r="G3" s="246"/>
      <c r="H3" s="246"/>
      <c r="I3" s="246"/>
      <c r="J3" s="246"/>
      <c r="K3" s="246"/>
      <c r="L3" s="246"/>
      <c r="M3" s="15" t="s">
        <v>5</v>
      </c>
      <c r="N3" s="203">
        <f>'RE-600'!H3</f>
        <v>4.2</v>
      </c>
    </row>
    <row r="4" spans="1:14" ht="15.75" x14ac:dyDescent="0.25">
      <c r="A4" s="28"/>
      <c r="B4" s="240" t="s">
        <v>550</v>
      </c>
      <c r="C4" s="246"/>
      <c r="D4" s="246"/>
      <c r="E4" s="246"/>
      <c r="F4" s="246"/>
      <c r="G4" s="246"/>
      <c r="H4" s="246"/>
      <c r="I4" s="246"/>
      <c r="J4" s="246"/>
      <c r="K4" s="246"/>
      <c r="L4" s="246"/>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1" t="str">
        <f>'RE-600'!B8</f>
        <v>Thomas Rogers</v>
      </c>
      <c r="E7" s="301"/>
      <c r="F7" s="301"/>
      <c r="G7" s="301"/>
      <c r="H7" s="301"/>
      <c r="I7" s="301"/>
      <c r="J7" s="301"/>
      <c r="N7" s="50"/>
    </row>
    <row r="8" spans="1:14" ht="12.75" x14ac:dyDescent="0.2">
      <c r="A8" s="28"/>
      <c r="B8" s="15"/>
      <c r="C8" s="15"/>
      <c r="D8" s="221"/>
      <c r="E8" s="339"/>
      <c r="F8" s="339"/>
      <c r="G8" s="339"/>
      <c r="H8" s="339"/>
      <c r="I8" s="339"/>
      <c r="N8" s="50"/>
    </row>
    <row r="9" spans="1:14" ht="12.75" x14ac:dyDescent="0.2">
      <c r="A9" s="28"/>
      <c r="B9" s="15" t="s">
        <v>552</v>
      </c>
      <c r="C9" s="15"/>
      <c r="D9" s="301" t="str">
        <f>'RE-600'!B9</f>
        <v>8895 Gaysport Hill Road</v>
      </c>
      <c r="E9" s="301"/>
      <c r="F9" s="301"/>
      <c r="G9" s="295" t="s">
        <v>553</v>
      </c>
      <c r="H9" s="296"/>
      <c r="I9" s="296"/>
      <c r="J9" s="301">
        <f>'RE-616'!F8</f>
        <v>0</v>
      </c>
      <c r="K9" s="313"/>
      <c r="L9" s="313"/>
      <c r="M9" s="313"/>
      <c r="N9" s="50"/>
    </row>
    <row r="10" spans="1:14" x14ac:dyDescent="0.2">
      <c r="A10" s="28"/>
      <c r="D10" s="342" t="str">
        <f>'RE-600'!B10</f>
        <v>Gaysport, OH 43720</v>
      </c>
      <c r="E10" s="342"/>
      <c r="F10" s="342"/>
      <c r="J10" s="342">
        <f>'RE-616'!F9</f>
        <v>0</v>
      </c>
      <c r="K10" s="439"/>
      <c r="L10" s="439"/>
      <c r="M10" s="43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1" t="s">
        <v>554</v>
      </c>
      <c r="B13" s="246"/>
      <c r="C13" s="246"/>
      <c r="D13" s="246"/>
      <c r="E13" s="246"/>
      <c r="F13" s="246"/>
      <c r="G13" s="246"/>
      <c r="H13" s="246"/>
      <c r="I13" s="246"/>
      <c r="J13" s="246"/>
      <c r="K13" s="246"/>
      <c r="L13" s="246"/>
      <c r="M13" s="246"/>
      <c r="N13" s="275"/>
    </row>
    <row r="14" spans="1:14" s="42" customFormat="1" ht="12.75" x14ac:dyDescent="0.2">
      <c r="A14" s="481" t="s">
        <v>555</v>
      </c>
      <c r="B14" s="246"/>
      <c r="C14" s="246"/>
      <c r="D14" s="246"/>
      <c r="E14" s="246"/>
      <c r="F14" s="246"/>
      <c r="G14" s="246"/>
      <c r="H14" s="246"/>
      <c r="I14" s="246"/>
      <c r="J14" s="246"/>
      <c r="K14" s="246"/>
      <c r="L14" s="246"/>
      <c r="M14" s="246"/>
      <c r="N14" s="275"/>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8" t="s">
        <v>556</v>
      </c>
      <c r="B16" s="298"/>
      <c r="C16" s="298"/>
      <c r="D16" s="298"/>
      <c r="E16" s="298"/>
      <c r="F16" s="298"/>
      <c r="G16" s="298"/>
      <c r="H16" s="298"/>
      <c r="I16" s="298"/>
      <c r="J16" s="298"/>
      <c r="K16" s="298"/>
      <c r="L16" s="298"/>
      <c r="M16" s="298"/>
      <c r="N16" s="506"/>
    </row>
    <row r="17" spans="1:14" s="42" customFormat="1" ht="12.75" x14ac:dyDescent="0.2">
      <c r="A17" s="481" t="s">
        <v>557</v>
      </c>
      <c r="B17" s="246"/>
      <c r="C17" s="246"/>
      <c r="D17" s="246"/>
      <c r="E17" s="246"/>
      <c r="F17" s="246"/>
      <c r="G17" s="246"/>
      <c r="H17" s="246"/>
      <c r="I17" s="246"/>
      <c r="J17" s="246"/>
      <c r="K17" s="246"/>
      <c r="L17" s="246"/>
      <c r="M17" s="246"/>
      <c r="N17" s="275"/>
    </row>
    <row r="18" spans="1:14" s="42" customFormat="1" ht="12.75" x14ac:dyDescent="0.2">
      <c r="A18" s="481" t="s">
        <v>558</v>
      </c>
      <c r="B18" s="246"/>
      <c r="C18" s="246"/>
      <c r="D18" s="246"/>
      <c r="E18" s="246"/>
      <c r="F18" s="246"/>
      <c r="G18" s="246"/>
      <c r="H18" s="246"/>
      <c r="I18" s="246"/>
      <c r="J18" s="246"/>
      <c r="K18" s="246"/>
      <c r="L18" s="246"/>
      <c r="M18" s="246"/>
      <c r="N18" s="275"/>
    </row>
    <row r="19" spans="1:14" s="42" customFormat="1" ht="12.75" x14ac:dyDescent="0.2">
      <c r="A19" s="481" t="s">
        <v>559</v>
      </c>
      <c r="B19" s="246"/>
      <c r="C19" s="246"/>
      <c r="D19" s="246"/>
      <c r="E19" s="246"/>
      <c r="F19" s="246"/>
      <c r="G19" s="246"/>
      <c r="H19" s="246"/>
      <c r="I19" s="246"/>
      <c r="J19" s="246"/>
      <c r="K19" s="246"/>
      <c r="L19" s="246"/>
      <c r="M19" s="246"/>
      <c r="N19" s="275"/>
    </row>
    <row r="20" spans="1:14" s="42" customFormat="1" ht="12.75" x14ac:dyDescent="0.2">
      <c r="A20" s="481" t="s">
        <v>560</v>
      </c>
      <c r="B20" s="246"/>
      <c r="C20" s="246"/>
      <c r="D20" s="246"/>
      <c r="E20" s="246"/>
      <c r="F20" s="246"/>
      <c r="G20" s="246"/>
      <c r="H20" s="246"/>
      <c r="I20" s="246"/>
      <c r="J20" s="246"/>
      <c r="K20" s="246"/>
      <c r="L20" s="246"/>
      <c r="M20" s="246"/>
      <c r="N20" s="275"/>
    </row>
    <row r="21" spans="1:14" s="42" customFormat="1" ht="12.75" x14ac:dyDescent="0.2">
      <c r="A21" s="481" t="s">
        <v>561</v>
      </c>
      <c r="B21" s="246"/>
      <c r="C21" s="246"/>
      <c r="D21" s="246"/>
      <c r="E21" s="246"/>
      <c r="F21" s="246"/>
      <c r="G21" s="246"/>
      <c r="H21" s="246"/>
      <c r="I21" s="246"/>
      <c r="J21" s="246"/>
      <c r="K21" s="246"/>
      <c r="L21" s="246"/>
      <c r="M21" s="246"/>
      <c r="N21" s="275"/>
    </row>
    <row r="22" spans="1:14" s="42" customFormat="1" ht="13.5" thickBot="1" x14ac:dyDescent="0.25">
      <c r="A22" s="522" t="s">
        <v>562</v>
      </c>
      <c r="B22" s="515"/>
      <c r="C22" s="515"/>
      <c r="D22" s="515"/>
      <c r="E22" s="515"/>
      <c r="F22" s="515"/>
      <c r="G22" s="515"/>
      <c r="H22" s="515"/>
      <c r="I22" s="515"/>
      <c r="J22" s="515"/>
      <c r="K22" s="515"/>
      <c r="L22" s="515"/>
      <c r="M22" s="515"/>
      <c r="N22" s="516"/>
    </row>
    <row r="23" spans="1:14" s="42" customFormat="1" ht="14.25" thickTop="1" thickBot="1" x14ac:dyDescent="0.25">
      <c r="A23" s="232"/>
      <c r="B23" s="519" t="s">
        <v>563</v>
      </c>
      <c r="C23" s="520"/>
      <c r="D23" s="520"/>
      <c r="E23" s="520"/>
      <c r="F23" s="520"/>
      <c r="G23" s="520"/>
      <c r="H23" s="520"/>
      <c r="I23" s="520"/>
      <c r="J23" s="520"/>
      <c r="K23" s="520"/>
      <c r="L23" s="520"/>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4"/>
      <c r="E25" s="300"/>
      <c r="F25" s="300"/>
      <c r="G25" s="300"/>
      <c r="H25" s="300"/>
      <c r="I25" s="300"/>
      <c r="J25" s="311">
        <v>0</v>
      </c>
      <c r="K25" s="521"/>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3" t="s">
        <v>304</v>
      </c>
      <c r="D27" s="306"/>
      <c r="E27" s="306"/>
      <c r="F27" s="306"/>
      <c r="G27" s="40"/>
      <c r="H27" s="40"/>
      <c r="I27" s="78"/>
      <c r="J27" s="311">
        <v>0</v>
      </c>
      <c r="K27" s="509"/>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3" t="s">
        <v>565</v>
      </c>
      <c r="D29" s="306"/>
      <c r="E29" s="306"/>
      <c r="F29" s="306"/>
      <c r="G29" s="40"/>
      <c r="H29" s="40"/>
      <c r="I29" s="78"/>
      <c r="J29" s="311">
        <v>0</v>
      </c>
      <c r="K29" s="509"/>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3" t="s">
        <v>566</v>
      </c>
      <c r="D31" s="306"/>
      <c r="E31" s="306"/>
      <c r="F31" s="40"/>
      <c r="G31" s="40"/>
      <c r="H31" s="40"/>
      <c r="I31" s="78"/>
      <c r="J31" s="311">
        <v>0</v>
      </c>
      <c r="K31" s="509"/>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3" t="s">
        <v>567</v>
      </c>
      <c r="D33" s="306"/>
      <c r="E33" s="306"/>
      <c r="F33" s="40"/>
      <c r="G33" s="40"/>
      <c r="H33" s="40"/>
      <c r="I33" s="78"/>
      <c r="J33" s="524">
        <v>0</v>
      </c>
      <c r="K33" s="525"/>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8">
        <f>SUM(J25,J27,J29,J31,J33)</f>
        <v>0</v>
      </c>
      <c r="K35" s="523"/>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7" t="s">
        <v>569</v>
      </c>
      <c r="B37" s="508"/>
      <c r="C37" s="508"/>
      <c r="D37" s="244"/>
      <c r="E37" s="244"/>
      <c r="F37" s="484" t="s">
        <v>570</v>
      </c>
      <c r="G37" s="485"/>
      <c r="H37" s="485"/>
      <c r="I37" s="485"/>
      <c r="J37" s="14"/>
      <c r="K37" s="484" t="s">
        <v>571</v>
      </c>
      <c r="L37" s="484"/>
      <c r="M37" s="484"/>
      <c r="N37" s="513"/>
    </row>
    <row r="38" spans="1:14" s="42" customFormat="1" ht="12" x14ac:dyDescent="0.2">
      <c r="A38" s="510" t="s">
        <v>572</v>
      </c>
      <c r="B38" s="485"/>
      <c r="C38" s="485"/>
      <c r="D38" s="485"/>
      <c r="E38" s="485"/>
      <c r="F38" s="485"/>
      <c r="G38" s="485"/>
      <c r="H38" s="485"/>
      <c r="I38" s="485"/>
      <c r="J38" s="485"/>
      <c r="K38" s="485"/>
      <c r="L38" s="485"/>
      <c r="M38" s="485"/>
      <c r="N38" s="502"/>
    </row>
    <row r="39" spans="1:14" s="42" customFormat="1" ht="12.75" thickBot="1" x14ac:dyDescent="0.25">
      <c r="A39" s="510" t="s">
        <v>573</v>
      </c>
      <c r="B39" s="485"/>
      <c r="C39" s="485"/>
      <c r="D39" s="485"/>
      <c r="E39" s="485"/>
      <c r="F39" s="485"/>
      <c r="G39" s="485"/>
      <c r="H39" s="485"/>
      <c r="I39" s="485"/>
      <c r="J39" s="485"/>
      <c r="K39" s="485"/>
      <c r="L39" s="485"/>
      <c r="M39" s="485"/>
      <c r="N39" s="502"/>
    </row>
    <row r="40" spans="1:14" s="42" customFormat="1" ht="13.5" thickTop="1" x14ac:dyDescent="0.2">
      <c r="A40" s="38"/>
      <c r="B40" s="518" t="s">
        <v>574</v>
      </c>
      <c r="C40" s="431"/>
      <c r="D40" s="431"/>
      <c r="E40" s="431"/>
      <c r="F40" s="431"/>
      <c r="G40" s="431"/>
      <c r="H40" s="431"/>
      <c r="I40" s="431"/>
      <c r="J40" s="431"/>
      <c r="K40" s="431"/>
      <c r="L40" s="43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6"/>
      <c r="G42" s="306"/>
      <c r="H42" s="306"/>
      <c r="I42" s="306"/>
      <c r="J42" s="306"/>
      <c r="K42" s="40"/>
      <c r="L42" s="40"/>
      <c r="M42" s="40"/>
      <c r="N42" s="50"/>
    </row>
    <row r="43" spans="1:14" s="42" customFormat="1" ht="12.75" x14ac:dyDescent="0.2">
      <c r="A43" s="28"/>
      <c r="B43" s="80" t="s">
        <v>97</v>
      </c>
      <c r="C43" s="517"/>
      <c r="D43" s="302"/>
      <c r="E43" s="80" t="s">
        <v>179</v>
      </c>
      <c r="F43" s="284"/>
      <c r="G43" s="284"/>
      <c r="H43" s="284"/>
      <c r="I43" s="284"/>
      <c r="J43" s="284"/>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6"/>
      <c r="G45" s="306"/>
      <c r="H45" s="306"/>
      <c r="I45" s="306"/>
      <c r="J45" s="306"/>
      <c r="K45" s="40"/>
      <c r="L45" s="40"/>
      <c r="M45" s="40"/>
      <c r="N45" s="50"/>
    </row>
    <row r="46" spans="1:14" s="42" customFormat="1" ht="12.75" x14ac:dyDescent="0.2">
      <c r="A46" s="28"/>
      <c r="B46" s="80" t="s">
        <v>97</v>
      </c>
      <c r="C46" s="517"/>
      <c r="D46" s="302"/>
      <c r="E46" s="80" t="s">
        <v>179</v>
      </c>
      <c r="F46" s="284"/>
      <c r="G46" s="284"/>
      <c r="H46" s="284"/>
      <c r="I46" s="284"/>
      <c r="J46" s="284"/>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46"/>
      <c r="C49" s="246"/>
      <c r="D49" s="246"/>
      <c r="E49" s="246"/>
      <c r="F49" s="246"/>
      <c r="G49" s="246"/>
      <c r="H49" s="246"/>
      <c r="I49" s="246"/>
      <c r="J49" s="246"/>
      <c r="K49" s="246"/>
      <c r="L49" s="246"/>
      <c r="M49" s="246"/>
      <c r="N49" s="275"/>
    </row>
    <row r="50" spans="1:14" s="42" customFormat="1" ht="12.75" x14ac:dyDescent="0.2">
      <c r="A50" s="512" t="s">
        <v>578</v>
      </c>
      <c r="B50" s="246"/>
      <c r="C50" s="246"/>
      <c r="D50" s="246"/>
      <c r="E50" s="246"/>
      <c r="F50" s="246"/>
      <c r="G50" s="246"/>
      <c r="H50" s="246"/>
      <c r="I50" s="246"/>
      <c r="J50" s="246"/>
      <c r="K50" s="246"/>
      <c r="L50" s="246"/>
      <c r="M50" s="246"/>
      <c r="N50" s="275"/>
    </row>
    <row r="51" spans="1:14" s="42" customFormat="1" ht="12.75" x14ac:dyDescent="0.2">
      <c r="A51" s="512" t="s">
        <v>579</v>
      </c>
      <c r="B51" s="246"/>
      <c r="C51" s="246"/>
      <c r="D51" s="246"/>
      <c r="E51" s="246"/>
      <c r="F51" s="246"/>
      <c r="G51" s="246"/>
      <c r="H51" s="246"/>
      <c r="I51" s="246"/>
      <c r="J51" s="246"/>
      <c r="K51" s="246"/>
      <c r="L51" s="246"/>
      <c r="M51" s="246"/>
      <c r="N51" s="275"/>
    </row>
    <row r="52" spans="1:14" s="42" customFormat="1" ht="13.5" thickBot="1" x14ac:dyDescent="0.25">
      <c r="A52" s="514" t="s">
        <v>575</v>
      </c>
      <c r="B52" s="515"/>
      <c r="C52" s="515"/>
      <c r="D52" s="515"/>
      <c r="E52" s="515"/>
      <c r="F52" s="515"/>
      <c r="G52" s="515"/>
      <c r="H52" s="515"/>
      <c r="I52" s="515"/>
      <c r="J52" s="515"/>
      <c r="K52" s="515"/>
      <c r="L52" s="515"/>
      <c r="M52" s="515"/>
      <c r="N52" s="516"/>
    </row>
    <row r="53" spans="1:14" s="42" customFormat="1" ht="12" thickTop="1" x14ac:dyDescent="0.2">
      <c r="A53" s="28"/>
      <c r="B53" s="40"/>
      <c r="C53" s="40"/>
      <c r="D53" s="40"/>
      <c r="E53" s="40"/>
      <c r="F53" s="306"/>
      <c r="G53" s="306"/>
      <c r="H53" s="306"/>
      <c r="I53" s="306"/>
      <c r="J53" s="306"/>
      <c r="K53" s="40"/>
      <c r="L53" s="40"/>
      <c r="M53" s="40"/>
      <c r="N53" s="50"/>
    </row>
    <row r="54" spans="1:14" s="42" customFormat="1" ht="12.75" x14ac:dyDescent="0.2">
      <c r="A54" s="28"/>
      <c r="B54" s="80" t="s">
        <v>97</v>
      </c>
      <c r="C54" s="195"/>
      <c r="D54" s="40"/>
      <c r="E54" s="80" t="s">
        <v>179</v>
      </c>
      <c r="F54" s="284"/>
      <c r="G54" s="284"/>
      <c r="H54" s="284"/>
      <c r="I54" s="284"/>
      <c r="J54" s="284"/>
      <c r="K54" s="40"/>
      <c r="L54" s="40"/>
      <c r="M54" s="40"/>
      <c r="N54" s="50"/>
    </row>
    <row r="55" spans="1:14" s="42" customFormat="1" x14ac:dyDescent="0.2">
      <c r="A55" s="28"/>
      <c r="B55" s="40"/>
      <c r="C55" s="40"/>
      <c r="D55" s="40"/>
      <c r="E55" s="40"/>
      <c r="F55" s="40"/>
      <c r="G55" s="511" t="s">
        <v>580</v>
      </c>
      <c r="H55" s="339"/>
      <c r="I55" s="339"/>
      <c r="J55" s="40"/>
      <c r="K55" s="40"/>
      <c r="L55" s="40"/>
      <c r="M55" s="40"/>
      <c r="N55" s="50"/>
    </row>
    <row r="56" spans="1:14" s="42" customFormat="1" ht="12.75" x14ac:dyDescent="0.2">
      <c r="A56" s="512" t="s">
        <v>581</v>
      </c>
      <c r="B56" s="246"/>
      <c r="C56" s="246"/>
      <c r="D56" s="246"/>
      <c r="E56" s="246"/>
      <c r="F56" s="246"/>
      <c r="G56" s="246"/>
      <c r="H56" s="246"/>
      <c r="I56" s="246"/>
      <c r="J56" s="246"/>
      <c r="K56" s="246"/>
      <c r="L56" s="246"/>
      <c r="M56" s="246"/>
      <c r="N56" s="275"/>
    </row>
    <row r="57" spans="1:14" s="42" customFormat="1" ht="12.75" x14ac:dyDescent="0.2">
      <c r="A57" s="512" t="s">
        <v>582</v>
      </c>
      <c r="B57" s="246"/>
      <c r="C57" s="246"/>
      <c r="D57" s="246"/>
      <c r="E57" s="246"/>
      <c r="F57" s="246"/>
      <c r="G57" s="246"/>
      <c r="H57" s="246"/>
      <c r="I57" s="246"/>
      <c r="J57" s="246"/>
      <c r="K57" s="246"/>
      <c r="L57" s="246"/>
      <c r="M57" s="40"/>
      <c r="N57" s="50"/>
    </row>
    <row r="58" spans="1:14" s="42" customFormat="1" x14ac:dyDescent="0.2">
      <c r="A58" s="28"/>
      <c r="B58" s="40"/>
      <c r="C58" s="40"/>
      <c r="D58" s="40"/>
      <c r="E58" s="40"/>
      <c r="F58" s="306"/>
      <c r="G58" s="306"/>
      <c r="H58" s="306"/>
      <c r="I58" s="306"/>
      <c r="J58" s="306"/>
      <c r="K58" s="40"/>
      <c r="L58" s="40"/>
      <c r="M58" s="40"/>
      <c r="N58" s="50"/>
    </row>
    <row r="59" spans="1:14" s="42" customFormat="1" ht="12.75" x14ac:dyDescent="0.2">
      <c r="A59" s="28"/>
      <c r="B59" s="80" t="s">
        <v>97</v>
      </c>
      <c r="C59" s="195"/>
      <c r="D59" s="40"/>
      <c r="E59" s="80" t="s">
        <v>179</v>
      </c>
      <c r="F59" s="284"/>
      <c r="G59" s="284"/>
      <c r="H59" s="284"/>
      <c r="I59" s="284"/>
      <c r="J59" s="284"/>
      <c r="K59" s="40"/>
      <c r="L59" s="40"/>
      <c r="M59" s="40"/>
      <c r="N59" s="50"/>
    </row>
    <row r="60" spans="1:14" s="42" customFormat="1" ht="12" thickBot="1" x14ac:dyDescent="0.25">
      <c r="A60" s="28"/>
      <c r="B60" s="40"/>
      <c r="C60" s="40"/>
      <c r="D60" s="40"/>
      <c r="E60" s="40"/>
      <c r="F60" s="40"/>
      <c r="G60" s="511" t="s">
        <v>583</v>
      </c>
      <c r="H60" s="511"/>
      <c r="I60" s="511"/>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35"/>
      <c r="E68" s="235"/>
      <c r="F68" s="235"/>
      <c r="G68" s="235"/>
      <c r="H68" s="235"/>
      <c r="I68" s="235"/>
      <c r="J68" s="235"/>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4" t="s">
        <v>590</v>
      </c>
      <c r="D73" s="434"/>
      <c r="E73" s="434"/>
      <c r="F73" s="434"/>
      <c r="G73" s="434"/>
      <c r="H73" s="246"/>
      <c r="I73" s="244"/>
      <c r="J73" s="244"/>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4:N14"/>
    <mergeCell ref="B40:L40"/>
    <mergeCell ref="A20:N20"/>
    <mergeCell ref="A21:N21"/>
    <mergeCell ref="A50:N50"/>
    <mergeCell ref="B23:L23"/>
    <mergeCell ref="J25:K25"/>
    <mergeCell ref="A22:N22"/>
    <mergeCell ref="J35:K35"/>
    <mergeCell ref="J33:K33"/>
    <mergeCell ref="D25:I25"/>
    <mergeCell ref="J31:K31"/>
    <mergeCell ref="C29:F29"/>
    <mergeCell ref="C31:E31"/>
    <mergeCell ref="C33:E33"/>
    <mergeCell ref="A56:N56"/>
    <mergeCell ref="A57:L57"/>
    <mergeCell ref="C73:H73"/>
    <mergeCell ref="D68:J68"/>
    <mergeCell ref="D69:J69"/>
    <mergeCell ref="I73:J73"/>
    <mergeCell ref="E70:J70"/>
    <mergeCell ref="B67:E67"/>
    <mergeCell ref="F58:J59"/>
    <mergeCell ref="G60:I60"/>
    <mergeCell ref="G55:I55"/>
    <mergeCell ref="A49:N49"/>
    <mergeCell ref="F37:I37"/>
    <mergeCell ref="K37:N37"/>
    <mergeCell ref="A38:N38"/>
    <mergeCell ref="A52:N52"/>
    <mergeCell ref="F53:J54"/>
    <mergeCell ref="A51:N51"/>
    <mergeCell ref="C43:D43"/>
    <mergeCell ref="C46:D46"/>
    <mergeCell ref="D37:E37"/>
    <mergeCell ref="F42:J43"/>
    <mergeCell ref="F45:J46"/>
    <mergeCell ref="A13:N13"/>
    <mergeCell ref="D7:J7"/>
    <mergeCell ref="A37:C37"/>
    <mergeCell ref="J29:K29"/>
    <mergeCell ref="A39:N39"/>
    <mergeCell ref="A16:N16"/>
    <mergeCell ref="A17:N17"/>
    <mergeCell ref="A18:N18"/>
    <mergeCell ref="A19:N19"/>
    <mergeCell ref="J27:K27"/>
    <mergeCell ref="G8:I8"/>
    <mergeCell ref="E8:F8"/>
    <mergeCell ref="D9:F9"/>
    <mergeCell ref="G9:I9"/>
    <mergeCell ref="J9:M9"/>
    <mergeCell ref="C27:F27"/>
    <mergeCell ref="B1:L1"/>
    <mergeCell ref="B2:L2"/>
    <mergeCell ref="B3:L3"/>
    <mergeCell ref="B4:L4"/>
    <mergeCell ref="D10:F10"/>
    <mergeCell ref="J10:M10"/>
  </mergeCells>
  <phoneticPr fontId="2" type="noConversion"/>
  <dataValidations count="3">
    <dataValidation type="list" allowBlank="1" showInputMessage="1" showErrorMessage="1" sqref="D37:E37" xr:uid="{00000000-0002-0000-0F00-000000000000}">
      <formula1>Claim_Certify</formula1>
    </dataValidation>
    <dataValidation type="list" allowBlank="1" showInputMessage="1" showErrorMessage="1" sqref="J37" xr:uid="{00000000-0002-0000-0F00-000001000000}">
      <formula1>Claim_Certify2</formula1>
    </dataValidation>
    <dataValidation type="list" allowBlank="1" showInputMessage="1" showErrorMessage="1" sqref="I73:J73" xr:uid="{00000000-0002-0000-0F00-000002000000}">
      <formula1>Yes_No</formula1>
    </dataValidation>
  </dataValidations>
  <pageMargins left="0" right="0" top="0.22" bottom="0" header="0.5" footer="0.5"/>
  <pageSetup paperSize="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78"/>
  <sheetViews>
    <sheetView zoomScale="90" workbookViewId="0">
      <selection activeCell="D64" sqref="D64"/>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38" t="s">
        <v>1</v>
      </c>
      <c r="C1" s="298"/>
      <c r="D1" s="298"/>
      <c r="E1" s="298"/>
      <c r="F1" s="298"/>
      <c r="G1" s="298"/>
      <c r="H1" s="298"/>
      <c r="I1" s="298"/>
      <c r="J1" s="298"/>
      <c r="K1" s="298"/>
      <c r="L1" s="298"/>
      <c r="M1" s="17" t="s">
        <v>2</v>
      </c>
      <c r="N1" s="64" t="str">
        <f>'RE-600'!H1</f>
        <v>FAI</v>
      </c>
    </row>
    <row r="2" spans="1:14" ht="15.75" x14ac:dyDescent="0.25">
      <c r="A2" s="198">
        <f>'RE-600'!A2</f>
        <v>42858</v>
      </c>
      <c r="B2" s="240" t="s">
        <v>3</v>
      </c>
      <c r="C2" s="246"/>
      <c r="D2" s="246"/>
      <c r="E2" s="246"/>
      <c r="F2" s="246"/>
      <c r="G2" s="246"/>
      <c r="H2" s="246"/>
      <c r="I2" s="246"/>
      <c r="J2" s="246"/>
      <c r="K2" s="246"/>
      <c r="L2" s="246"/>
      <c r="M2" s="15" t="s">
        <v>4</v>
      </c>
      <c r="N2" s="65">
        <f>'RE-600'!H2</f>
        <v>158</v>
      </c>
    </row>
    <row r="3" spans="1:14" ht="15.75" x14ac:dyDescent="0.25">
      <c r="A3" s="28"/>
      <c r="B3" s="240" t="s">
        <v>549</v>
      </c>
      <c r="C3" s="246"/>
      <c r="D3" s="246"/>
      <c r="E3" s="246"/>
      <c r="F3" s="246"/>
      <c r="G3" s="246"/>
      <c r="H3" s="246"/>
      <c r="I3" s="246"/>
      <c r="J3" s="246"/>
      <c r="K3" s="246"/>
      <c r="L3" s="246"/>
      <c r="M3" s="15" t="s">
        <v>5</v>
      </c>
      <c r="N3" s="203">
        <f>'RE-600'!H3</f>
        <v>4.2</v>
      </c>
    </row>
    <row r="4" spans="1:14" ht="15.75" x14ac:dyDescent="0.25">
      <c r="A4" s="28"/>
      <c r="B4" s="240" t="s">
        <v>550</v>
      </c>
      <c r="C4" s="246"/>
      <c r="D4" s="246"/>
      <c r="E4" s="246"/>
      <c r="F4" s="246"/>
      <c r="G4" s="246"/>
      <c r="H4" s="246"/>
      <c r="I4" s="246"/>
      <c r="J4" s="246"/>
      <c r="K4" s="246"/>
      <c r="L4" s="246"/>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1" t="str">
        <f>'RE-600'!B8</f>
        <v>Thomas Rogers</v>
      </c>
      <c r="E7" s="301"/>
      <c r="F7" s="301"/>
      <c r="G7" s="301"/>
      <c r="H7" s="301"/>
      <c r="I7" s="301"/>
      <c r="J7" s="301"/>
      <c r="N7" s="50"/>
    </row>
    <row r="8" spans="1:14" ht="12.75" x14ac:dyDescent="0.2">
      <c r="A8" s="28"/>
      <c r="B8" s="15"/>
      <c r="C8" s="15"/>
      <c r="D8" s="221"/>
      <c r="E8" s="339"/>
      <c r="F8" s="339"/>
      <c r="G8" s="339"/>
      <c r="H8" s="339"/>
      <c r="I8" s="339"/>
      <c r="N8" s="50"/>
    </row>
    <row r="9" spans="1:14" ht="12.75" x14ac:dyDescent="0.2">
      <c r="A9" s="28"/>
      <c r="B9" s="15" t="s">
        <v>552</v>
      </c>
      <c r="C9" s="15"/>
      <c r="D9" s="301" t="str">
        <f>'RE-600'!B9</f>
        <v>8895 Gaysport Hill Road</v>
      </c>
      <c r="E9" s="301"/>
      <c r="F9" s="301"/>
      <c r="G9" s="295" t="s">
        <v>553</v>
      </c>
      <c r="H9" s="296"/>
      <c r="I9" s="296"/>
      <c r="J9" s="301">
        <f>'RE-616'!F8</f>
        <v>0</v>
      </c>
      <c r="K9" s="313"/>
      <c r="L9" s="313"/>
      <c r="M9" s="313"/>
      <c r="N9" s="50"/>
    </row>
    <row r="10" spans="1:14" x14ac:dyDescent="0.2">
      <c r="A10" s="28"/>
      <c r="D10" s="342" t="str">
        <f>'RE-600'!B10</f>
        <v>Gaysport, OH 43720</v>
      </c>
      <c r="E10" s="342"/>
      <c r="F10" s="342"/>
      <c r="J10" s="342">
        <f>'RE-616'!F9</f>
        <v>0</v>
      </c>
      <c r="K10" s="439"/>
      <c r="L10" s="439"/>
      <c r="M10" s="43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1" t="s">
        <v>554</v>
      </c>
      <c r="B13" s="246"/>
      <c r="C13" s="246"/>
      <c r="D13" s="246"/>
      <c r="E13" s="246"/>
      <c r="F13" s="246"/>
      <c r="G13" s="246"/>
      <c r="H13" s="246"/>
      <c r="I13" s="246"/>
      <c r="J13" s="246"/>
      <c r="K13" s="246"/>
      <c r="L13" s="246"/>
      <c r="M13" s="246"/>
      <c r="N13" s="275"/>
    </row>
    <row r="14" spans="1:14" s="42" customFormat="1" ht="12.75" x14ac:dyDescent="0.2">
      <c r="A14" s="481" t="s">
        <v>555</v>
      </c>
      <c r="B14" s="246"/>
      <c r="C14" s="246"/>
      <c r="D14" s="246"/>
      <c r="E14" s="246"/>
      <c r="F14" s="246"/>
      <c r="G14" s="246"/>
      <c r="H14" s="246"/>
      <c r="I14" s="246"/>
      <c r="J14" s="246"/>
      <c r="K14" s="246"/>
      <c r="L14" s="246"/>
      <c r="M14" s="246"/>
      <c r="N14" s="275"/>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8" t="s">
        <v>556</v>
      </c>
      <c r="B16" s="298"/>
      <c r="C16" s="298"/>
      <c r="D16" s="298"/>
      <c r="E16" s="298"/>
      <c r="F16" s="298"/>
      <c r="G16" s="298"/>
      <c r="H16" s="298"/>
      <c r="I16" s="298"/>
      <c r="J16" s="298"/>
      <c r="K16" s="298"/>
      <c r="L16" s="298"/>
      <c r="M16" s="298"/>
      <c r="N16" s="506"/>
    </row>
    <row r="17" spans="1:14" s="42" customFormat="1" ht="12.75" x14ac:dyDescent="0.2">
      <c r="A17" s="481" t="s">
        <v>557</v>
      </c>
      <c r="B17" s="246"/>
      <c r="C17" s="246"/>
      <c r="D17" s="246"/>
      <c r="E17" s="246"/>
      <c r="F17" s="246"/>
      <c r="G17" s="246"/>
      <c r="H17" s="246"/>
      <c r="I17" s="246"/>
      <c r="J17" s="246"/>
      <c r="K17" s="246"/>
      <c r="L17" s="246"/>
      <c r="M17" s="246"/>
      <c r="N17" s="275"/>
    </row>
    <row r="18" spans="1:14" s="42" customFormat="1" ht="12.75" x14ac:dyDescent="0.2">
      <c r="A18" s="481" t="s">
        <v>558</v>
      </c>
      <c r="B18" s="246"/>
      <c r="C18" s="246"/>
      <c r="D18" s="246"/>
      <c r="E18" s="246"/>
      <c r="F18" s="246"/>
      <c r="G18" s="246"/>
      <c r="H18" s="246"/>
      <c r="I18" s="246"/>
      <c r="J18" s="246"/>
      <c r="K18" s="246"/>
      <c r="L18" s="246"/>
      <c r="M18" s="246"/>
      <c r="N18" s="275"/>
    </row>
    <row r="19" spans="1:14" s="42" customFormat="1" ht="12.75" x14ac:dyDescent="0.2">
      <c r="A19" s="481" t="s">
        <v>559</v>
      </c>
      <c r="B19" s="246"/>
      <c r="C19" s="246"/>
      <c r="D19" s="246"/>
      <c r="E19" s="246"/>
      <c r="F19" s="246"/>
      <c r="G19" s="246"/>
      <c r="H19" s="246"/>
      <c r="I19" s="246"/>
      <c r="J19" s="246"/>
      <c r="K19" s="246"/>
      <c r="L19" s="246"/>
      <c r="M19" s="246"/>
      <c r="N19" s="275"/>
    </row>
    <row r="20" spans="1:14" s="42" customFormat="1" ht="12.75" x14ac:dyDescent="0.2">
      <c r="A20" s="481" t="s">
        <v>560</v>
      </c>
      <c r="B20" s="246"/>
      <c r="C20" s="246"/>
      <c r="D20" s="246"/>
      <c r="E20" s="246"/>
      <c r="F20" s="246"/>
      <c r="G20" s="246"/>
      <c r="H20" s="246"/>
      <c r="I20" s="246"/>
      <c r="J20" s="246"/>
      <c r="K20" s="246"/>
      <c r="L20" s="246"/>
      <c r="M20" s="246"/>
      <c r="N20" s="275"/>
    </row>
    <row r="21" spans="1:14" s="42" customFormat="1" ht="12.75" x14ac:dyDescent="0.2">
      <c r="A21" s="481" t="s">
        <v>561</v>
      </c>
      <c r="B21" s="246"/>
      <c r="C21" s="246"/>
      <c r="D21" s="246"/>
      <c r="E21" s="246"/>
      <c r="F21" s="246"/>
      <c r="G21" s="246"/>
      <c r="H21" s="246"/>
      <c r="I21" s="246"/>
      <c r="J21" s="246"/>
      <c r="K21" s="246"/>
      <c r="L21" s="246"/>
      <c r="M21" s="246"/>
      <c r="N21" s="275"/>
    </row>
    <row r="22" spans="1:14" s="42" customFormat="1" ht="13.5" thickBot="1" x14ac:dyDescent="0.25">
      <c r="A22" s="522" t="s">
        <v>562</v>
      </c>
      <c r="B22" s="515"/>
      <c r="C22" s="515"/>
      <c r="D22" s="515"/>
      <c r="E22" s="515"/>
      <c r="F22" s="515"/>
      <c r="G22" s="515"/>
      <c r="H22" s="515"/>
      <c r="I22" s="515"/>
      <c r="J22" s="515"/>
      <c r="K22" s="515"/>
      <c r="L22" s="515"/>
      <c r="M22" s="515"/>
      <c r="N22" s="516"/>
    </row>
    <row r="23" spans="1:14" s="42" customFormat="1" ht="14.25" thickTop="1" thickBot="1" x14ac:dyDescent="0.25">
      <c r="A23" s="232"/>
      <c r="B23" s="519" t="s">
        <v>563</v>
      </c>
      <c r="C23" s="520"/>
      <c r="D23" s="520"/>
      <c r="E23" s="520"/>
      <c r="F23" s="520"/>
      <c r="G23" s="520"/>
      <c r="H23" s="520"/>
      <c r="I23" s="520"/>
      <c r="J23" s="520"/>
      <c r="K23" s="520"/>
      <c r="L23" s="520"/>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4"/>
      <c r="E25" s="300"/>
      <c r="F25" s="300"/>
      <c r="G25" s="300"/>
      <c r="H25" s="300"/>
      <c r="I25" s="300"/>
      <c r="J25" s="311">
        <v>0</v>
      </c>
      <c r="K25" s="521"/>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3" t="s">
        <v>304</v>
      </c>
      <c r="D27" s="306"/>
      <c r="E27" s="306"/>
      <c r="F27" s="306"/>
      <c r="G27" s="40"/>
      <c r="H27" s="40"/>
      <c r="I27" s="78"/>
      <c r="J27" s="311">
        <v>0</v>
      </c>
      <c r="K27" s="509"/>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3" t="s">
        <v>565</v>
      </c>
      <c r="D29" s="306"/>
      <c r="E29" s="306"/>
      <c r="F29" s="306"/>
      <c r="G29" s="40"/>
      <c r="H29" s="40"/>
      <c r="I29" s="78"/>
      <c r="J29" s="311">
        <v>0</v>
      </c>
      <c r="K29" s="509"/>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3" t="s">
        <v>566</v>
      </c>
      <c r="D31" s="306"/>
      <c r="E31" s="306"/>
      <c r="F31" s="40"/>
      <c r="G31" s="40"/>
      <c r="H31" s="40"/>
      <c r="I31" s="78"/>
      <c r="J31" s="311">
        <v>0</v>
      </c>
      <c r="K31" s="509"/>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3" t="s">
        <v>567</v>
      </c>
      <c r="D33" s="306"/>
      <c r="E33" s="306"/>
      <c r="F33" s="40"/>
      <c r="G33" s="40"/>
      <c r="H33" s="40"/>
      <c r="I33" s="78"/>
      <c r="J33" s="524">
        <v>0</v>
      </c>
      <c r="K33" s="525"/>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8">
        <f>SUM(J25,J27,J29,J31,J33)</f>
        <v>0</v>
      </c>
      <c r="K35" s="523"/>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7" t="s">
        <v>569</v>
      </c>
      <c r="B37" s="508"/>
      <c r="C37" s="508"/>
      <c r="D37" s="244"/>
      <c r="E37" s="244"/>
      <c r="F37" s="484" t="s">
        <v>570</v>
      </c>
      <c r="G37" s="485"/>
      <c r="H37" s="485"/>
      <c r="I37" s="485"/>
      <c r="J37" s="14"/>
      <c r="K37" s="484" t="s">
        <v>571</v>
      </c>
      <c r="L37" s="484"/>
      <c r="M37" s="484"/>
      <c r="N37" s="513"/>
    </row>
    <row r="38" spans="1:14" s="42" customFormat="1" ht="12" x14ac:dyDescent="0.2">
      <c r="A38" s="510" t="s">
        <v>572</v>
      </c>
      <c r="B38" s="485"/>
      <c r="C38" s="485"/>
      <c r="D38" s="485"/>
      <c r="E38" s="485"/>
      <c r="F38" s="485"/>
      <c r="G38" s="485"/>
      <c r="H38" s="485"/>
      <c r="I38" s="485"/>
      <c r="J38" s="485"/>
      <c r="K38" s="485"/>
      <c r="L38" s="485"/>
      <c r="M38" s="485"/>
      <c r="N38" s="502"/>
    </row>
    <row r="39" spans="1:14" s="42" customFormat="1" ht="12.75" thickBot="1" x14ac:dyDescent="0.25">
      <c r="A39" s="510" t="s">
        <v>573</v>
      </c>
      <c r="B39" s="485"/>
      <c r="C39" s="485"/>
      <c r="D39" s="485"/>
      <c r="E39" s="485"/>
      <c r="F39" s="485"/>
      <c r="G39" s="485"/>
      <c r="H39" s="485"/>
      <c r="I39" s="485"/>
      <c r="J39" s="485"/>
      <c r="K39" s="485"/>
      <c r="L39" s="485"/>
      <c r="M39" s="485"/>
      <c r="N39" s="502"/>
    </row>
    <row r="40" spans="1:14" s="42" customFormat="1" ht="13.5" thickTop="1" x14ac:dyDescent="0.2">
      <c r="A40" s="38"/>
      <c r="B40" s="518" t="s">
        <v>574</v>
      </c>
      <c r="C40" s="431"/>
      <c r="D40" s="431"/>
      <c r="E40" s="431"/>
      <c r="F40" s="431"/>
      <c r="G40" s="431"/>
      <c r="H40" s="431"/>
      <c r="I40" s="431"/>
      <c r="J40" s="431"/>
      <c r="K40" s="431"/>
      <c r="L40" s="43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6"/>
      <c r="G42" s="306"/>
      <c r="H42" s="306"/>
      <c r="I42" s="306"/>
      <c r="J42" s="306"/>
      <c r="K42" s="40"/>
      <c r="L42" s="40"/>
      <c r="M42" s="40"/>
      <c r="N42" s="50"/>
    </row>
    <row r="43" spans="1:14" s="42" customFormat="1" ht="12.75" x14ac:dyDescent="0.2">
      <c r="A43" s="28"/>
      <c r="B43" s="80" t="s">
        <v>97</v>
      </c>
      <c r="C43" s="517"/>
      <c r="D43" s="302"/>
      <c r="E43" s="80" t="s">
        <v>179</v>
      </c>
      <c r="F43" s="284"/>
      <c r="G43" s="284"/>
      <c r="H43" s="284"/>
      <c r="I43" s="284"/>
      <c r="J43" s="284"/>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6"/>
      <c r="G45" s="306"/>
      <c r="H45" s="306"/>
      <c r="I45" s="306"/>
      <c r="J45" s="306"/>
      <c r="K45" s="40"/>
      <c r="L45" s="40"/>
      <c r="M45" s="40"/>
      <c r="N45" s="50"/>
    </row>
    <row r="46" spans="1:14" s="42" customFormat="1" ht="12.75" x14ac:dyDescent="0.2">
      <c r="A46" s="28"/>
      <c r="B46" s="80" t="s">
        <v>97</v>
      </c>
      <c r="C46" s="517"/>
      <c r="D46" s="302"/>
      <c r="E46" s="80" t="s">
        <v>179</v>
      </c>
      <c r="F46" s="284"/>
      <c r="G46" s="284"/>
      <c r="H46" s="284"/>
      <c r="I46" s="284"/>
      <c r="J46" s="284"/>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46"/>
      <c r="C49" s="246"/>
      <c r="D49" s="246"/>
      <c r="E49" s="246"/>
      <c r="F49" s="246"/>
      <c r="G49" s="246"/>
      <c r="H49" s="246"/>
      <c r="I49" s="246"/>
      <c r="J49" s="246"/>
      <c r="K49" s="246"/>
      <c r="L49" s="246"/>
      <c r="M49" s="246"/>
      <c r="N49" s="275"/>
    </row>
    <row r="50" spans="1:14" s="42" customFormat="1" ht="12.75" x14ac:dyDescent="0.2">
      <c r="A50" s="512" t="s">
        <v>578</v>
      </c>
      <c r="B50" s="246"/>
      <c r="C50" s="246"/>
      <c r="D50" s="246"/>
      <c r="E50" s="246"/>
      <c r="F50" s="246"/>
      <c r="G50" s="246"/>
      <c r="H50" s="246"/>
      <c r="I50" s="246"/>
      <c r="J50" s="246"/>
      <c r="K50" s="246"/>
      <c r="L50" s="246"/>
      <c r="M50" s="246"/>
      <c r="N50" s="275"/>
    </row>
    <row r="51" spans="1:14" s="42" customFormat="1" ht="12.75" x14ac:dyDescent="0.2">
      <c r="A51" s="512" t="s">
        <v>579</v>
      </c>
      <c r="B51" s="246"/>
      <c r="C51" s="246"/>
      <c r="D51" s="246"/>
      <c r="E51" s="246"/>
      <c r="F51" s="246"/>
      <c r="G51" s="246"/>
      <c r="H51" s="246"/>
      <c r="I51" s="246"/>
      <c r="J51" s="246"/>
      <c r="K51" s="246"/>
      <c r="L51" s="246"/>
      <c r="M51" s="246"/>
      <c r="N51" s="275"/>
    </row>
    <row r="52" spans="1:14" s="42" customFormat="1" ht="13.5" thickBot="1" x14ac:dyDescent="0.25">
      <c r="A52" s="514" t="s">
        <v>575</v>
      </c>
      <c r="B52" s="515"/>
      <c r="C52" s="515"/>
      <c r="D52" s="515"/>
      <c r="E52" s="515"/>
      <c r="F52" s="515"/>
      <c r="G52" s="515"/>
      <c r="H52" s="515"/>
      <c r="I52" s="515"/>
      <c r="J52" s="515"/>
      <c r="K52" s="515"/>
      <c r="L52" s="515"/>
      <c r="M52" s="515"/>
      <c r="N52" s="516"/>
    </row>
    <row r="53" spans="1:14" s="42" customFormat="1" ht="12" thickTop="1" x14ac:dyDescent="0.2">
      <c r="A53" s="28"/>
      <c r="B53" s="40"/>
      <c r="C53" s="40"/>
      <c r="D53" s="40"/>
      <c r="E53" s="40"/>
      <c r="F53" s="306"/>
      <c r="G53" s="306"/>
      <c r="H53" s="306"/>
      <c r="I53" s="306"/>
      <c r="J53" s="306"/>
      <c r="K53" s="40"/>
      <c r="L53" s="40"/>
      <c r="M53" s="40"/>
      <c r="N53" s="50"/>
    </row>
    <row r="54" spans="1:14" s="42" customFormat="1" ht="12.75" x14ac:dyDescent="0.2">
      <c r="A54" s="28"/>
      <c r="B54" s="80" t="s">
        <v>97</v>
      </c>
      <c r="C54" s="195"/>
      <c r="D54" s="40"/>
      <c r="E54" s="80" t="s">
        <v>179</v>
      </c>
      <c r="F54" s="284"/>
      <c r="G54" s="284"/>
      <c r="H54" s="284"/>
      <c r="I54" s="284"/>
      <c r="J54" s="284"/>
      <c r="K54" s="40"/>
      <c r="L54" s="40"/>
      <c r="M54" s="40"/>
      <c r="N54" s="50"/>
    </row>
    <row r="55" spans="1:14" s="42" customFormat="1" x14ac:dyDescent="0.2">
      <c r="A55" s="28"/>
      <c r="B55" s="40"/>
      <c r="C55" s="40"/>
      <c r="D55" s="40"/>
      <c r="E55" s="40"/>
      <c r="F55" s="40"/>
      <c r="G55" s="511" t="s">
        <v>580</v>
      </c>
      <c r="H55" s="339"/>
      <c r="I55" s="339"/>
      <c r="J55" s="40"/>
      <c r="K55" s="40"/>
      <c r="L55" s="40"/>
      <c r="M55" s="40"/>
      <c r="N55" s="50"/>
    </row>
    <row r="56" spans="1:14" s="42" customFormat="1" ht="12.75" x14ac:dyDescent="0.2">
      <c r="A56" s="512" t="s">
        <v>581</v>
      </c>
      <c r="B56" s="246"/>
      <c r="C56" s="246"/>
      <c r="D56" s="246"/>
      <c r="E56" s="246"/>
      <c r="F56" s="246"/>
      <c r="G56" s="246"/>
      <c r="H56" s="246"/>
      <c r="I56" s="246"/>
      <c r="J56" s="246"/>
      <c r="K56" s="246"/>
      <c r="L56" s="246"/>
      <c r="M56" s="246"/>
      <c r="N56" s="275"/>
    </row>
    <row r="57" spans="1:14" s="42" customFormat="1" ht="12.75" x14ac:dyDescent="0.2">
      <c r="A57" s="512" t="s">
        <v>582</v>
      </c>
      <c r="B57" s="246"/>
      <c r="C57" s="246"/>
      <c r="D57" s="246"/>
      <c r="E57" s="246"/>
      <c r="F57" s="246"/>
      <c r="G57" s="246"/>
      <c r="H57" s="246"/>
      <c r="I57" s="246"/>
      <c r="J57" s="246"/>
      <c r="K57" s="246"/>
      <c r="L57" s="246"/>
      <c r="M57" s="40"/>
      <c r="N57" s="50"/>
    </row>
    <row r="58" spans="1:14" s="42" customFormat="1" x14ac:dyDescent="0.2">
      <c r="A58" s="28"/>
      <c r="B58" s="40"/>
      <c r="C58" s="40"/>
      <c r="D58" s="40"/>
      <c r="E58" s="40"/>
      <c r="F58" s="306"/>
      <c r="G58" s="306"/>
      <c r="H58" s="306"/>
      <c r="I58" s="306"/>
      <c r="J58" s="306"/>
      <c r="K58" s="40"/>
      <c r="L58" s="40"/>
      <c r="M58" s="40"/>
      <c r="N58" s="50"/>
    </row>
    <row r="59" spans="1:14" s="42" customFormat="1" ht="12.75" x14ac:dyDescent="0.2">
      <c r="A59" s="28"/>
      <c r="B59" s="80" t="s">
        <v>97</v>
      </c>
      <c r="C59" s="195"/>
      <c r="D59" s="40"/>
      <c r="E59" s="80" t="s">
        <v>179</v>
      </c>
      <c r="F59" s="284"/>
      <c r="G59" s="284"/>
      <c r="H59" s="284"/>
      <c r="I59" s="284"/>
      <c r="J59" s="284"/>
      <c r="K59" s="40"/>
      <c r="L59" s="40"/>
      <c r="M59" s="40"/>
      <c r="N59" s="50"/>
    </row>
    <row r="60" spans="1:14" s="42" customFormat="1" ht="12" thickBot="1" x14ac:dyDescent="0.25">
      <c r="A60" s="28"/>
      <c r="B60" s="40"/>
      <c r="C60" s="40"/>
      <c r="D60" s="40"/>
      <c r="E60" s="40"/>
      <c r="F60" s="40"/>
      <c r="G60" s="511" t="s">
        <v>583</v>
      </c>
      <c r="H60" s="511"/>
      <c r="I60" s="511"/>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35"/>
      <c r="E68" s="235"/>
      <c r="F68" s="235"/>
      <c r="G68" s="235"/>
      <c r="H68" s="235"/>
      <c r="I68" s="235"/>
      <c r="J68" s="235"/>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4" t="s">
        <v>590</v>
      </c>
      <c r="D73" s="434"/>
      <c r="E73" s="434"/>
      <c r="F73" s="434"/>
      <c r="G73" s="434"/>
      <c r="H73" s="246"/>
      <c r="I73" s="244"/>
      <c r="J73" s="244"/>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D69:J69"/>
    <mergeCell ref="F58:J59"/>
    <mergeCell ref="B1:L1"/>
    <mergeCell ref="B2:L2"/>
    <mergeCell ref="B3:L3"/>
    <mergeCell ref="B4:L4"/>
    <mergeCell ref="D7:J7"/>
    <mergeCell ref="E8:F8"/>
    <mergeCell ref="G8:I8"/>
    <mergeCell ref="D9:F9"/>
    <mergeCell ref="A21:N21"/>
    <mergeCell ref="G9:I9"/>
    <mergeCell ref="J9:M9"/>
    <mergeCell ref="D10:F10"/>
    <mergeCell ref="J10:M10"/>
    <mergeCell ref="A13:N13"/>
    <mergeCell ref="A14:N14"/>
    <mergeCell ref="A16:N16"/>
    <mergeCell ref="A17:N17"/>
    <mergeCell ref="A18:N18"/>
    <mergeCell ref="A19:N19"/>
    <mergeCell ref="A20:N20"/>
    <mergeCell ref="A37:C37"/>
    <mergeCell ref="D37:E37"/>
    <mergeCell ref="F37:I37"/>
    <mergeCell ref="K37:N37"/>
    <mergeCell ref="A22:N22"/>
    <mergeCell ref="B23:L23"/>
    <mergeCell ref="J25:K25"/>
    <mergeCell ref="C27:F27"/>
    <mergeCell ref="J27:K27"/>
    <mergeCell ref="C29:F29"/>
    <mergeCell ref="J29:K29"/>
    <mergeCell ref="D25:I25"/>
    <mergeCell ref="C31:E31"/>
    <mergeCell ref="J31:K31"/>
    <mergeCell ref="C33:E33"/>
    <mergeCell ref="J33:K33"/>
    <mergeCell ref="J35:K35"/>
    <mergeCell ref="F42:J43"/>
    <mergeCell ref="C43:D43"/>
    <mergeCell ref="A38:N38"/>
    <mergeCell ref="A39:N39"/>
    <mergeCell ref="B40:L40"/>
    <mergeCell ref="C73:H73"/>
    <mergeCell ref="F45:J46"/>
    <mergeCell ref="C46:D46"/>
    <mergeCell ref="F53:J54"/>
    <mergeCell ref="G55:I55"/>
    <mergeCell ref="E70:J70"/>
    <mergeCell ref="I73:J73"/>
    <mergeCell ref="B67:E67"/>
    <mergeCell ref="D68:J68"/>
    <mergeCell ref="A56:N56"/>
    <mergeCell ref="A52:N52"/>
    <mergeCell ref="G60:I60"/>
    <mergeCell ref="A57:L57"/>
    <mergeCell ref="A49:N49"/>
    <mergeCell ref="A50:N50"/>
    <mergeCell ref="A51:N51"/>
  </mergeCells>
  <phoneticPr fontId="2" type="noConversion"/>
  <dataValidations count="3">
    <dataValidation type="list" allowBlank="1" showInputMessage="1" showErrorMessage="1" sqref="D37:E37" xr:uid="{00000000-0002-0000-1000-000000000000}">
      <formula1>Claim_Certify</formula1>
    </dataValidation>
    <dataValidation type="list" allowBlank="1" showInputMessage="1" showErrorMessage="1" sqref="J37" xr:uid="{00000000-0002-0000-1000-000001000000}">
      <formula1>Claim_Certify2</formula1>
    </dataValidation>
    <dataValidation type="list" allowBlank="1" showInputMessage="1" showErrorMessage="1" sqref="I73:J73" xr:uid="{00000000-0002-0000-1000-000002000000}">
      <formula1>Yes_No</formula1>
    </dataValidation>
  </dataValidations>
  <pageMargins left="0" right="0" top="0.56999999999999995" bottom="0" header="0.5" footer="0.5"/>
  <pageSetup paperSize="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zoomScale="90" workbookViewId="0">
      <selection activeCell="D63" sqref="D63"/>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38" t="s">
        <v>1</v>
      </c>
      <c r="C1" s="298"/>
      <c r="D1" s="298"/>
      <c r="E1" s="298"/>
      <c r="F1" s="298"/>
      <c r="G1" s="298"/>
      <c r="H1" s="298"/>
      <c r="I1" s="298"/>
      <c r="J1" s="298"/>
      <c r="K1" s="298"/>
      <c r="L1" s="298"/>
      <c r="M1" s="17" t="s">
        <v>2</v>
      </c>
      <c r="N1" s="64" t="str">
        <f>'RE-600'!H1</f>
        <v>FAI</v>
      </c>
    </row>
    <row r="2" spans="1:14" ht="15.75" x14ac:dyDescent="0.25">
      <c r="A2" s="198">
        <f>'RE-600'!A2</f>
        <v>42858</v>
      </c>
      <c r="B2" s="240" t="s">
        <v>3</v>
      </c>
      <c r="C2" s="246"/>
      <c r="D2" s="246"/>
      <c r="E2" s="246"/>
      <c r="F2" s="246"/>
      <c r="G2" s="246"/>
      <c r="H2" s="246"/>
      <c r="I2" s="246"/>
      <c r="J2" s="246"/>
      <c r="K2" s="246"/>
      <c r="L2" s="246"/>
      <c r="M2" s="15" t="s">
        <v>4</v>
      </c>
      <c r="N2" s="65">
        <f>'RE-600'!H2</f>
        <v>158</v>
      </c>
    </row>
    <row r="3" spans="1:14" ht="15.75" x14ac:dyDescent="0.25">
      <c r="A3" s="28"/>
      <c r="B3" s="240" t="s">
        <v>549</v>
      </c>
      <c r="C3" s="246"/>
      <c r="D3" s="246"/>
      <c r="E3" s="246"/>
      <c r="F3" s="246"/>
      <c r="G3" s="246"/>
      <c r="H3" s="246"/>
      <c r="I3" s="246"/>
      <c r="J3" s="246"/>
      <c r="K3" s="246"/>
      <c r="L3" s="246"/>
      <c r="M3" s="15" t="s">
        <v>5</v>
      </c>
      <c r="N3" s="203">
        <f>'RE-600'!H3</f>
        <v>4.2</v>
      </c>
    </row>
    <row r="4" spans="1:14" ht="15.75" x14ac:dyDescent="0.25">
      <c r="A4" s="28"/>
      <c r="B4" s="240" t="s">
        <v>550</v>
      </c>
      <c r="C4" s="246"/>
      <c r="D4" s="246"/>
      <c r="E4" s="246"/>
      <c r="F4" s="246"/>
      <c r="G4" s="246"/>
      <c r="H4" s="246"/>
      <c r="I4" s="246"/>
      <c r="J4" s="246"/>
      <c r="K4" s="246"/>
      <c r="L4" s="246"/>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1" t="str">
        <f>'RE-600'!B8</f>
        <v>Thomas Rogers</v>
      </c>
      <c r="E7" s="301"/>
      <c r="F7" s="301"/>
      <c r="G7" s="301"/>
      <c r="H7" s="301"/>
      <c r="I7" s="301"/>
      <c r="J7" s="301"/>
      <c r="N7" s="50"/>
    </row>
    <row r="8" spans="1:14" ht="12.75" x14ac:dyDescent="0.2">
      <c r="A8" s="28"/>
      <c r="B8" s="15"/>
      <c r="C8" s="15"/>
      <c r="D8" s="221"/>
      <c r="E8" s="339"/>
      <c r="F8" s="339"/>
      <c r="G8" s="339"/>
      <c r="H8" s="339"/>
      <c r="I8" s="339"/>
      <c r="N8" s="50"/>
    </row>
    <row r="9" spans="1:14" ht="12.75" x14ac:dyDescent="0.2">
      <c r="A9" s="28"/>
      <c r="B9" s="15" t="s">
        <v>552</v>
      </c>
      <c r="C9" s="15"/>
      <c r="D9" s="301" t="str">
        <f>'RE-600'!B9</f>
        <v>8895 Gaysport Hill Road</v>
      </c>
      <c r="E9" s="301"/>
      <c r="F9" s="301"/>
      <c r="G9" s="295" t="s">
        <v>553</v>
      </c>
      <c r="H9" s="296"/>
      <c r="I9" s="296"/>
      <c r="J9" s="301">
        <f>'RE-616'!F8</f>
        <v>0</v>
      </c>
      <c r="K9" s="313"/>
      <c r="L9" s="313"/>
      <c r="M9" s="313"/>
      <c r="N9" s="50"/>
    </row>
    <row r="10" spans="1:14" x14ac:dyDescent="0.2">
      <c r="A10" s="28"/>
      <c r="D10" s="342" t="str">
        <f>'RE-600'!B10</f>
        <v>Gaysport, OH 43720</v>
      </c>
      <c r="E10" s="342"/>
      <c r="F10" s="342"/>
      <c r="J10" s="342">
        <f>'RE-616'!F9</f>
        <v>0</v>
      </c>
      <c r="K10" s="439"/>
      <c r="L10" s="439"/>
      <c r="M10" s="43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1" t="s">
        <v>554</v>
      </c>
      <c r="B13" s="246"/>
      <c r="C13" s="246"/>
      <c r="D13" s="246"/>
      <c r="E13" s="246"/>
      <c r="F13" s="246"/>
      <c r="G13" s="246"/>
      <c r="H13" s="246"/>
      <c r="I13" s="246"/>
      <c r="J13" s="246"/>
      <c r="K13" s="246"/>
      <c r="L13" s="246"/>
      <c r="M13" s="246"/>
      <c r="N13" s="275"/>
    </row>
    <row r="14" spans="1:14" s="42" customFormat="1" ht="12.75" x14ac:dyDescent="0.2">
      <c r="A14" s="481" t="s">
        <v>555</v>
      </c>
      <c r="B14" s="246"/>
      <c r="C14" s="246"/>
      <c r="D14" s="246"/>
      <c r="E14" s="246"/>
      <c r="F14" s="246"/>
      <c r="G14" s="246"/>
      <c r="H14" s="246"/>
      <c r="I14" s="246"/>
      <c r="J14" s="246"/>
      <c r="K14" s="246"/>
      <c r="L14" s="246"/>
      <c r="M14" s="246"/>
      <c r="N14" s="275"/>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8" t="s">
        <v>556</v>
      </c>
      <c r="B16" s="298"/>
      <c r="C16" s="298"/>
      <c r="D16" s="298"/>
      <c r="E16" s="298"/>
      <c r="F16" s="298"/>
      <c r="G16" s="298"/>
      <c r="H16" s="298"/>
      <c r="I16" s="298"/>
      <c r="J16" s="298"/>
      <c r="K16" s="298"/>
      <c r="L16" s="298"/>
      <c r="M16" s="298"/>
      <c r="N16" s="506"/>
    </row>
    <row r="17" spans="1:14" s="42" customFormat="1" ht="12.75" x14ac:dyDescent="0.2">
      <c r="A17" s="481" t="s">
        <v>557</v>
      </c>
      <c r="B17" s="246"/>
      <c r="C17" s="246"/>
      <c r="D17" s="246"/>
      <c r="E17" s="246"/>
      <c r="F17" s="246"/>
      <c r="G17" s="246"/>
      <c r="H17" s="246"/>
      <c r="I17" s="246"/>
      <c r="J17" s="246"/>
      <c r="K17" s="246"/>
      <c r="L17" s="246"/>
      <c r="M17" s="246"/>
      <c r="N17" s="275"/>
    </row>
    <row r="18" spans="1:14" s="42" customFormat="1" ht="12.75" x14ac:dyDescent="0.2">
      <c r="A18" s="481" t="s">
        <v>558</v>
      </c>
      <c r="B18" s="246"/>
      <c r="C18" s="246"/>
      <c r="D18" s="246"/>
      <c r="E18" s="246"/>
      <c r="F18" s="246"/>
      <c r="G18" s="246"/>
      <c r="H18" s="246"/>
      <c r="I18" s="246"/>
      <c r="J18" s="246"/>
      <c r="K18" s="246"/>
      <c r="L18" s="246"/>
      <c r="M18" s="246"/>
      <c r="N18" s="275"/>
    </row>
    <row r="19" spans="1:14" s="42" customFormat="1" ht="12.75" x14ac:dyDescent="0.2">
      <c r="A19" s="481" t="s">
        <v>559</v>
      </c>
      <c r="B19" s="246"/>
      <c r="C19" s="246"/>
      <c r="D19" s="246"/>
      <c r="E19" s="246"/>
      <c r="F19" s="246"/>
      <c r="G19" s="246"/>
      <c r="H19" s="246"/>
      <c r="I19" s="246"/>
      <c r="J19" s="246"/>
      <c r="K19" s="246"/>
      <c r="L19" s="246"/>
      <c r="M19" s="246"/>
      <c r="N19" s="275"/>
    </row>
    <row r="20" spans="1:14" s="42" customFormat="1" ht="12.75" x14ac:dyDescent="0.2">
      <c r="A20" s="481" t="s">
        <v>560</v>
      </c>
      <c r="B20" s="246"/>
      <c r="C20" s="246"/>
      <c r="D20" s="246"/>
      <c r="E20" s="246"/>
      <c r="F20" s="246"/>
      <c r="G20" s="246"/>
      <c r="H20" s="246"/>
      <c r="I20" s="246"/>
      <c r="J20" s="246"/>
      <c r="K20" s="246"/>
      <c r="L20" s="246"/>
      <c r="M20" s="246"/>
      <c r="N20" s="275"/>
    </row>
    <row r="21" spans="1:14" s="42" customFormat="1" ht="12.75" x14ac:dyDescent="0.2">
      <c r="A21" s="481" t="s">
        <v>561</v>
      </c>
      <c r="B21" s="246"/>
      <c r="C21" s="246"/>
      <c r="D21" s="246"/>
      <c r="E21" s="246"/>
      <c r="F21" s="246"/>
      <c r="G21" s="246"/>
      <c r="H21" s="246"/>
      <c r="I21" s="246"/>
      <c r="J21" s="246"/>
      <c r="K21" s="246"/>
      <c r="L21" s="246"/>
      <c r="M21" s="246"/>
      <c r="N21" s="275"/>
    </row>
    <row r="22" spans="1:14" s="42" customFormat="1" ht="13.5" thickBot="1" x14ac:dyDescent="0.25">
      <c r="A22" s="522" t="s">
        <v>562</v>
      </c>
      <c r="B22" s="515"/>
      <c r="C22" s="515"/>
      <c r="D22" s="515"/>
      <c r="E22" s="515"/>
      <c r="F22" s="515"/>
      <c r="G22" s="515"/>
      <c r="H22" s="515"/>
      <c r="I22" s="515"/>
      <c r="J22" s="515"/>
      <c r="K22" s="515"/>
      <c r="L22" s="515"/>
      <c r="M22" s="515"/>
      <c r="N22" s="516"/>
    </row>
    <row r="23" spans="1:14" s="42" customFormat="1" ht="14.25" thickTop="1" thickBot="1" x14ac:dyDescent="0.25">
      <c r="A23" s="232"/>
      <c r="B23" s="519" t="s">
        <v>563</v>
      </c>
      <c r="C23" s="520"/>
      <c r="D23" s="520"/>
      <c r="E23" s="520"/>
      <c r="F23" s="520"/>
      <c r="G23" s="520"/>
      <c r="H23" s="520"/>
      <c r="I23" s="520"/>
      <c r="J23" s="520"/>
      <c r="K23" s="520"/>
      <c r="L23" s="520"/>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4"/>
      <c r="E25" s="300"/>
      <c r="F25" s="300"/>
      <c r="G25" s="300"/>
      <c r="H25" s="300"/>
      <c r="I25" s="300"/>
      <c r="J25" s="311">
        <v>0</v>
      </c>
      <c r="K25" s="521"/>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3" t="s">
        <v>304</v>
      </c>
      <c r="D27" s="306"/>
      <c r="E27" s="306"/>
      <c r="F27" s="306"/>
      <c r="G27" s="40"/>
      <c r="H27" s="40"/>
      <c r="I27" s="78"/>
      <c r="J27" s="311">
        <v>0</v>
      </c>
      <c r="K27" s="509"/>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3" t="s">
        <v>565</v>
      </c>
      <c r="D29" s="306"/>
      <c r="E29" s="306"/>
      <c r="F29" s="306"/>
      <c r="G29" s="40"/>
      <c r="H29" s="40"/>
      <c r="I29" s="78"/>
      <c r="J29" s="311">
        <v>0</v>
      </c>
      <c r="K29" s="509"/>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3" t="s">
        <v>566</v>
      </c>
      <c r="D31" s="306"/>
      <c r="E31" s="306"/>
      <c r="F31" s="40"/>
      <c r="G31" s="40"/>
      <c r="H31" s="40"/>
      <c r="I31" s="78"/>
      <c r="J31" s="311">
        <v>0</v>
      </c>
      <c r="K31" s="509"/>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3" t="s">
        <v>567</v>
      </c>
      <c r="D33" s="306"/>
      <c r="E33" s="306"/>
      <c r="F33" s="40"/>
      <c r="G33" s="40"/>
      <c r="H33" s="40"/>
      <c r="I33" s="78"/>
      <c r="J33" s="524">
        <v>0</v>
      </c>
      <c r="K33" s="525"/>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8">
        <f>SUM(J25,J27,J29,J31,J33)</f>
        <v>0</v>
      </c>
      <c r="K35" s="523"/>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7" t="s">
        <v>569</v>
      </c>
      <c r="B37" s="508"/>
      <c r="C37" s="508"/>
      <c r="D37" s="244"/>
      <c r="E37" s="244"/>
      <c r="F37" s="484" t="s">
        <v>570</v>
      </c>
      <c r="G37" s="485"/>
      <c r="H37" s="485"/>
      <c r="I37" s="485"/>
      <c r="J37" s="14"/>
      <c r="K37" s="484" t="s">
        <v>571</v>
      </c>
      <c r="L37" s="484"/>
      <c r="M37" s="484"/>
      <c r="N37" s="513"/>
    </row>
    <row r="38" spans="1:14" s="42" customFormat="1" ht="12" x14ac:dyDescent="0.2">
      <c r="A38" s="510" t="s">
        <v>572</v>
      </c>
      <c r="B38" s="485"/>
      <c r="C38" s="485"/>
      <c r="D38" s="485"/>
      <c r="E38" s="485"/>
      <c r="F38" s="485"/>
      <c r="G38" s="485"/>
      <c r="H38" s="485"/>
      <c r="I38" s="485"/>
      <c r="J38" s="485"/>
      <c r="K38" s="485"/>
      <c r="L38" s="485"/>
      <c r="M38" s="485"/>
      <c r="N38" s="502"/>
    </row>
    <row r="39" spans="1:14" s="42" customFormat="1" ht="12.75" thickBot="1" x14ac:dyDescent="0.25">
      <c r="A39" s="510" t="s">
        <v>573</v>
      </c>
      <c r="B39" s="485"/>
      <c r="C39" s="485"/>
      <c r="D39" s="485"/>
      <c r="E39" s="485"/>
      <c r="F39" s="485"/>
      <c r="G39" s="485"/>
      <c r="H39" s="485"/>
      <c r="I39" s="485"/>
      <c r="J39" s="485"/>
      <c r="K39" s="485"/>
      <c r="L39" s="485"/>
      <c r="M39" s="485"/>
      <c r="N39" s="502"/>
    </row>
    <row r="40" spans="1:14" s="42" customFormat="1" ht="13.5" thickTop="1" x14ac:dyDescent="0.2">
      <c r="A40" s="38"/>
      <c r="B40" s="518" t="s">
        <v>574</v>
      </c>
      <c r="C40" s="431"/>
      <c r="D40" s="431"/>
      <c r="E40" s="431"/>
      <c r="F40" s="431"/>
      <c r="G40" s="431"/>
      <c r="H40" s="431"/>
      <c r="I40" s="431"/>
      <c r="J40" s="431"/>
      <c r="K40" s="431"/>
      <c r="L40" s="43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6"/>
      <c r="G42" s="306"/>
      <c r="H42" s="306"/>
      <c r="I42" s="306"/>
      <c r="J42" s="306"/>
      <c r="K42" s="40"/>
      <c r="L42" s="40"/>
      <c r="M42" s="40"/>
      <c r="N42" s="50"/>
    </row>
    <row r="43" spans="1:14" s="42" customFormat="1" ht="12.75" x14ac:dyDescent="0.2">
      <c r="A43" s="28"/>
      <c r="B43" s="80" t="s">
        <v>97</v>
      </c>
      <c r="C43" s="517"/>
      <c r="D43" s="302"/>
      <c r="E43" s="80" t="s">
        <v>179</v>
      </c>
      <c r="F43" s="284"/>
      <c r="G43" s="284"/>
      <c r="H43" s="284"/>
      <c r="I43" s="284"/>
      <c r="J43" s="284"/>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6"/>
      <c r="G45" s="306"/>
      <c r="H45" s="306"/>
      <c r="I45" s="306"/>
      <c r="J45" s="306"/>
      <c r="K45" s="40"/>
      <c r="L45" s="40"/>
      <c r="M45" s="40"/>
      <c r="N45" s="50"/>
    </row>
    <row r="46" spans="1:14" s="42" customFormat="1" ht="12.75" x14ac:dyDescent="0.2">
      <c r="A46" s="28"/>
      <c r="B46" s="80" t="s">
        <v>97</v>
      </c>
      <c r="C46" s="517"/>
      <c r="D46" s="302"/>
      <c r="E46" s="80" t="s">
        <v>179</v>
      </c>
      <c r="F46" s="284"/>
      <c r="G46" s="284"/>
      <c r="H46" s="284"/>
      <c r="I46" s="284"/>
      <c r="J46" s="284"/>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46"/>
      <c r="C49" s="246"/>
      <c r="D49" s="246"/>
      <c r="E49" s="246"/>
      <c r="F49" s="246"/>
      <c r="G49" s="246"/>
      <c r="H49" s="246"/>
      <c r="I49" s="246"/>
      <c r="J49" s="246"/>
      <c r="K49" s="246"/>
      <c r="L49" s="246"/>
      <c r="M49" s="246"/>
      <c r="N49" s="275"/>
    </row>
    <row r="50" spans="1:14" s="42" customFormat="1" ht="12.75" x14ac:dyDescent="0.2">
      <c r="A50" s="512" t="s">
        <v>578</v>
      </c>
      <c r="B50" s="246"/>
      <c r="C50" s="246"/>
      <c r="D50" s="246"/>
      <c r="E50" s="246"/>
      <c r="F50" s="246"/>
      <c r="G50" s="246"/>
      <c r="H50" s="246"/>
      <c r="I50" s="246"/>
      <c r="J50" s="246"/>
      <c r="K50" s="246"/>
      <c r="L50" s="246"/>
      <c r="M50" s="246"/>
      <c r="N50" s="275"/>
    </row>
    <row r="51" spans="1:14" s="42" customFormat="1" ht="12.75" x14ac:dyDescent="0.2">
      <c r="A51" s="512" t="s">
        <v>579</v>
      </c>
      <c r="B51" s="246"/>
      <c r="C51" s="246"/>
      <c r="D51" s="246"/>
      <c r="E51" s="246"/>
      <c r="F51" s="246"/>
      <c r="G51" s="246"/>
      <c r="H51" s="246"/>
      <c r="I51" s="246"/>
      <c r="J51" s="246"/>
      <c r="K51" s="246"/>
      <c r="L51" s="246"/>
      <c r="M51" s="246"/>
      <c r="N51" s="275"/>
    </row>
    <row r="52" spans="1:14" s="42" customFormat="1" ht="13.5" thickBot="1" x14ac:dyDescent="0.25">
      <c r="A52" s="514" t="s">
        <v>575</v>
      </c>
      <c r="B52" s="515"/>
      <c r="C52" s="515"/>
      <c r="D52" s="515"/>
      <c r="E52" s="515"/>
      <c r="F52" s="515"/>
      <c r="G52" s="515"/>
      <c r="H52" s="515"/>
      <c r="I52" s="515"/>
      <c r="J52" s="515"/>
      <c r="K52" s="515"/>
      <c r="L52" s="515"/>
      <c r="M52" s="515"/>
      <c r="N52" s="516"/>
    </row>
    <row r="53" spans="1:14" s="42" customFormat="1" ht="12" thickTop="1" x14ac:dyDescent="0.2">
      <c r="A53" s="28"/>
      <c r="B53" s="40"/>
      <c r="C53" s="40"/>
      <c r="D53" s="40"/>
      <c r="E53" s="40"/>
      <c r="F53" s="306"/>
      <c r="G53" s="306"/>
      <c r="H53" s="306"/>
      <c r="I53" s="306"/>
      <c r="J53" s="306"/>
      <c r="K53" s="40"/>
      <c r="L53" s="40"/>
      <c r="M53" s="40"/>
      <c r="N53" s="50"/>
    </row>
    <row r="54" spans="1:14" s="42" customFormat="1" ht="12.75" x14ac:dyDescent="0.2">
      <c r="A54" s="28"/>
      <c r="B54" s="80" t="s">
        <v>97</v>
      </c>
      <c r="C54" s="195"/>
      <c r="D54" s="40"/>
      <c r="E54" s="80" t="s">
        <v>179</v>
      </c>
      <c r="F54" s="284"/>
      <c r="G54" s="284"/>
      <c r="H54" s="284"/>
      <c r="I54" s="284"/>
      <c r="J54" s="284"/>
      <c r="K54" s="40"/>
      <c r="L54" s="40"/>
      <c r="M54" s="40"/>
      <c r="N54" s="50"/>
    </row>
    <row r="55" spans="1:14" s="42" customFormat="1" x14ac:dyDescent="0.2">
      <c r="A55" s="28"/>
      <c r="B55" s="40"/>
      <c r="C55" s="40"/>
      <c r="D55" s="40"/>
      <c r="E55" s="40"/>
      <c r="F55" s="40"/>
      <c r="G55" s="511" t="s">
        <v>580</v>
      </c>
      <c r="H55" s="339"/>
      <c r="I55" s="339"/>
      <c r="J55" s="40"/>
      <c r="K55" s="40"/>
      <c r="L55" s="40"/>
      <c r="M55" s="40"/>
      <c r="N55" s="50"/>
    </row>
    <row r="56" spans="1:14" s="42" customFormat="1" ht="12.75" x14ac:dyDescent="0.2">
      <c r="A56" s="512" t="s">
        <v>581</v>
      </c>
      <c r="B56" s="246"/>
      <c r="C56" s="246"/>
      <c r="D56" s="246"/>
      <c r="E56" s="246"/>
      <c r="F56" s="246"/>
      <c r="G56" s="246"/>
      <c r="H56" s="246"/>
      <c r="I56" s="246"/>
      <c r="J56" s="246"/>
      <c r="K56" s="246"/>
      <c r="L56" s="246"/>
      <c r="M56" s="246"/>
      <c r="N56" s="275"/>
    </row>
    <row r="57" spans="1:14" s="42" customFormat="1" ht="12.75" x14ac:dyDescent="0.2">
      <c r="A57" s="512" t="s">
        <v>582</v>
      </c>
      <c r="B57" s="246"/>
      <c r="C57" s="246"/>
      <c r="D57" s="246"/>
      <c r="E57" s="246"/>
      <c r="F57" s="246"/>
      <c r="G57" s="246"/>
      <c r="H57" s="246"/>
      <c r="I57" s="246"/>
      <c r="J57" s="246"/>
      <c r="K57" s="246"/>
      <c r="L57" s="246"/>
      <c r="M57" s="40"/>
      <c r="N57" s="50"/>
    </row>
    <row r="58" spans="1:14" s="42" customFormat="1" x14ac:dyDescent="0.2">
      <c r="A58" s="28"/>
      <c r="B58" s="40"/>
      <c r="C58" s="40"/>
      <c r="D58" s="40"/>
      <c r="E58" s="40"/>
      <c r="F58" s="306"/>
      <c r="G58" s="306"/>
      <c r="H58" s="306"/>
      <c r="I58" s="306"/>
      <c r="J58" s="306"/>
      <c r="K58" s="40"/>
      <c r="L58" s="40"/>
      <c r="M58" s="40"/>
      <c r="N58" s="50"/>
    </row>
    <row r="59" spans="1:14" s="42" customFormat="1" ht="12.75" x14ac:dyDescent="0.2">
      <c r="A59" s="28"/>
      <c r="B59" s="80" t="s">
        <v>97</v>
      </c>
      <c r="C59" s="195"/>
      <c r="D59" s="40"/>
      <c r="E59" s="80" t="s">
        <v>179</v>
      </c>
      <c r="F59" s="284"/>
      <c r="G59" s="284"/>
      <c r="H59" s="284"/>
      <c r="I59" s="284"/>
      <c r="J59" s="284"/>
      <c r="K59" s="40"/>
      <c r="L59" s="40"/>
      <c r="M59" s="40"/>
      <c r="N59" s="50"/>
    </row>
    <row r="60" spans="1:14" s="42" customFormat="1" ht="12" thickBot="1" x14ac:dyDescent="0.25">
      <c r="A60" s="28"/>
      <c r="B60" s="40"/>
      <c r="C60" s="40"/>
      <c r="D60" s="40"/>
      <c r="E60" s="40"/>
      <c r="F60" s="40"/>
      <c r="G60" s="511" t="s">
        <v>583</v>
      </c>
      <c r="H60" s="511"/>
      <c r="I60" s="511"/>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35"/>
      <c r="E68" s="235"/>
      <c r="F68" s="235"/>
      <c r="G68" s="235"/>
      <c r="H68" s="235"/>
      <c r="I68" s="235"/>
      <c r="J68" s="235"/>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4" t="s">
        <v>590</v>
      </c>
      <c r="D73" s="434"/>
      <c r="E73" s="434"/>
      <c r="F73" s="434"/>
      <c r="G73" s="434"/>
      <c r="H73" s="246"/>
      <c r="I73" s="244"/>
      <c r="J73" s="244"/>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3:N13"/>
    <mergeCell ref="G9:I9"/>
    <mergeCell ref="J9:M9"/>
    <mergeCell ref="J10:M10"/>
    <mergeCell ref="I73:J73"/>
    <mergeCell ref="B67:E67"/>
    <mergeCell ref="D68:J68"/>
    <mergeCell ref="D69:J69"/>
    <mergeCell ref="C73:H73"/>
    <mergeCell ref="E70:J70"/>
    <mergeCell ref="A21:N21"/>
    <mergeCell ref="A22:N22"/>
    <mergeCell ref="J25:K25"/>
    <mergeCell ref="C27:F27"/>
    <mergeCell ref="C33:E33"/>
    <mergeCell ref="J33:K33"/>
    <mergeCell ref="B1:L1"/>
    <mergeCell ref="B2:L2"/>
    <mergeCell ref="B3:L3"/>
    <mergeCell ref="B4:L4"/>
    <mergeCell ref="J27:K27"/>
    <mergeCell ref="A14:N14"/>
    <mergeCell ref="A17:N17"/>
    <mergeCell ref="A18:N18"/>
    <mergeCell ref="A19:N19"/>
    <mergeCell ref="A20:N20"/>
    <mergeCell ref="D7:J7"/>
    <mergeCell ref="E8:F8"/>
    <mergeCell ref="G8:I8"/>
    <mergeCell ref="A16:N16"/>
    <mergeCell ref="D9:F9"/>
    <mergeCell ref="D10:F10"/>
    <mergeCell ref="B23:L23"/>
    <mergeCell ref="D25:I25"/>
    <mergeCell ref="A37:C37"/>
    <mergeCell ref="D37:E37"/>
    <mergeCell ref="F37:I37"/>
    <mergeCell ref="J35:K35"/>
    <mergeCell ref="C29:F29"/>
    <mergeCell ref="J29:K29"/>
    <mergeCell ref="C31:E31"/>
    <mergeCell ref="J31:K31"/>
    <mergeCell ref="K37:N37"/>
    <mergeCell ref="F42:J43"/>
    <mergeCell ref="C43:D43"/>
    <mergeCell ref="F45:J46"/>
    <mergeCell ref="C46:D46"/>
    <mergeCell ref="A38:N38"/>
    <mergeCell ref="A39:N39"/>
    <mergeCell ref="B40:L40"/>
    <mergeCell ref="G60:I60"/>
    <mergeCell ref="A49:N49"/>
    <mergeCell ref="A56:N56"/>
    <mergeCell ref="A57:L57"/>
    <mergeCell ref="F58:J59"/>
    <mergeCell ref="F53:J54"/>
    <mergeCell ref="G55:I55"/>
    <mergeCell ref="A50:N50"/>
    <mergeCell ref="A51:N51"/>
    <mergeCell ref="A52:N52"/>
  </mergeCells>
  <phoneticPr fontId="2" type="noConversion"/>
  <dataValidations count="3">
    <dataValidation type="list" allowBlank="1" showInputMessage="1" showErrorMessage="1" sqref="D37:E37" xr:uid="{00000000-0002-0000-1100-000000000000}">
      <formula1>Claim_Certify</formula1>
    </dataValidation>
    <dataValidation type="list" allowBlank="1" showInputMessage="1" showErrorMessage="1" sqref="J37" xr:uid="{00000000-0002-0000-1100-000001000000}">
      <formula1>Claim_Certify2</formula1>
    </dataValidation>
    <dataValidation type="list" allowBlank="1" showInputMessage="1" showErrorMessage="1" sqref="I73:J73" xr:uid="{00000000-0002-0000-1100-000002000000}">
      <formula1>Yes_No</formula1>
    </dataValidation>
  </dataValidations>
  <pageMargins left="0" right="0" top="0.49" bottom="0" header="0.37" footer="0.5"/>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8"/>
  <sheetViews>
    <sheetView zoomScale="90" workbookViewId="0">
      <selection activeCell="D63" sqref="D63"/>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38" t="s">
        <v>1</v>
      </c>
      <c r="C1" s="298"/>
      <c r="D1" s="298"/>
      <c r="E1" s="298"/>
      <c r="F1" s="298"/>
      <c r="G1" s="298"/>
      <c r="H1" s="298"/>
      <c r="I1" s="298"/>
      <c r="J1" s="298"/>
      <c r="K1" s="298"/>
      <c r="L1" s="298"/>
      <c r="M1" s="17" t="s">
        <v>2</v>
      </c>
      <c r="N1" s="64" t="str">
        <f>'RE-600'!H1</f>
        <v>FAI</v>
      </c>
    </row>
    <row r="2" spans="1:14" ht="15.75" x14ac:dyDescent="0.25">
      <c r="A2" s="198">
        <f>'RE-600'!A2</f>
        <v>42858</v>
      </c>
      <c r="B2" s="240" t="s">
        <v>3</v>
      </c>
      <c r="C2" s="246"/>
      <c r="D2" s="246"/>
      <c r="E2" s="246"/>
      <c r="F2" s="246"/>
      <c r="G2" s="246"/>
      <c r="H2" s="246"/>
      <c r="I2" s="246"/>
      <c r="J2" s="246"/>
      <c r="K2" s="246"/>
      <c r="L2" s="246"/>
      <c r="M2" s="15" t="s">
        <v>4</v>
      </c>
      <c r="N2" s="65">
        <f>'RE-600'!H2</f>
        <v>158</v>
      </c>
    </row>
    <row r="3" spans="1:14" ht="15.75" x14ac:dyDescent="0.25">
      <c r="A3" s="28"/>
      <c r="B3" s="240" t="s">
        <v>549</v>
      </c>
      <c r="C3" s="246"/>
      <c r="D3" s="246"/>
      <c r="E3" s="246"/>
      <c r="F3" s="246"/>
      <c r="G3" s="246"/>
      <c r="H3" s="246"/>
      <c r="I3" s="246"/>
      <c r="J3" s="246"/>
      <c r="K3" s="246"/>
      <c r="L3" s="246"/>
      <c r="M3" s="15" t="s">
        <v>5</v>
      </c>
      <c r="N3" s="203">
        <f>'RE-600'!H3</f>
        <v>4.2</v>
      </c>
    </row>
    <row r="4" spans="1:14" ht="15.75" x14ac:dyDescent="0.25">
      <c r="A4" s="28"/>
      <c r="B4" s="240" t="s">
        <v>550</v>
      </c>
      <c r="C4" s="246"/>
      <c r="D4" s="246"/>
      <c r="E4" s="246"/>
      <c r="F4" s="246"/>
      <c r="G4" s="246"/>
      <c r="H4" s="246"/>
      <c r="I4" s="246"/>
      <c r="J4" s="246"/>
      <c r="K4" s="246"/>
      <c r="L4" s="246"/>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1" t="str">
        <f>'RE-600'!B8</f>
        <v>Thomas Rogers</v>
      </c>
      <c r="E7" s="301"/>
      <c r="F7" s="301"/>
      <c r="G7" s="301"/>
      <c r="H7" s="301"/>
      <c r="I7" s="301"/>
      <c r="J7" s="301"/>
      <c r="N7" s="50"/>
    </row>
    <row r="8" spans="1:14" ht="12.75" x14ac:dyDescent="0.2">
      <c r="A8" s="28"/>
      <c r="B8" s="15"/>
      <c r="C8" s="15"/>
      <c r="D8" s="221"/>
      <c r="E8" s="339"/>
      <c r="F8" s="339"/>
      <c r="G8" s="339"/>
      <c r="H8" s="339"/>
      <c r="I8" s="339"/>
      <c r="N8" s="50"/>
    </row>
    <row r="9" spans="1:14" ht="12.75" x14ac:dyDescent="0.2">
      <c r="A9" s="28"/>
      <c r="B9" s="15" t="s">
        <v>552</v>
      </c>
      <c r="C9" s="15"/>
      <c r="D9" s="301" t="str">
        <f>'RE-600'!B9</f>
        <v>8895 Gaysport Hill Road</v>
      </c>
      <c r="E9" s="301"/>
      <c r="F9" s="301"/>
      <c r="G9" s="295" t="s">
        <v>553</v>
      </c>
      <c r="H9" s="296"/>
      <c r="I9" s="296"/>
      <c r="J9" s="301">
        <f>'RE-616'!F8</f>
        <v>0</v>
      </c>
      <c r="K9" s="313"/>
      <c r="L9" s="313"/>
      <c r="M9" s="313"/>
      <c r="N9" s="50"/>
    </row>
    <row r="10" spans="1:14" x14ac:dyDescent="0.2">
      <c r="A10" s="28"/>
      <c r="D10" s="342" t="str">
        <f>'RE-600'!B10</f>
        <v>Gaysport, OH 43720</v>
      </c>
      <c r="E10" s="342"/>
      <c r="F10" s="342"/>
      <c r="J10" s="342">
        <f>'RE-616'!F9</f>
        <v>0</v>
      </c>
      <c r="K10" s="439"/>
      <c r="L10" s="439"/>
      <c r="M10" s="43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1" t="s">
        <v>554</v>
      </c>
      <c r="B13" s="246"/>
      <c r="C13" s="246"/>
      <c r="D13" s="246"/>
      <c r="E13" s="246"/>
      <c r="F13" s="246"/>
      <c r="G13" s="246"/>
      <c r="H13" s="246"/>
      <c r="I13" s="246"/>
      <c r="J13" s="246"/>
      <c r="K13" s="246"/>
      <c r="L13" s="246"/>
      <c r="M13" s="246"/>
      <c r="N13" s="275"/>
    </row>
    <row r="14" spans="1:14" s="42" customFormat="1" ht="12.75" x14ac:dyDescent="0.2">
      <c r="A14" s="481" t="s">
        <v>555</v>
      </c>
      <c r="B14" s="246"/>
      <c r="C14" s="246"/>
      <c r="D14" s="246"/>
      <c r="E14" s="246"/>
      <c r="F14" s="246"/>
      <c r="G14" s="246"/>
      <c r="H14" s="246"/>
      <c r="I14" s="246"/>
      <c r="J14" s="246"/>
      <c r="K14" s="246"/>
      <c r="L14" s="246"/>
      <c r="M14" s="246"/>
      <c r="N14" s="275"/>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8" t="s">
        <v>556</v>
      </c>
      <c r="B16" s="298"/>
      <c r="C16" s="298"/>
      <c r="D16" s="298"/>
      <c r="E16" s="298"/>
      <c r="F16" s="298"/>
      <c r="G16" s="298"/>
      <c r="H16" s="298"/>
      <c r="I16" s="298"/>
      <c r="J16" s="298"/>
      <c r="K16" s="298"/>
      <c r="L16" s="298"/>
      <c r="M16" s="298"/>
      <c r="N16" s="506"/>
    </row>
    <row r="17" spans="1:14" s="42" customFormat="1" ht="12.75" x14ac:dyDescent="0.2">
      <c r="A17" s="481" t="s">
        <v>557</v>
      </c>
      <c r="B17" s="246"/>
      <c r="C17" s="246"/>
      <c r="D17" s="246"/>
      <c r="E17" s="246"/>
      <c r="F17" s="246"/>
      <c r="G17" s="246"/>
      <c r="H17" s="246"/>
      <c r="I17" s="246"/>
      <c r="J17" s="246"/>
      <c r="K17" s="246"/>
      <c r="L17" s="246"/>
      <c r="M17" s="246"/>
      <c r="N17" s="275"/>
    </row>
    <row r="18" spans="1:14" s="42" customFormat="1" ht="12.75" x14ac:dyDescent="0.2">
      <c r="A18" s="481" t="s">
        <v>558</v>
      </c>
      <c r="B18" s="246"/>
      <c r="C18" s="246"/>
      <c r="D18" s="246"/>
      <c r="E18" s="246"/>
      <c r="F18" s="246"/>
      <c r="G18" s="246"/>
      <c r="H18" s="246"/>
      <c r="I18" s="246"/>
      <c r="J18" s="246"/>
      <c r="K18" s="246"/>
      <c r="L18" s="246"/>
      <c r="M18" s="246"/>
      <c r="N18" s="275"/>
    </row>
    <row r="19" spans="1:14" s="42" customFormat="1" ht="12.75" x14ac:dyDescent="0.2">
      <c r="A19" s="481" t="s">
        <v>559</v>
      </c>
      <c r="B19" s="246"/>
      <c r="C19" s="246"/>
      <c r="D19" s="246"/>
      <c r="E19" s="246"/>
      <c r="F19" s="246"/>
      <c r="G19" s="246"/>
      <c r="H19" s="246"/>
      <c r="I19" s="246"/>
      <c r="J19" s="246"/>
      <c r="K19" s="246"/>
      <c r="L19" s="246"/>
      <c r="M19" s="246"/>
      <c r="N19" s="275"/>
    </row>
    <row r="20" spans="1:14" s="42" customFormat="1" ht="12.75" x14ac:dyDescent="0.2">
      <c r="A20" s="481" t="s">
        <v>560</v>
      </c>
      <c r="B20" s="246"/>
      <c r="C20" s="246"/>
      <c r="D20" s="246"/>
      <c r="E20" s="246"/>
      <c r="F20" s="246"/>
      <c r="G20" s="246"/>
      <c r="H20" s="246"/>
      <c r="I20" s="246"/>
      <c r="J20" s="246"/>
      <c r="K20" s="246"/>
      <c r="L20" s="246"/>
      <c r="M20" s="246"/>
      <c r="N20" s="275"/>
    </row>
    <row r="21" spans="1:14" s="42" customFormat="1" ht="12.75" x14ac:dyDescent="0.2">
      <c r="A21" s="481" t="s">
        <v>561</v>
      </c>
      <c r="B21" s="246"/>
      <c r="C21" s="246"/>
      <c r="D21" s="246"/>
      <c r="E21" s="246"/>
      <c r="F21" s="246"/>
      <c r="G21" s="246"/>
      <c r="H21" s="246"/>
      <c r="I21" s="246"/>
      <c r="J21" s="246"/>
      <c r="K21" s="246"/>
      <c r="L21" s="246"/>
      <c r="M21" s="246"/>
      <c r="N21" s="275"/>
    </row>
    <row r="22" spans="1:14" s="42" customFormat="1" ht="13.5" thickBot="1" x14ac:dyDescent="0.25">
      <c r="A22" s="522" t="s">
        <v>562</v>
      </c>
      <c r="B22" s="515"/>
      <c r="C22" s="515"/>
      <c r="D22" s="515"/>
      <c r="E22" s="515"/>
      <c r="F22" s="515"/>
      <c r="G22" s="515"/>
      <c r="H22" s="515"/>
      <c r="I22" s="515"/>
      <c r="J22" s="515"/>
      <c r="K22" s="515"/>
      <c r="L22" s="515"/>
      <c r="M22" s="515"/>
      <c r="N22" s="516"/>
    </row>
    <row r="23" spans="1:14" s="42" customFormat="1" ht="14.25" thickTop="1" thickBot="1" x14ac:dyDescent="0.25">
      <c r="A23" s="232"/>
      <c r="B23" s="519" t="s">
        <v>563</v>
      </c>
      <c r="C23" s="520"/>
      <c r="D23" s="520"/>
      <c r="E23" s="520"/>
      <c r="F23" s="520"/>
      <c r="G23" s="520"/>
      <c r="H23" s="520"/>
      <c r="I23" s="520"/>
      <c r="J23" s="520"/>
      <c r="K23" s="520"/>
      <c r="L23" s="520"/>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4"/>
      <c r="E25" s="300"/>
      <c r="F25" s="300"/>
      <c r="G25" s="300"/>
      <c r="H25" s="300"/>
      <c r="I25" s="300"/>
      <c r="J25" s="311">
        <v>0</v>
      </c>
      <c r="K25" s="521"/>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3" t="s">
        <v>304</v>
      </c>
      <c r="D27" s="306"/>
      <c r="E27" s="306"/>
      <c r="F27" s="306"/>
      <c r="G27" s="40"/>
      <c r="H27" s="40"/>
      <c r="I27" s="78"/>
      <c r="J27" s="311">
        <v>0</v>
      </c>
      <c r="K27" s="509"/>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3" t="s">
        <v>565</v>
      </c>
      <c r="D29" s="306"/>
      <c r="E29" s="306"/>
      <c r="F29" s="306"/>
      <c r="G29" s="40"/>
      <c r="H29" s="40"/>
      <c r="I29" s="78"/>
      <c r="J29" s="311">
        <v>0</v>
      </c>
      <c r="K29" s="509"/>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3" t="s">
        <v>566</v>
      </c>
      <c r="D31" s="306"/>
      <c r="E31" s="306"/>
      <c r="F31" s="40"/>
      <c r="G31" s="40"/>
      <c r="H31" s="40"/>
      <c r="I31" s="78"/>
      <c r="J31" s="311">
        <v>0</v>
      </c>
      <c r="K31" s="509"/>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3" t="s">
        <v>567</v>
      </c>
      <c r="D33" s="306"/>
      <c r="E33" s="306"/>
      <c r="F33" s="40"/>
      <c r="G33" s="40"/>
      <c r="H33" s="40"/>
      <c r="I33" s="78"/>
      <c r="J33" s="524">
        <v>0</v>
      </c>
      <c r="K33" s="525"/>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8">
        <f>SUM(J25,J27,J29,J31,J33)</f>
        <v>0</v>
      </c>
      <c r="K35" s="523"/>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7" t="s">
        <v>569</v>
      </c>
      <c r="B37" s="508"/>
      <c r="C37" s="508"/>
      <c r="D37" s="244"/>
      <c r="E37" s="244"/>
      <c r="F37" s="484" t="s">
        <v>570</v>
      </c>
      <c r="G37" s="485"/>
      <c r="H37" s="485"/>
      <c r="I37" s="485"/>
      <c r="J37" s="14"/>
      <c r="K37" s="484" t="s">
        <v>571</v>
      </c>
      <c r="L37" s="484"/>
      <c r="M37" s="484"/>
      <c r="N37" s="513"/>
    </row>
    <row r="38" spans="1:14" s="42" customFormat="1" ht="12" x14ac:dyDescent="0.2">
      <c r="A38" s="510" t="s">
        <v>572</v>
      </c>
      <c r="B38" s="485"/>
      <c r="C38" s="485"/>
      <c r="D38" s="485"/>
      <c r="E38" s="485"/>
      <c r="F38" s="485"/>
      <c r="G38" s="485"/>
      <c r="H38" s="485"/>
      <c r="I38" s="485"/>
      <c r="J38" s="485"/>
      <c r="K38" s="485"/>
      <c r="L38" s="485"/>
      <c r="M38" s="485"/>
      <c r="N38" s="502"/>
    </row>
    <row r="39" spans="1:14" s="42" customFormat="1" ht="12.75" thickBot="1" x14ac:dyDescent="0.25">
      <c r="A39" s="510" t="s">
        <v>573</v>
      </c>
      <c r="B39" s="485"/>
      <c r="C39" s="485"/>
      <c r="D39" s="485"/>
      <c r="E39" s="485"/>
      <c r="F39" s="485"/>
      <c r="G39" s="485"/>
      <c r="H39" s="485"/>
      <c r="I39" s="485"/>
      <c r="J39" s="485"/>
      <c r="K39" s="485"/>
      <c r="L39" s="485"/>
      <c r="M39" s="485"/>
      <c r="N39" s="502"/>
    </row>
    <row r="40" spans="1:14" s="42" customFormat="1" ht="13.5" thickTop="1" x14ac:dyDescent="0.2">
      <c r="A40" s="38"/>
      <c r="B40" s="518" t="s">
        <v>574</v>
      </c>
      <c r="C40" s="431"/>
      <c r="D40" s="431"/>
      <c r="E40" s="431"/>
      <c r="F40" s="431"/>
      <c r="G40" s="431"/>
      <c r="H40" s="431"/>
      <c r="I40" s="431"/>
      <c r="J40" s="431"/>
      <c r="K40" s="431"/>
      <c r="L40" s="43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6"/>
      <c r="G42" s="306"/>
      <c r="H42" s="306"/>
      <c r="I42" s="306"/>
      <c r="J42" s="306"/>
      <c r="K42" s="40"/>
      <c r="L42" s="40"/>
      <c r="M42" s="40"/>
      <c r="N42" s="50"/>
    </row>
    <row r="43" spans="1:14" s="42" customFormat="1" ht="12.75" x14ac:dyDescent="0.2">
      <c r="A43" s="28"/>
      <c r="B43" s="80" t="s">
        <v>97</v>
      </c>
      <c r="C43" s="517"/>
      <c r="D43" s="302"/>
      <c r="E43" s="80" t="s">
        <v>179</v>
      </c>
      <c r="F43" s="284"/>
      <c r="G43" s="284"/>
      <c r="H43" s="284"/>
      <c r="I43" s="284"/>
      <c r="J43" s="284"/>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6"/>
      <c r="G45" s="306"/>
      <c r="H45" s="306"/>
      <c r="I45" s="306"/>
      <c r="J45" s="306"/>
      <c r="K45" s="40"/>
      <c r="L45" s="40"/>
      <c r="M45" s="40"/>
      <c r="N45" s="50"/>
    </row>
    <row r="46" spans="1:14" s="42" customFormat="1" ht="12.75" x14ac:dyDescent="0.2">
      <c r="A46" s="28"/>
      <c r="B46" s="80" t="s">
        <v>97</v>
      </c>
      <c r="C46" s="517"/>
      <c r="D46" s="302"/>
      <c r="E46" s="80" t="s">
        <v>179</v>
      </c>
      <c r="F46" s="284"/>
      <c r="G46" s="284"/>
      <c r="H46" s="284"/>
      <c r="I46" s="284"/>
      <c r="J46" s="284"/>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46"/>
      <c r="C49" s="246"/>
      <c r="D49" s="246"/>
      <c r="E49" s="246"/>
      <c r="F49" s="246"/>
      <c r="G49" s="246"/>
      <c r="H49" s="246"/>
      <c r="I49" s="246"/>
      <c r="J49" s="246"/>
      <c r="K49" s="246"/>
      <c r="L49" s="246"/>
      <c r="M49" s="246"/>
      <c r="N49" s="275"/>
    </row>
    <row r="50" spans="1:14" s="42" customFormat="1" ht="12.75" x14ac:dyDescent="0.2">
      <c r="A50" s="512" t="s">
        <v>578</v>
      </c>
      <c r="B50" s="246"/>
      <c r="C50" s="246"/>
      <c r="D50" s="246"/>
      <c r="E50" s="246"/>
      <c r="F50" s="246"/>
      <c r="G50" s="246"/>
      <c r="H50" s="246"/>
      <c r="I50" s="246"/>
      <c r="J50" s="246"/>
      <c r="K50" s="246"/>
      <c r="L50" s="246"/>
      <c r="M50" s="246"/>
      <c r="N50" s="275"/>
    </row>
    <row r="51" spans="1:14" s="42" customFormat="1" ht="12.75" x14ac:dyDescent="0.2">
      <c r="A51" s="512" t="s">
        <v>579</v>
      </c>
      <c r="B51" s="246"/>
      <c r="C51" s="246"/>
      <c r="D51" s="246"/>
      <c r="E51" s="246"/>
      <c r="F51" s="246"/>
      <c r="G51" s="246"/>
      <c r="H51" s="246"/>
      <c r="I51" s="246"/>
      <c r="J51" s="246"/>
      <c r="K51" s="246"/>
      <c r="L51" s="246"/>
      <c r="M51" s="246"/>
      <c r="N51" s="275"/>
    </row>
    <row r="52" spans="1:14" s="42" customFormat="1" ht="13.5" thickBot="1" x14ac:dyDescent="0.25">
      <c r="A52" s="514" t="s">
        <v>575</v>
      </c>
      <c r="B52" s="515"/>
      <c r="C52" s="515"/>
      <c r="D52" s="515"/>
      <c r="E52" s="515"/>
      <c r="F52" s="515"/>
      <c r="G52" s="515"/>
      <c r="H52" s="515"/>
      <c r="I52" s="515"/>
      <c r="J52" s="515"/>
      <c r="K52" s="515"/>
      <c r="L52" s="515"/>
      <c r="M52" s="515"/>
      <c r="N52" s="516"/>
    </row>
    <row r="53" spans="1:14" s="42" customFormat="1" ht="12" thickTop="1" x14ac:dyDescent="0.2">
      <c r="A53" s="28"/>
      <c r="B53" s="40"/>
      <c r="C53" s="40"/>
      <c r="D53" s="40"/>
      <c r="E53" s="40"/>
      <c r="F53" s="306"/>
      <c r="G53" s="306"/>
      <c r="H53" s="306"/>
      <c r="I53" s="306"/>
      <c r="J53" s="306"/>
      <c r="K53" s="40"/>
      <c r="L53" s="40"/>
      <c r="M53" s="40"/>
      <c r="N53" s="50"/>
    </row>
    <row r="54" spans="1:14" s="42" customFormat="1" ht="12.75" x14ac:dyDescent="0.2">
      <c r="A54" s="28"/>
      <c r="B54" s="80" t="s">
        <v>97</v>
      </c>
      <c r="C54" s="195"/>
      <c r="D54" s="40"/>
      <c r="E54" s="80" t="s">
        <v>179</v>
      </c>
      <c r="F54" s="284"/>
      <c r="G54" s="284"/>
      <c r="H54" s="284"/>
      <c r="I54" s="284"/>
      <c r="J54" s="284"/>
      <c r="K54" s="40"/>
      <c r="L54" s="40"/>
      <c r="M54" s="40"/>
      <c r="N54" s="50"/>
    </row>
    <row r="55" spans="1:14" s="42" customFormat="1" x14ac:dyDescent="0.2">
      <c r="A55" s="28"/>
      <c r="B55" s="40"/>
      <c r="C55" s="40"/>
      <c r="D55" s="40"/>
      <c r="E55" s="40"/>
      <c r="F55" s="40"/>
      <c r="G55" s="511" t="s">
        <v>580</v>
      </c>
      <c r="H55" s="339"/>
      <c r="I55" s="339"/>
      <c r="J55" s="40"/>
      <c r="K55" s="40"/>
      <c r="L55" s="40"/>
      <c r="M55" s="40"/>
      <c r="N55" s="50"/>
    </row>
    <row r="56" spans="1:14" s="42" customFormat="1" ht="12.75" x14ac:dyDescent="0.2">
      <c r="A56" s="512" t="s">
        <v>581</v>
      </c>
      <c r="B56" s="246"/>
      <c r="C56" s="246"/>
      <c r="D56" s="246"/>
      <c r="E56" s="246"/>
      <c r="F56" s="246"/>
      <c r="G56" s="246"/>
      <c r="H56" s="246"/>
      <c r="I56" s="246"/>
      <c r="J56" s="246"/>
      <c r="K56" s="246"/>
      <c r="L56" s="246"/>
      <c r="M56" s="246"/>
      <c r="N56" s="275"/>
    </row>
    <row r="57" spans="1:14" s="42" customFormat="1" ht="12.75" x14ac:dyDescent="0.2">
      <c r="A57" s="512" t="s">
        <v>582</v>
      </c>
      <c r="B57" s="246"/>
      <c r="C57" s="246"/>
      <c r="D57" s="246"/>
      <c r="E57" s="246"/>
      <c r="F57" s="246"/>
      <c r="G57" s="246"/>
      <c r="H57" s="246"/>
      <c r="I57" s="246"/>
      <c r="J57" s="246"/>
      <c r="K57" s="246"/>
      <c r="L57" s="246"/>
      <c r="M57" s="40"/>
      <c r="N57" s="50"/>
    </row>
    <row r="58" spans="1:14" s="42" customFormat="1" x14ac:dyDescent="0.2">
      <c r="A58" s="28"/>
      <c r="B58" s="40"/>
      <c r="C58" s="40"/>
      <c r="D58" s="40"/>
      <c r="E58" s="40"/>
      <c r="F58" s="306"/>
      <c r="G58" s="306"/>
      <c r="H58" s="306"/>
      <c r="I58" s="306"/>
      <c r="J58" s="306"/>
      <c r="K58" s="40"/>
      <c r="L58" s="40"/>
      <c r="M58" s="40"/>
      <c r="N58" s="50"/>
    </row>
    <row r="59" spans="1:14" s="42" customFormat="1" ht="12.75" x14ac:dyDescent="0.2">
      <c r="A59" s="28"/>
      <c r="B59" s="80" t="s">
        <v>97</v>
      </c>
      <c r="C59" s="195"/>
      <c r="D59" s="40"/>
      <c r="E59" s="80" t="s">
        <v>179</v>
      </c>
      <c r="F59" s="284"/>
      <c r="G59" s="284"/>
      <c r="H59" s="284"/>
      <c r="I59" s="284"/>
      <c r="J59" s="284"/>
      <c r="K59" s="40"/>
      <c r="L59" s="40"/>
      <c r="M59" s="40"/>
      <c r="N59" s="50"/>
    </row>
    <row r="60" spans="1:14" s="42" customFormat="1" ht="12" thickBot="1" x14ac:dyDescent="0.25">
      <c r="A60" s="28"/>
      <c r="B60" s="40"/>
      <c r="C60" s="40"/>
      <c r="D60" s="40"/>
      <c r="E60" s="40"/>
      <c r="F60" s="40"/>
      <c r="G60" s="511" t="s">
        <v>583</v>
      </c>
      <c r="H60" s="511"/>
      <c r="I60" s="511"/>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35"/>
      <c r="E68" s="235"/>
      <c r="F68" s="235"/>
      <c r="G68" s="235"/>
      <c r="H68" s="235"/>
      <c r="I68" s="235"/>
      <c r="J68" s="235"/>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4" t="s">
        <v>590</v>
      </c>
      <c r="D73" s="434"/>
      <c r="E73" s="434"/>
      <c r="F73" s="434"/>
      <c r="G73" s="434"/>
      <c r="H73" s="246"/>
      <c r="I73" s="244"/>
      <c r="J73" s="244"/>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E8:F8"/>
    <mergeCell ref="G8:I8"/>
    <mergeCell ref="B1:L1"/>
    <mergeCell ref="B2:L2"/>
    <mergeCell ref="B3:L3"/>
    <mergeCell ref="B4:L4"/>
    <mergeCell ref="D7:J7"/>
    <mergeCell ref="D9:F9"/>
    <mergeCell ref="G9:I9"/>
    <mergeCell ref="J9:M9"/>
    <mergeCell ref="D10:F10"/>
    <mergeCell ref="J25:K25"/>
    <mergeCell ref="J10:M10"/>
    <mergeCell ref="B23:L23"/>
    <mergeCell ref="D25:I25"/>
    <mergeCell ref="A16:N16"/>
    <mergeCell ref="A17:N17"/>
    <mergeCell ref="A18:N18"/>
    <mergeCell ref="A13:N13"/>
    <mergeCell ref="C31:E31"/>
    <mergeCell ref="J31:K31"/>
    <mergeCell ref="A19:N19"/>
    <mergeCell ref="A20:N20"/>
    <mergeCell ref="A14:N14"/>
    <mergeCell ref="C27:F27"/>
    <mergeCell ref="J27:K27"/>
    <mergeCell ref="A21:N21"/>
    <mergeCell ref="A22:N22"/>
    <mergeCell ref="C29:F29"/>
    <mergeCell ref="J29:K29"/>
    <mergeCell ref="F45:J46"/>
    <mergeCell ref="C46:D46"/>
    <mergeCell ref="C33:E33"/>
    <mergeCell ref="J33:K33"/>
    <mergeCell ref="J35:K35"/>
    <mergeCell ref="A37:C37"/>
    <mergeCell ref="D37:E37"/>
    <mergeCell ref="F37:I37"/>
    <mergeCell ref="K37:N37"/>
    <mergeCell ref="A38:N38"/>
    <mergeCell ref="A39:N39"/>
    <mergeCell ref="B40:L40"/>
    <mergeCell ref="F42:J43"/>
    <mergeCell ref="C43:D43"/>
    <mergeCell ref="F53:J54"/>
    <mergeCell ref="G55:I55"/>
    <mergeCell ref="A49:N49"/>
    <mergeCell ref="A50:N50"/>
    <mergeCell ref="A51:N51"/>
    <mergeCell ref="A52:N52"/>
    <mergeCell ref="C73:H73"/>
    <mergeCell ref="A56:N56"/>
    <mergeCell ref="A57:L57"/>
    <mergeCell ref="F58:J59"/>
    <mergeCell ref="G60:I60"/>
    <mergeCell ref="B67:E67"/>
    <mergeCell ref="D68:J68"/>
    <mergeCell ref="D69:J69"/>
    <mergeCell ref="E70:J70"/>
    <mergeCell ref="I73:J73"/>
  </mergeCells>
  <phoneticPr fontId="2" type="noConversion"/>
  <dataValidations count="3">
    <dataValidation type="list" allowBlank="1" showInputMessage="1" showErrorMessage="1" sqref="D37:E37" xr:uid="{00000000-0002-0000-1200-000000000000}">
      <formula1>Claim_Certify</formula1>
    </dataValidation>
    <dataValidation type="list" allowBlank="1" showInputMessage="1" showErrorMessage="1" sqref="J37" xr:uid="{00000000-0002-0000-1200-000001000000}">
      <formula1>Claim_Certify2</formula1>
    </dataValidation>
    <dataValidation type="list" allowBlank="1" showInputMessage="1" showErrorMessage="1" sqref="I73:J73" xr:uid="{00000000-0002-0000-1200-000002000000}">
      <formula1>Yes_No</formula1>
    </dataValidation>
  </dataValidations>
  <pageMargins left="0" right="0" top="0.43" bottom="1" header="0.54"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90" workbookViewId="0">
      <selection activeCell="F10" sqref="F10:K10"/>
    </sheetView>
  </sheetViews>
  <sheetFormatPr defaultRowHeight="11.25" x14ac:dyDescent="0.2"/>
  <cols>
    <col min="1" max="1" width="14.1640625" style="40" customWidth="1"/>
    <col min="2" max="2" width="3" style="40" customWidth="1"/>
    <col min="3" max="3" width="4.5" style="40" customWidth="1"/>
    <col min="4" max="4" width="16.1640625" style="40" customWidth="1"/>
    <col min="5" max="5" width="14.33203125" style="40" customWidth="1"/>
    <col min="6" max="6" width="11.5" style="40" customWidth="1"/>
    <col min="7" max="7" width="14.33203125" style="40" customWidth="1"/>
    <col min="8" max="8" width="9.83203125" style="40" customWidth="1"/>
    <col min="9" max="9" width="11.6640625" style="40" customWidth="1"/>
    <col min="10" max="10" width="10.83203125" style="40" customWidth="1"/>
    <col min="11" max="11" width="10" style="40" customWidth="1"/>
    <col min="12" max="12" width="10.33203125" style="40" customWidth="1"/>
    <col min="13" max="16384" width="9.33203125" style="40"/>
  </cols>
  <sheetData>
    <row r="1" spans="1:13" ht="16.5" thickTop="1" x14ac:dyDescent="0.25">
      <c r="A1" s="16" t="s">
        <v>98</v>
      </c>
      <c r="B1" s="238" t="s">
        <v>1</v>
      </c>
      <c r="C1" s="298"/>
      <c r="D1" s="298"/>
      <c r="E1" s="298"/>
      <c r="F1" s="298"/>
      <c r="G1" s="298"/>
      <c r="H1" s="298"/>
      <c r="I1" s="298"/>
      <c r="J1" s="298"/>
      <c r="K1" s="298"/>
      <c r="L1" s="17" t="s">
        <v>99</v>
      </c>
      <c r="M1" s="64" t="str">
        <f>'RE-600'!H1</f>
        <v>FAI</v>
      </c>
    </row>
    <row r="2" spans="1:13" ht="15.75" x14ac:dyDescent="0.25">
      <c r="A2" s="198">
        <f>'RE-600'!A2</f>
        <v>42858</v>
      </c>
      <c r="B2" s="240" t="s">
        <v>3</v>
      </c>
      <c r="C2" s="246"/>
      <c r="D2" s="246"/>
      <c r="E2" s="246"/>
      <c r="F2" s="246"/>
      <c r="G2" s="246"/>
      <c r="H2" s="246"/>
      <c r="I2" s="246"/>
      <c r="J2" s="246"/>
      <c r="K2" s="246"/>
      <c r="L2" s="15" t="s">
        <v>100</v>
      </c>
      <c r="M2" s="65">
        <f>'RE-600'!H2</f>
        <v>158</v>
      </c>
    </row>
    <row r="3" spans="1:13" ht="15.75" x14ac:dyDescent="0.25">
      <c r="A3" s="28"/>
      <c r="B3" s="240" t="s">
        <v>101</v>
      </c>
      <c r="C3" s="246"/>
      <c r="D3" s="246"/>
      <c r="E3" s="246"/>
      <c r="F3" s="246"/>
      <c r="G3" s="246"/>
      <c r="H3" s="246"/>
      <c r="I3" s="246"/>
      <c r="J3" s="246"/>
      <c r="K3" s="246"/>
      <c r="L3" s="15" t="s">
        <v>102</v>
      </c>
      <c r="M3" s="203">
        <f>'RE-600'!H3</f>
        <v>4.2</v>
      </c>
    </row>
    <row r="4" spans="1:13" ht="15.75" x14ac:dyDescent="0.25">
      <c r="A4" s="28"/>
      <c r="B4" s="240" t="s">
        <v>103</v>
      </c>
      <c r="C4" s="246"/>
      <c r="D4" s="246"/>
      <c r="E4" s="246"/>
      <c r="F4" s="246"/>
      <c r="G4" s="246"/>
      <c r="H4" s="246"/>
      <c r="I4" s="246"/>
      <c r="J4" s="246"/>
      <c r="K4" s="246"/>
      <c r="L4" s="15" t="s">
        <v>104</v>
      </c>
      <c r="M4" s="65" t="str">
        <f>'RE-600'!H4</f>
        <v>018</v>
      </c>
    </row>
    <row r="5" spans="1:13" s="42" customFormat="1" ht="15.75" x14ac:dyDescent="0.25">
      <c r="A5" s="28"/>
      <c r="B5" s="40"/>
      <c r="C5" s="40"/>
      <c r="D5" s="40"/>
      <c r="E5" s="40"/>
      <c r="F5" s="40"/>
      <c r="G5" s="19"/>
      <c r="H5" s="40"/>
      <c r="I5" s="40"/>
      <c r="J5" s="40"/>
      <c r="K5" s="40"/>
      <c r="L5" s="15" t="s">
        <v>105</v>
      </c>
      <c r="M5" s="65">
        <f>'RE-600'!H5</f>
        <v>111621</v>
      </c>
    </row>
    <row r="6" spans="1:13" s="42" customFormat="1" ht="15.75" x14ac:dyDescent="0.25">
      <c r="A6" s="28"/>
      <c r="B6" s="40"/>
      <c r="C6" s="40"/>
      <c r="D6" s="40"/>
      <c r="E6" s="40"/>
      <c r="F6" s="40"/>
      <c r="G6" s="40"/>
      <c r="H6" s="40"/>
      <c r="I6" s="40"/>
      <c r="J6" s="40"/>
      <c r="K6" s="40"/>
      <c r="L6" s="40"/>
      <c r="M6" s="139"/>
    </row>
    <row r="7" spans="1:13" ht="18.75" x14ac:dyDescent="0.3">
      <c r="A7" s="28"/>
      <c r="B7" s="15" t="s">
        <v>106</v>
      </c>
      <c r="C7" s="15"/>
      <c r="D7" s="15"/>
      <c r="E7" s="15"/>
      <c r="F7" s="301" t="str">
        <f>'RE-600'!B8</f>
        <v>Thomas Rogers</v>
      </c>
      <c r="G7" s="301"/>
      <c r="H7" s="301"/>
      <c r="I7" s="301"/>
      <c r="J7" s="301"/>
      <c r="K7" s="302"/>
      <c r="L7" s="119"/>
      <c r="M7" s="50"/>
    </row>
    <row r="8" spans="1:13" ht="18.75" x14ac:dyDescent="0.3">
      <c r="A8" s="28"/>
      <c r="B8" s="15" t="s">
        <v>107</v>
      </c>
      <c r="C8" s="15"/>
      <c r="D8" s="15"/>
      <c r="E8" s="15"/>
      <c r="F8" s="248"/>
      <c r="G8" s="248"/>
      <c r="H8" s="248"/>
      <c r="I8" s="248"/>
      <c r="J8" s="248"/>
      <c r="K8" s="248"/>
      <c r="L8" s="119"/>
      <c r="M8" s="50"/>
    </row>
    <row r="9" spans="1:13" ht="18.75" x14ac:dyDescent="0.3">
      <c r="A9" s="28"/>
      <c r="B9" s="18" t="s">
        <v>108</v>
      </c>
      <c r="C9" s="15" t="s">
        <v>109</v>
      </c>
      <c r="D9" s="15"/>
      <c r="E9" s="15"/>
      <c r="F9" s="248"/>
      <c r="G9" s="248"/>
      <c r="H9" s="248"/>
      <c r="I9" s="248"/>
      <c r="J9" s="248"/>
      <c r="K9" s="248"/>
      <c r="L9" s="119"/>
      <c r="M9" s="50"/>
    </row>
    <row r="10" spans="1:13" ht="18.75" x14ac:dyDescent="0.3">
      <c r="A10" s="28"/>
      <c r="B10" s="15"/>
      <c r="C10" s="15" t="s">
        <v>110</v>
      </c>
      <c r="D10" s="15"/>
      <c r="E10" s="15"/>
      <c r="F10" s="248"/>
      <c r="G10" s="248"/>
      <c r="H10" s="248"/>
      <c r="I10" s="248"/>
      <c r="J10" s="248"/>
      <c r="K10" s="248"/>
      <c r="L10" s="119"/>
      <c r="M10" s="50"/>
    </row>
    <row r="11" spans="1:13" ht="18.75" x14ac:dyDescent="0.3">
      <c r="A11" s="28"/>
      <c r="B11" s="15"/>
      <c r="C11" s="15" t="s">
        <v>111</v>
      </c>
      <c r="D11" s="15"/>
      <c r="E11" s="15"/>
      <c r="F11" s="278"/>
      <c r="G11" s="278"/>
      <c r="H11" s="278"/>
      <c r="I11" s="278"/>
      <c r="J11" s="278"/>
      <c r="K11" s="278"/>
      <c r="L11" s="119"/>
      <c r="M11" s="50"/>
    </row>
    <row r="12" spans="1:13" ht="18.75" x14ac:dyDescent="0.3">
      <c r="A12" s="28"/>
      <c r="B12" s="15"/>
      <c r="C12" s="15" t="s">
        <v>112</v>
      </c>
      <c r="D12" s="15"/>
      <c r="E12" s="15"/>
      <c r="F12" s="248"/>
      <c r="G12" s="248"/>
      <c r="H12" s="248"/>
      <c r="I12" s="248"/>
      <c r="J12" s="248"/>
      <c r="K12" s="248"/>
      <c r="L12" s="119"/>
      <c r="M12" s="50"/>
    </row>
    <row r="13" spans="1:13" ht="6" customHeight="1" x14ac:dyDescent="0.25">
      <c r="A13" s="28"/>
      <c r="L13" s="19"/>
      <c r="M13" s="50"/>
    </row>
    <row r="14" spans="1:13" ht="18.75" x14ac:dyDescent="0.3">
      <c r="A14" s="28"/>
      <c r="B14" s="18" t="s">
        <v>113</v>
      </c>
      <c r="C14" s="15" t="s">
        <v>114</v>
      </c>
      <c r="D14" s="15"/>
      <c r="E14" s="15"/>
      <c r="F14" s="15"/>
      <c r="G14" s="15"/>
      <c r="H14" s="15"/>
      <c r="I14" s="15"/>
      <c r="L14" s="119"/>
      <c r="M14" s="50"/>
    </row>
    <row r="15" spans="1:13" ht="18.75" x14ac:dyDescent="0.3">
      <c r="A15" s="28"/>
      <c r="C15" s="15" t="s">
        <v>115</v>
      </c>
      <c r="D15" s="15"/>
      <c r="E15" s="15"/>
      <c r="F15" s="15"/>
      <c r="G15" s="235"/>
      <c r="H15" s="235"/>
      <c r="I15" s="235"/>
      <c r="J15" s="235"/>
      <c r="L15" s="119"/>
      <c r="M15" s="50"/>
    </row>
    <row r="16" spans="1:13" ht="6" customHeight="1" x14ac:dyDescent="0.25">
      <c r="A16" s="28"/>
      <c r="G16" s="56"/>
      <c r="H16" s="56"/>
      <c r="I16" s="56"/>
      <c r="J16" s="56"/>
      <c r="L16" s="19"/>
      <c r="M16" s="50"/>
    </row>
    <row r="17" spans="1:13" ht="18.75" x14ac:dyDescent="0.3">
      <c r="A17" s="28"/>
      <c r="B17" s="18" t="s">
        <v>116</v>
      </c>
      <c r="C17" s="15" t="s">
        <v>117</v>
      </c>
      <c r="D17" s="15"/>
      <c r="E17" s="15"/>
      <c r="F17" s="235"/>
      <c r="G17" s="235"/>
      <c r="H17" s="235"/>
      <c r="I17" s="235"/>
      <c r="J17" s="235"/>
      <c r="L17" s="119"/>
      <c r="M17" s="50"/>
    </row>
    <row r="18" spans="1:13" ht="6" customHeight="1" x14ac:dyDescent="0.25">
      <c r="A18" s="28"/>
      <c r="B18" s="12"/>
      <c r="J18" s="56"/>
      <c r="L18" s="19"/>
      <c r="M18" s="50"/>
    </row>
    <row r="19" spans="1:13" ht="18.75" x14ac:dyDescent="0.3">
      <c r="A19" s="28"/>
      <c r="B19" s="18" t="s">
        <v>118</v>
      </c>
      <c r="C19" s="15" t="s">
        <v>119</v>
      </c>
      <c r="D19" s="15"/>
      <c r="E19" s="15"/>
      <c r="F19" s="15"/>
      <c r="G19" s="15"/>
      <c r="H19" s="15"/>
      <c r="I19" s="14"/>
      <c r="L19" s="119"/>
      <c r="M19" s="50"/>
    </row>
    <row r="20" spans="1:13" ht="6" customHeight="1" x14ac:dyDescent="0.25">
      <c r="A20" s="28"/>
      <c r="B20" s="12"/>
      <c r="L20" s="19"/>
      <c r="M20" s="50"/>
    </row>
    <row r="21" spans="1:13" ht="18.75" x14ac:dyDescent="0.3">
      <c r="A21" s="28"/>
      <c r="B21" s="18" t="s">
        <v>120</v>
      </c>
      <c r="C21" s="15" t="s">
        <v>121</v>
      </c>
      <c r="D21" s="15"/>
      <c r="E21" s="15"/>
      <c r="F21" s="15"/>
      <c r="G21" s="14"/>
      <c r="H21" s="15"/>
      <c r="I21" s="18" t="s">
        <v>122</v>
      </c>
      <c r="J21" s="47"/>
      <c r="L21" s="119"/>
      <c r="M21" s="50"/>
    </row>
    <row r="22" spans="1:13" ht="5.25" customHeight="1" x14ac:dyDescent="0.3">
      <c r="A22" s="28"/>
      <c r="B22" s="18"/>
      <c r="C22" s="15"/>
      <c r="D22" s="15"/>
      <c r="E22" s="15"/>
      <c r="F22" s="15"/>
      <c r="G22" s="52"/>
      <c r="H22" s="15"/>
      <c r="I22" s="18"/>
      <c r="J22" s="62"/>
      <c r="L22" s="119"/>
      <c r="M22" s="50"/>
    </row>
    <row r="23" spans="1:13" ht="18.75" x14ac:dyDescent="0.3">
      <c r="A23" s="28"/>
      <c r="B23" s="18"/>
      <c r="C23" s="15"/>
      <c r="D23" s="18" t="s">
        <v>123</v>
      </c>
      <c r="E23" s="213"/>
      <c r="F23" s="295" t="s">
        <v>124</v>
      </c>
      <c r="G23" s="296"/>
      <c r="H23" s="213"/>
      <c r="I23" s="18" t="s">
        <v>125</v>
      </c>
      <c r="J23" s="216"/>
      <c r="L23" s="119"/>
      <c r="M23" s="50"/>
    </row>
    <row r="24" spans="1:13" ht="6" customHeight="1" x14ac:dyDescent="0.25">
      <c r="A24" s="28"/>
      <c r="B24" s="12"/>
      <c r="L24" s="19"/>
      <c r="M24" s="50"/>
    </row>
    <row r="25" spans="1:13" ht="18.75" x14ac:dyDescent="0.3">
      <c r="A25" s="28"/>
      <c r="B25" s="18" t="s">
        <v>126</v>
      </c>
      <c r="C25" s="15" t="s">
        <v>127</v>
      </c>
      <c r="D25" s="15"/>
      <c r="E25" s="15"/>
      <c r="F25" s="15"/>
      <c r="G25" s="244"/>
      <c r="H25" s="244"/>
      <c r="I25" s="244"/>
      <c r="J25" s="244"/>
      <c r="L25" s="119"/>
      <c r="M25" s="50"/>
    </row>
    <row r="26" spans="1:13" ht="6" customHeight="1" x14ac:dyDescent="0.25">
      <c r="A26" s="28"/>
      <c r="B26" s="12"/>
      <c r="H26" s="56"/>
      <c r="I26" s="56"/>
      <c r="J26" s="56"/>
      <c r="L26" s="19"/>
      <c r="M26" s="50"/>
    </row>
    <row r="27" spans="1:13" s="42" customFormat="1" ht="18.75" x14ac:dyDescent="0.3">
      <c r="A27" s="28"/>
      <c r="B27" s="18" t="s">
        <v>128</v>
      </c>
      <c r="C27" s="15" t="s">
        <v>129</v>
      </c>
      <c r="D27" s="15"/>
      <c r="E27" s="15"/>
      <c r="F27" s="15"/>
      <c r="G27" s="47"/>
      <c r="H27" s="40"/>
      <c r="I27" s="40"/>
      <c r="J27" s="40"/>
      <c r="K27" s="40"/>
      <c r="L27" s="119"/>
      <c r="M27" s="50"/>
    </row>
    <row r="28" spans="1:13" s="42" customFormat="1" ht="6" customHeight="1" x14ac:dyDescent="0.25">
      <c r="A28" s="28"/>
      <c r="B28" s="12"/>
      <c r="C28" s="40"/>
      <c r="D28" s="40"/>
      <c r="E28" s="40"/>
      <c r="F28" s="40"/>
      <c r="G28" s="40"/>
      <c r="H28" s="40"/>
      <c r="I28" s="40"/>
      <c r="J28" s="40"/>
      <c r="K28" s="40"/>
      <c r="L28" s="19"/>
      <c r="M28" s="50"/>
    </row>
    <row r="29" spans="1:13" s="42" customFormat="1" ht="18.75" x14ac:dyDescent="0.3">
      <c r="A29" s="28"/>
      <c r="B29" s="18" t="s">
        <v>130</v>
      </c>
      <c r="C29" s="15" t="s">
        <v>131</v>
      </c>
      <c r="D29" s="15"/>
      <c r="E29" s="15"/>
      <c r="F29" s="299"/>
      <c r="G29" s="300"/>
      <c r="H29" s="300"/>
      <c r="I29" s="300"/>
      <c r="J29" s="300"/>
      <c r="K29" s="300"/>
      <c r="L29" s="119"/>
      <c r="M29" s="50"/>
    </row>
    <row r="30" spans="1:13" s="42" customFormat="1" ht="6" customHeight="1" x14ac:dyDescent="0.25">
      <c r="A30" s="28"/>
      <c r="B30" s="40"/>
      <c r="C30" s="40"/>
      <c r="D30" s="40"/>
      <c r="E30" s="40"/>
      <c r="F30" s="40"/>
      <c r="G30" s="40"/>
      <c r="H30" s="40"/>
      <c r="I30" s="40"/>
      <c r="J30" s="40"/>
      <c r="K30" s="40"/>
      <c r="L30" s="19"/>
      <c r="M30" s="50"/>
    </row>
    <row r="31" spans="1:13" s="42" customFormat="1" ht="18.75" x14ac:dyDescent="0.3">
      <c r="A31" s="28"/>
      <c r="B31" s="18" t="s">
        <v>132</v>
      </c>
      <c r="C31" s="15" t="s">
        <v>133</v>
      </c>
      <c r="D31" s="15"/>
      <c r="E31" s="40"/>
      <c r="F31" s="40"/>
      <c r="G31" s="40"/>
      <c r="H31" s="40"/>
      <c r="I31" s="40"/>
      <c r="J31" s="40"/>
      <c r="K31" s="40"/>
      <c r="L31" s="119"/>
      <c r="M31" s="50"/>
    </row>
    <row r="32" spans="1:13" ht="18.75" x14ac:dyDescent="0.3">
      <c r="A32" s="28"/>
      <c r="B32" s="15"/>
      <c r="C32" s="18" t="s">
        <v>134</v>
      </c>
      <c r="D32" s="297">
        <f>'RE-600'!F33</f>
        <v>0</v>
      </c>
      <c r="E32" s="297"/>
      <c r="F32" s="18" t="s">
        <v>135</v>
      </c>
      <c r="G32" s="297">
        <f>'RE-600'!F34</f>
        <v>0</v>
      </c>
      <c r="H32" s="297"/>
      <c r="I32" s="18" t="s">
        <v>136</v>
      </c>
      <c r="J32" s="45">
        <f>'RE-600'!B37</f>
        <v>0</v>
      </c>
      <c r="K32" s="45">
        <f>'RE-600'!C37</f>
        <v>0</v>
      </c>
      <c r="L32" s="119"/>
      <c r="M32" s="50"/>
    </row>
    <row r="33" spans="1:14" ht="18.75" x14ac:dyDescent="0.3">
      <c r="A33" s="28"/>
      <c r="B33" s="15"/>
      <c r="C33" s="18" t="s">
        <v>137</v>
      </c>
      <c r="D33" s="294">
        <f>'RE-600'!F35</f>
        <v>0</v>
      </c>
      <c r="E33" s="294"/>
      <c r="F33" s="18" t="s">
        <v>138</v>
      </c>
      <c r="G33" s="294">
        <f>'RE-600'!F36</f>
        <v>0</v>
      </c>
      <c r="H33" s="294"/>
      <c r="I33" s="18" t="s">
        <v>139</v>
      </c>
      <c r="J33" s="46">
        <f>'RE-600'!B38</f>
        <v>0</v>
      </c>
      <c r="L33" s="119"/>
      <c r="M33" s="50"/>
    </row>
    <row r="34" spans="1:14" ht="18.75" x14ac:dyDescent="0.3">
      <c r="A34" s="28"/>
      <c r="B34" s="15"/>
      <c r="C34" s="18" t="s">
        <v>140</v>
      </c>
      <c r="D34" s="294">
        <f>'RE-600'!F37</f>
        <v>0</v>
      </c>
      <c r="E34" s="294"/>
      <c r="F34" s="18" t="s">
        <v>141</v>
      </c>
      <c r="G34" s="294">
        <f>'RE-600'!F38</f>
        <v>0</v>
      </c>
      <c r="H34" s="294"/>
      <c r="I34" s="18" t="s">
        <v>142</v>
      </c>
      <c r="J34" s="46">
        <f>'RE-600'!B45</f>
        <v>0</v>
      </c>
      <c r="L34" s="119"/>
      <c r="M34" s="50"/>
    </row>
    <row r="35" spans="1:14" ht="18.75" x14ac:dyDescent="0.3">
      <c r="A35" s="28"/>
      <c r="B35" s="15"/>
      <c r="C35" s="18" t="s">
        <v>143</v>
      </c>
      <c r="D35" s="294">
        <f>'RE-600'!F39</f>
        <v>0</v>
      </c>
      <c r="E35" s="294"/>
      <c r="F35" s="18" t="s">
        <v>144</v>
      </c>
      <c r="G35" s="294">
        <f>'RE-600'!F40</f>
        <v>0</v>
      </c>
      <c r="H35" s="294"/>
      <c r="I35" s="295" t="s">
        <v>145</v>
      </c>
      <c r="J35" s="295"/>
      <c r="K35" s="246"/>
      <c r="L35" s="45">
        <f>'RE-600'!C42</f>
        <v>0</v>
      </c>
      <c r="M35" s="50"/>
      <c r="N35" s="119"/>
    </row>
    <row r="36" spans="1:14" ht="18.75" x14ac:dyDescent="0.3">
      <c r="A36" s="28"/>
      <c r="B36" s="15"/>
      <c r="C36" s="18" t="s">
        <v>146</v>
      </c>
      <c r="D36" s="294">
        <f>'RE-600'!F41</f>
        <v>0</v>
      </c>
      <c r="E36" s="294"/>
      <c r="F36" s="18" t="s">
        <v>147</v>
      </c>
      <c r="G36" s="294">
        <f>'RE-600'!F42</f>
        <v>0</v>
      </c>
      <c r="H36" s="294"/>
      <c r="I36" s="295" t="s">
        <v>148</v>
      </c>
      <c r="J36" s="295"/>
      <c r="K36" s="246"/>
      <c r="L36" s="46">
        <f>'RE-600'!C43</f>
        <v>0</v>
      </c>
      <c r="M36" s="156"/>
    </row>
    <row r="37" spans="1:14" ht="18.75" x14ac:dyDescent="0.3">
      <c r="A37" s="28"/>
      <c r="B37" s="15"/>
      <c r="C37" s="18" t="s">
        <v>149</v>
      </c>
      <c r="D37" s="294">
        <f>'RE-600'!F43</f>
        <v>0</v>
      </c>
      <c r="E37" s="294"/>
      <c r="F37" s="18" t="s">
        <v>150</v>
      </c>
      <c r="G37" s="294">
        <f>'RE-600'!F44</f>
        <v>0</v>
      </c>
      <c r="H37" s="294"/>
      <c r="L37" s="119"/>
      <c r="M37" s="50"/>
    </row>
    <row r="38" spans="1:14" ht="18.75" x14ac:dyDescent="0.3">
      <c r="A38" s="28"/>
      <c r="B38" s="18" t="s">
        <v>151</v>
      </c>
      <c r="C38" s="15" t="s">
        <v>152</v>
      </c>
      <c r="D38" s="15"/>
      <c r="E38" s="15"/>
      <c r="F38" s="235"/>
      <c r="G38" s="235"/>
      <c r="H38" s="235"/>
      <c r="I38" s="235"/>
      <c r="J38" s="235"/>
      <c r="L38" s="119"/>
      <c r="M38" s="50"/>
    </row>
    <row r="39" spans="1:14" s="42" customFormat="1" ht="18.75" x14ac:dyDescent="0.3">
      <c r="A39" s="28"/>
      <c r="B39" s="18"/>
      <c r="C39" s="15" t="s">
        <v>153</v>
      </c>
      <c r="D39" s="15"/>
      <c r="E39" s="15"/>
      <c r="F39" s="15"/>
      <c r="G39" s="40"/>
      <c r="H39" s="92"/>
      <c r="I39" s="227" t="s">
        <v>86</v>
      </c>
      <c r="J39" s="31"/>
      <c r="K39" s="40"/>
      <c r="L39" s="119"/>
      <c r="M39" s="50"/>
      <c r="N39" s="40"/>
    </row>
    <row r="40" spans="1:14" s="42" customFormat="1" ht="18.75" x14ac:dyDescent="0.3">
      <c r="A40" s="28"/>
      <c r="B40" s="18"/>
      <c r="C40" s="15" t="s">
        <v>154</v>
      </c>
      <c r="D40" s="15"/>
      <c r="E40" s="15"/>
      <c r="F40" s="15"/>
      <c r="G40" s="40"/>
      <c r="H40" s="40"/>
      <c r="I40" s="40"/>
      <c r="J40" s="40"/>
      <c r="K40" s="40"/>
      <c r="L40" s="119"/>
      <c r="M40" s="50"/>
      <c r="N40" s="40"/>
    </row>
    <row r="41" spans="1:14" s="42" customFormat="1" ht="6" customHeight="1" x14ac:dyDescent="0.25">
      <c r="A41" s="28"/>
      <c r="B41" s="18"/>
      <c r="C41" s="40"/>
      <c r="D41" s="40"/>
      <c r="E41" s="40"/>
      <c r="F41" s="40"/>
      <c r="G41" s="40"/>
      <c r="H41" s="40"/>
      <c r="I41" s="40"/>
      <c r="J41" s="40"/>
      <c r="K41" s="40"/>
      <c r="L41" s="19"/>
      <c r="M41" s="50"/>
      <c r="N41" s="40"/>
    </row>
    <row r="42" spans="1:14" ht="18.75" x14ac:dyDescent="0.3">
      <c r="A42" s="28"/>
      <c r="B42" s="18" t="s">
        <v>155</v>
      </c>
      <c r="C42" s="15" t="s">
        <v>156</v>
      </c>
      <c r="D42" s="15"/>
      <c r="E42" s="15"/>
      <c r="F42" s="15"/>
      <c r="G42" s="235"/>
      <c r="H42" s="235"/>
      <c r="I42" s="235"/>
      <c r="J42" s="235"/>
      <c r="L42" s="119"/>
      <c r="M42" s="50"/>
    </row>
    <row r="43" spans="1:14" ht="18.75" x14ac:dyDescent="0.3">
      <c r="A43" s="28"/>
      <c r="B43" s="18" t="s">
        <v>157</v>
      </c>
      <c r="C43" s="243" t="s">
        <v>158</v>
      </c>
      <c r="D43" s="243"/>
      <c r="E43" s="243"/>
      <c r="F43" s="243"/>
      <c r="G43" s="243"/>
      <c r="H43" s="243"/>
      <c r="I43" s="243"/>
      <c r="J43" s="243"/>
      <c r="K43" s="243"/>
      <c r="L43" s="119"/>
      <c r="M43" s="50"/>
    </row>
    <row r="44" spans="1:14" ht="15.75" x14ac:dyDescent="0.25">
      <c r="A44" s="28"/>
      <c r="B44" s="18"/>
      <c r="C44" s="285"/>
      <c r="D44" s="286"/>
      <c r="E44" s="286"/>
      <c r="F44" s="286"/>
      <c r="G44" s="286"/>
      <c r="H44" s="286"/>
      <c r="I44" s="286"/>
      <c r="J44" s="287"/>
      <c r="K44" s="130"/>
      <c r="L44" s="19"/>
      <c r="M44" s="50"/>
    </row>
    <row r="45" spans="1:14" ht="15.75" x14ac:dyDescent="0.25">
      <c r="A45" s="28"/>
      <c r="B45" s="18"/>
      <c r="C45" s="288"/>
      <c r="D45" s="289"/>
      <c r="E45" s="289"/>
      <c r="F45" s="289"/>
      <c r="G45" s="289"/>
      <c r="H45" s="289"/>
      <c r="I45" s="289"/>
      <c r="J45" s="290"/>
      <c r="K45" s="130"/>
      <c r="L45" s="19"/>
      <c r="M45" s="50"/>
    </row>
    <row r="46" spans="1:14" ht="15.75" x14ac:dyDescent="0.25">
      <c r="A46" s="28"/>
      <c r="B46" s="18"/>
      <c r="C46" s="291"/>
      <c r="D46" s="292"/>
      <c r="E46" s="292"/>
      <c r="F46" s="292"/>
      <c r="G46" s="292"/>
      <c r="H46" s="292"/>
      <c r="I46" s="292"/>
      <c r="J46" s="293"/>
      <c r="K46" s="130"/>
      <c r="L46" s="19"/>
      <c r="M46" s="50"/>
    </row>
    <row r="47" spans="1:14" ht="18.75" x14ac:dyDescent="0.3">
      <c r="A47" s="28"/>
      <c r="B47" s="18" t="s">
        <v>159</v>
      </c>
      <c r="C47" s="243" t="s">
        <v>160</v>
      </c>
      <c r="D47" s="243"/>
      <c r="E47" s="243"/>
      <c r="F47" s="243"/>
      <c r="G47" s="243"/>
      <c r="H47" s="243"/>
      <c r="I47" s="243"/>
      <c r="J47" s="243"/>
      <c r="K47" s="130"/>
      <c r="L47" s="119"/>
      <c r="M47" s="50"/>
    </row>
    <row r="48" spans="1:14" ht="15.75" x14ac:dyDescent="0.25">
      <c r="A48" s="28"/>
      <c r="C48" s="285"/>
      <c r="D48" s="286"/>
      <c r="E48" s="286"/>
      <c r="F48" s="286"/>
      <c r="G48" s="286"/>
      <c r="H48" s="286"/>
      <c r="I48" s="286"/>
      <c r="J48" s="287"/>
      <c r="K48" s="130"/>
      <c r="L48" s="19"/>
      <c r="M48" s="50"/>
    </row>
    <row r="49" spans="1:13" ht="15.75" x14ac:dyDescent="0.25">
      <c r="A49" s="28"/>
      <c r="C49" s="288"/>
      <c r="D49" s="289"/>
      <c r="E49" s="289"/>
      <c r="F49" s="289"/>
      <c r="G49" s="289"/>
      <c r="H49" s="289"/>
      <c r="I49" s="289"/>
      <c r="J49" s="290"/>
      <c r="K49" s="130"/>
      <c r="L49" s="19"/>
      <c r="M49" s="50"/>
    </row>
    <row r="50" spans="1:13" ht="15.75" x14ac:dyDescent="0.25">
      <c r="A50" s="28"/>
      <c r="C50" s="291"/>
      <c r="D50" s="292"/>
      <c r="E50" s="292"/>
      <c r="F50" s="292"/>
      <c r="G50" s="292"/>
      <c r="H50" s="292"/>
      <c r="I50" s="292"/>
      <c r="J50" s="293"/>
      <c r="K50" s="130"/>
      <c r="L50" s="19"/>
      <c r="M50" s="50"/>
    </row>
    <row r="51" spans="1:13" ht="6" customHeight="1" x14ac:dyDescent="0.25">
      <c r="A51" s="28"/>
      <c r="L51" s="19"/>
      <c r="M51" s="50"/>
    </row>
    <row r="52" spans="1:13" ht="15.75" x14ac:dyDescent="0.25">
      <c r="A52" s="28"/>
      <c r="B52" s="243" t="s">
        <v>96</v>
      </c>
      <c r="C52" s="246"/>
      <c r="D52" s="246"/>
      <c r="E52" s="283"/>
      <c r="F52" s="284"/>
      <c r="G52" s="284"/>
      <c r="H52" s="18" t="s">
        <v>97</v>
      </c>
      <c r="I52" s="93"/>
      <c r="L52" s="19"/>
      <c r="M52" s="50"/>
    </row>
    <row r="53" spans="1:13" ht="16.5" thickBot="1" x14ac:dyDescent="0.3">
      <c r="A53" s="77"/>
      <c r="B53" s="76"/>
      <c r="C53" s="76"/>
      <c r="D53" s="76"/>
      <c r="E53" s="76"/>
      <c r="F53" s="76"/>
      <c r="G53" s="76"/>
      <c r="H53" s="76"/>
      <c r="I53" s="76"/>
      <c r="J53" s="76"/>
      <c r="K53" s="76"/>
      <c r="L53" s="76"/>
      <c r="M53" s="157"/>
    </row>
    <row r="54" spans="1:13" ht="12" thickTop="1" x14ac:dyDescent="0.2"/>
  </sheetData>
  <sheetProtection sheet="1" objects="1" scenarios="1" selectLockedCells="1"/>
  <mergeCells count="37">
    <mergeCell ref="F17:J17"/>
    <mergeCell ref="B1:K1"/>
    <mergeCell ref="B2:K2"/>
    <mergeCell ref="B52:D52"/>
    <mergeCell ref="I36:K36"/>
    <mergeCell ref="I35:K35"/>
    <mergeCell ref="F29:K29"/>
    <mergeCell ref="B3:K3"/>
    <mergeCell ref="B4:K4"/>
    <mergeCell ref="F11:K11"/>
    <mergeCell ref="F12:K12"/>
    <mergeCell ref="F7:K7"/>
    <mergeCell ref="F8:K8"/>
    <mergeCell ref="F9:K9"/>
    <mergeCell ref="F10:K10"/>
    <mergeCell ref="G15:J15"/>
    <mergeCell ref="G25:J25"/>
    <mergeCell ref="G42:J42"/>
    <mergeCell ref="G35:H35"/>
    <mergeCell ref="F23:G23"/>
    <mergeCell ref="D37:E37"/>
    <mergeCell ref="G37:H37"/>
    <mergeCell ref="D32:E32"/>
    <mergeCell ref="G32:H32"/>
    <mergeCell ref="D33:E33"/>
    <mergeCell ref="G33:H33"/>
    <mergeCell ref="D34:E34"/>
    <mergeCell ref="G34:H34"/>
    <mergeCell ref="D35:E35"/>
    <mergeCell ref="D36:E36"/>
    <mergeCell ref="G36:H36"/>
    <mergeCell ref="F38:J38"/>
    <mergeCell ref="E52:G52"/>
    <mergeCell ref="C43:K43"/>
    <mergeCell ref="C44:J46"/>
    <mergeCell ref="C47:J47"/>
    <mergeCell ref="C48:J50"/>
  </mergeCells>
  <phoneticPr fontId="2" type="noConversion"/>
  <dataValidations count="3">
    <dataValidation type="list" allowBlank="1" showInputMessage="1" showErrorMessage="1" sqref="I19 G21" xr:uid="{00000000-0002-0000-0100-000000000000}">
      <formula1>Yes_No</formula1>
    </dataValidation>
    <dataValidation type="list" allowBlank="1" showInputMessage="1" showErrorMessage="1" sqref="J39" xr:uid="{00000000-0002-0000-0100-000001000000}">
      <formula1>Utilities</formula1>
    </dataValidation>
    <dataValidation type="list" allowBlank="1" showInputMessage="1" showErrorMessage="1" sqref="E23" xr:uid="{00000000-0002-0000-0100-000002000000}">
      <formula1>Term</formula1>
    </dataValidation>
  </dataValidations>
  <pageMargins left="0" right="0" top="0.21" bottom="0"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78"/>
  <sheetViews>
    <sheetView zoomScale="90" workbookViewId="0">
      <selection activeCell="D62" sqref="D62"/>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38" t="s">
        <v>1</v>
      </c>
      <c r="C1" s="298"/>
      <c r="D1" s="298"/>
      <c r="E1" s="298"/>
      <c r="F1" s="298"/>
      <c r="G1" s="298"/>
      <c r="H1" s="298"/>
      <c r="I1" s="298"/>
      <c r="J1" s="298"/>
      <c r="K1" s="298"/>
      <c r="L1" s="298"/>
      <c r="M1" s="17" t="s">
        <v>2</v>
      </c>
      <c r="N1" s="64" t="str">
        <f>'RE-600'!H1</f>
        <v>FAI</v>
      </c>
    </row>
    <row r="2" spans="1:14" ht="15.75" x14ac:dyDescent="0.25">
      <c r="A2" s="198">
        <f>'RE-600'!A2</f>
        <v>42858</v>
      </c>
      <c r="B2" s="240" t="s">
        <v>3</v>
      </c>
      <c r="C2" s="246"/>
      <c r="D2" s="246"/>
      <c r="E2" s="246"/>
      <c r="F2" s="246"/>
      <c r="G2" s="246"/>
      <c r="H2" s="246"/>
      <c r="I2" s="246"/>
      <c r="J2" s="246"/>
      <c r="K2" s="246"/>
      <c r="L2" s="246"/>
      <c r="M2" s="15" t="s">
        <v>4</v>
      </c>
      <c r="N2" s="65">
        <f>'RE-600'!H2</f>
        <v>158</v>
      </c>
    </row>
    <row r="3" spans="1:14" ht="15.75" x14ac:dyDescent="0.25">
      <c r="A3" s="28"/>
      <c r="B3" s="240" t="s">
        <v>549</v>
      </c>
      <c r="C3" s="246"/>
      <c r="D3" s="246"/>
      <c r="E3" s="246"/>
      <c r="F3" s="246"/>
      <c r="G3" s="246"/>
      <c r="H3" s="246"/>
      <c r="I3" s="246"/>
      <c r="J3" s="246"/>
      <c r="K3" s="246"/>
      <c r="L3" s="246"/>
      <c r="M3" s="15" t="s">
        <v>5</v>
      </c>
      <c r="N3" s="203">
        <f>'RE-600'!H3</f>
        <v>4.2</v>
      </c>
    </row>
    <row r="4" spans="1:14" ht="15.75" x14ac:dyDescent="0.25">
      <c r="A4" s="28"/>
      <c r="B4" s="240" t="s">
        <v>550</v>
      </c>
      <c r="C4" s="246"/>
      <c r="D4" s="246"/>
      <c r="E4" s="246"/>
      <c r="F4" s="246"/>
      <c r="G4" s="246"/>
      <c r="H4" s="246"/>
      <c r="I4" s="246"/>
      <c r="J4" s="246"/>
      <c r="K4" s="246"/>
      <c r="L4" s="246"/>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1" t="str">
        <f>'RE-600'!B8</f>
        <v>Thomas Rogers</v>
      </c>
      <c r="E7" s="301"/>
      <c r="F7" s="301"/>
      <c r="G7" s="301"/>
      <c r="H7" s="301"/>
      <c r="I7" s="301"/>
      <c r="J7" s="301"/>
      <c r="N7" s="50"/>
    </row>
    <row r="8" spans="1:14" ht="12.75" x14ac:dyDescent="0.2">
      <c r="A8" s="28"/>
      <c r="B8" s="15"/>
      <c r="C8" s="15"/>
      <c r="D8" s="221"/>
      <c r="E8" s="339"/>
      <c r="F8" s="339"/>
      <c r="G8" s="339"/>
      <c r="H8" s="339"/>
      <c r="I8" s="339"/>
      <c r="N8" s="50"/>
    </row>
    <row r="9" spans="1:14" ht="12.75" x14ac:dyDescent="0.2">
      <c r="A9" s="28"/>
      <c r="B9" s="15" t="s">
        <v>552</v>
      </c>
      <c r="C9" s="15"/>
      <c r="D9" s="301" t="str">
        <f>'RE-600'!B9</f>
        <v>8895 Gaysport Hill Road</v>
      </c>
      <c r="E9" s="301"/>
      <c r="F9" s="301"/>
      <c r="G9" s="295" t="s">
        <v>553</v>
      </c>
      <c r="H9" s="296"/>
      <c r="I9" s="296"/>
      <c r="J9" s="301">
        <f>'RE-616'!F8</f>
        <v>0</v>
      </c>
      <c r="K9" s="313"/>
      <c r="L9" s="313"/>
      <c r="M9" s="313"/>
      <c r="N9" s="50"/>
    </row>
    <row r="10" spans="1:14" x14ac:dyDescent="0.2">
      <c r="A10" s="28"/>
      <c r="D10" s="342" t="str">
        <f>'RE-600'!B10</f>
        <v>Gaysport, OH 43720</v>
      </c>
      <c r="E10" s="342"/>
      <c r="F10" s="342"/>
      <c r="J10" s="342">
        <f>'RE-616'!F9</f>
        <v>0</v>
      </c>
      <c r="K10" s="439"/>
      <c r="L10" s="439"/>
      <c r="M10" s="43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1" t="s">
        <v>554</v>
      </c>
      <c r="B13" s="246"/>
      <c r="C13" s="246"/>
      <c r="D13" s="246"/>
      <c r="E13" s="246"/>
      <c r="F13" s="246"/>
      <c r="G13" s="246"/>
      <c r="H13" s="246"/>
      <c r="I13" s="246"/>
      <c r="J13" s="246"/>
      <c r="K13" s="246"/>
      <c r="L13" s="246"/>
      <c r="M13" s="246"/>
      <c r="N13" s="275"/>
    </row>
    <row r="14" spans="1:14" s="42" customFormat="1" ht="12.75" x14ac:dyDescent="0.2">
      <c r="A14" s="481" t="s">
        <v>555</v>
      </c>
      <c r="B14" s="246"/>
      <c r="C14" s="246"/>
      <c r="D14" s="246"/>
      <c r="E14" s="246"/>
      <c r="F14" s="246"/>
      <c r="G14" s="246"/>
      <c r="H14" s="246"/>
      <c r="I14" s="246"/>
      <c r="J14" s="246"/>
      <c r="K14" s="246"/>
      <c r="L14" s="246"/>
      <c r="M14" s="246"/>
      <c r="N14" s="275"/>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8" t="s">
        <v>556</v>
      </c>
      <c r="B16" s="298"/>
      <c r="C16" s="298"/>
      <c r="D16" s="298"/>
      <c r="E16" s="298"/>
      <c r="F16" s="298"/>
      <c r="G16" s="298"/>
      <c r="H16" s="298"/>
      <c r="I16" s="298"/>
      <c r="J16" s="298"/>
      <c r="K16" s="298"/>
      <c r="L16" s="298"/>
      <c r="M16" s="298"/>
      <c r="N16" s="506"/>
    </row>
    <row r="17" spans="1:14" s="42" customFormat="1" ht="12.75" x14ac:dyDescent="0.2">
      <c r="A17" s="481" t="s">
        <v>557</v>
      </c>
      <c r="B17" s="246"/>
      <c r="C17" s="246"/>
      <c r="D17" s="246"/>
      <c r="E17" s="246"/>
      <c r="F17" s="246"/>
      <c r="G17" s="246"/>
      <c r="H17" s="246"/>
      <c r="I17" s="246"/>
      <c r="J17" s="246"/>
      <c r="K17" s="246"/>
      <c r="L17" s="246"/>
      <c r="M17" s="246"/>
      <c r="N17" s="275"/>
    </row>
    <row r="18" spans="1:14" s="42" customFormat="1" ht="12.75" x14ac:dyDescent="0.2">
      <c r="A18" s="481" t="s">
        <v>558</v>
      </c>
      <c r="B18" s="246"/>
      <c r="C18" s="246"/>
      <c r="D18" s="246"/>
      <c r="E18" s="246"/>
      <c r="F18" s="246"/>
      <c r="G18" s="246"/>
      <c r="H18" s="246"/>
      <c r="I18" s="246"/>
      <c r="J18" s="246"/>
      <c r="K18" s="246"/>
      <c r="L18" s="246"/>
      <c r="M18" s="246"/>
      <c r="N18" s="275"/>
    </row>
    <row r="19" spans="1:14" s="42" customFormat="1" ht="12.75" x14ac:dyDescent="0.2">
      <c r="A19" s="481" t="s">
        <v>559</v>
      </c>
      <c r="B19" s="246"/>
      <c r="C19" s="246"/>
      <c r="D19" s="246"/>
      <c r="E19" s="246"/>
      <c r="F19" s="246"/>
      <c r="G19" s="246"/>
      <c r="H19" s="246"/>
      <c r="I19" s="246"/>
      <c r="J19" s="246"/>
      <c r="K19" s="246"/>
      <c r="L19" s="246"/>
      <c r="M19" s="246"/>
      <c r="N19" s="275"/>
    </row>
    <row r="20" spans="1:14" s="42" customFormat="1" ht="12.75" x14ac:dyDescent="0.2">
      <c r="A20" s="481" t="s">
        <v>560</v>
      </c>
      <c r="B20" s="246"/>
      <c r="C20" s="246"/>
      <c r="D20" s="246"/>
      <c r="E20" s="246"/>
      <c r="F20" s="246"/>
      <c r="G20" s="246"/>
      <c r="H20" s="246"/>
      <c r="I20" s="246"/>
      <c r="J20" s="246"/>
      <c r="K20" s="246"/>
      <c r="L20" s="246"/>
      <c r="M20" s="246"/>
      <c r="N20" s="275"/>
    </row>
    <row r="21" spans="1:14" s="42" customFormat="1" ht="12.75" x14ac:dyDescent="0.2">
      <c r="A21" s="481" t="s">
        <v>561</v>
      </c>
      <c r="B21" s="246"/>
      <c r="C21" s="246"/>
      <c r="D21" s="246"/>
      <c r="E21" s="246"/>
      <c r="F21" s="246"/>
      <c r="G21" s="246"/>
      <c r="H21" s="246"/>
      <c r="I21" s="246"/>
      <c r="J21" s="246"/>
      <c r="K21" s="246"/>
      <c r="L21" s="246"/>
      <c r="M21" s="246"/>
      <c r="N21" s="275"/>
    </row>
    <row r="22" spans="1:14" s="42" customFormat="1" ht="13.5" thickBot="1" x14ac:dyDescent="0.25">
      <c r="A22" s="522" t="s">
        <v>562</v>
      </c>
      <c r="B22" s="515"/>
      <c r="C22" s="515"/>
      <c r="D22" s="515"/>
      <c r="E22" s="515"/>
      <c r="F22" s="515"/>
      <c r="G22" s="515"/>
      <c r="H22" s="515"/>
      <c r="I22" s="515"/>
      <c r="J22" s="515"/>
      <c r="K22" s="515"/>
      <c r="L22" s="515"/>
      <c r="M22" s="515"/>
      <c r="N22" s="516"/>
    </row>
    <row r="23" spans="1:14" s="42" customFormat="1" ht="14.25" thickTop="1" thickBot="1" x14ac:dyDescent="0.25">
      <c r="A23" s="232"/>
      <c r="B23" s="519" t="s">
        <v>563</v>
      </c>
      <c r="C23" s="520"/>
      <c r="D23" s="520"/>
      <c r="E23" s="520"/>
      <c r="F23" s="520"/>
      <c r="G23" s="520"/>
      <c r="H23" s="520"/>
      <c r="I23" s="520"/>
      <c r="J23" s="520"/>
      <c r="K23" s="520"/>
      <c r="L23" s="520"/>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4"/>
      <c r="E25" s="300"/>
      <c r="F25" s="300"/>
      <c r="G25" s="300"/>
      <c r="H25" s="300"/>
      <c r="I25" s="300"/>
      <c r="J25" s="311">
        <v>0</v>
      </c>
      <c r="K25" s="521"/>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3" t="s">
        <v>304</v>
      </c>
      <c r="D27" s="306"/>
      <c r="E27" s="306"/>
      <c r="F27" s="306"/>
      <c r="G27" s="40"/>
      <c r="H27" s="40"/>
      <c r="I27" s="78"/>
      <c r="J27" s="311">
        <v>0</v>
      </c>
      <c r="K27" s="509"/>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3" t="s">
        <v>565</v>
      </c>
      <c r="D29" s="306"/>
      <c r="E29" s="306"/>
      <c r="F29" s="306"/>
      <c r="G29" s="40"/>
      <c r="H29" s="40"/>
      <c r="I29" s="78"/>
      <c r="J29" s="311">
        <v>0</v>
      </c>
      <c r="K29" s="509"/>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3" t="s">
        <v>566</v>
      </c>
      <c r="D31" s="306"/>
      <c r="E31" s="306"/>
      <c r="F31" s="40"/>
      <c r="G31" s="40"/>
      <c r="H31" s="40"/>
      <c r="I31" s="78"/>
      <c r="J31" s="311">
        <v>0</v>
      </c>
      <c r="K31" s="509"/>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3" t="s">
        <v>567</v>
      </c>
      <c r="D33" s="306"/>
      <c r="E33" s="306"/>
      <c r="F33" s="40"/>
      <c r="G33" s="40"/>
      <c r="H33" s="40"/>
      <c r="I33" s="78"/>
      <c r="J33" s="524">
        <v>0</v>
      </c>
      <c r="K33" s="525"/>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8">
        <f>SUM(J25,J27,J29,J31,J33)</f>
        <v>0</v>
      </c>
      <c r="K35" s="523"/>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7" t="s">
        <v>569</v>
      </c>
      <c r="B37" s="508"/>
      <c r="C37" s="508"/>
      <c r="D37" s="244"/>
      <c r="E37" s="244"/>
      <c r="F37" s="484" t="s">
        <v>570</v>
      </c>
      <c r="G37" s="485"/>
      <c r="H37" s="485"/>
      <c r="I37" s="485"/>
      <c r="J37" s="14"/>
      <c r="K37" s="484" t="s">
        <v>571</v>
      </c>
      <c r="L37" s="484"/>
      <c r="M37" s="484"/>
      <c r="N37" s="513"/>
    </row>
    <row r="38" spans="1:14" s="42" customFormat="1" ht="12" x14ac:dyDescent="0.2">
      <c r="A38" s="510" t="s">
        <v>572</v>
      </c>
      <c r="B38" s="485"/>
      <c r="C38" s="485"/>
      <c r="D38" s="485"/>
      <c r="E38" s="485"/>
      <c r="F38" s="485"/>
      <c r="G38" s="485"/>
      <c r="H38" s="485"/>
      <c r="I38" s="485"/>
      <c r="J38" s="485"/>
      <c r="K38" s="485"/>
      <c r="L38" s="485"/>
      <c r="M38" s="485"/>
      <c r="N38" s="502"/>
    </row>
    <row r="39" spans="1:14" s="42" customFormat="1" ht="12.75" thickBot="1" x14ac:dyDescent="0.25">
      <c r="A39" s="510" t="s">
        <v>573</v>
      </c>
      <c r="B39" s="485"/>
      <c r="C39" s="485"/>
      <c r="D39" s="485"/>
      <c r="E39" s="485"/>
      <c r="F39" s="485"/>
      <c r="G39" s="485"/>
      <c r="H39" s="485"/>
      <c r="I39" s="485"/>
      <c r="J39" s="485"/>
      <c r="K39" s="485"/>
      <c r="L39" s="485"/>
      <c r="M39" s="485"/>
      <c r="N39" s="502"/>
    </row>
    <row r="40" spans="1:14" s="42" customFormat="1" ht="13.5" thickTop="1" x14ac:dyDescent="0.2">
      <c r="A40" s="38"/>
      <c r="B40" s="518" t="s">
        <v>574</v>
      </c>
      <c r="C40" s="431"/>
      <c r="D40" s="431"/>
      <c r="E40" s="431"/>
      <c r="F40" s="431"/>
      <c r="G40" s="431"/>
      <c r="H40" s="431"/>
      <c r="I40" s="431"/>
      <c r="J40" s="431"/>
      <c r="K40" s="431"/>
      <c r="L40" s="43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6"/>
      <c r="G42" s="306"/>
      <c r="H42" s="306"/>
      <c r="I42" s="306"/>
      <c r="J42" s="306"/>
      <c r="K42" s="40"/>
      <c r="L42" s="40"/>
      <c r="M42" s="40"/>
      <c r="N42" s="50"/>
    </row>
    <row r="43" spans="1:14" s="42" customFormat="1" ht="12.75" x14ac:dyDescent="0.2">
      <c r="A43" s="28"/>
      <c r="B43" s="80" t="s">
        <v>97</v>
      </c>
      <c r="C43" s="517"/>
      <c r="D43" s="302"/>
      <c r="E43" s="80" t="s">
        <v>179</v>
      </c>
      <c r="F43" s="284"/>
      <c r="G43" s="284"/>
      <c r="H43" s="284"/>
      <c r="I43" s="284"/>
      <c r="J43" s="284"/>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6"/>
      <c r="G45" s="306"/>
      <c r="H45" s="306"/>
      <c r="I45" s="306"/>
      <c r="J45" s="306"/>
      <c r="K45" s="40"/>
      <c r="L45" s="40"/>
      <c r="M45" s="40"/>
      <c r="N45" s="50"/>
    </row>
    <row r="46" spans="1:14" s="42" customFormat="1" ht="12.75" x14ac:dyDescent="0.2">
      <c r="A46" s="28"/>
      <c r="B46" s="80" t="s">
        <v>97</v>
      </c>
      <c r="C46" s="517"/>
      <c r="D46" s="302"/>
      <c r="E46" s="80" t="s">
        <v>179</v>
      </c>
      <c r="F46" s="284"/>
      <c r="G46" s="284"/>
      <c r="H46" s="284"/>
      <c r="I46" s="284"/>
      <c r="J46" s="284"/>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46"/>
      <c r="C49" s="246"/>
      <c r="D49" s="246"/>
      <c r="E49" s="246"/>
      <c r="F49" s="246"/>
      <c r="G49" s="246"/>
      <c r="H49" s="246"/>
      <c r="I49" s="246"/>
      <c r="J49" s="246"/>
      <c r="K49" s="246"/>
      <c r="L49" s="246"/>
      <c r="M49" s="246"/>
      <c r="N49" s="275"/>
    </row>
    <row r="50" spans="1:14" s="42" customFormat="1" ht="12.75" x14ac:dyDescent="0.2">
      <c r="A50" s="512" t="s">
        <v>578</v>
      </c>
      <c r="B50" s="246"/>
      <c r="C50" s="246"/>
      <c r="D50" s="246"/>
      <c r="E50" s="246"/>
      <c r="F50" s="246"/>
      <c r="G50" s="246"/>
      <c r="H50" s="246"/>
      <c r="I50" s="246"/>
      <c r="J50" s="246"/>
      <c r="K50" s="246"/>
      <c r="L50" s="246"/>
      <c r="M50" s="246"/>
      <c r="N50" s="275"/>
    </row>
    <row r="51" spans="1:14" s="42" customFormat="1" ht="12.75" x14ac:dyDescent="0.2">
      <c r="A51" s="512" t="s">
        <v>579</v>
      </c>
      <c r="B51" s="246"/>
      <c r="C51" s="246"/>
      <c r="D51" s="246"/>
      <c r="E51" s="246"/>
      <c r="F51" s="246"/>
      <c r="G51" s="246"/>
      <c r="H51" s="246"/>
      <c r="I51" s="246"/>
      <c r="J51" s="246"/>
      <c r="K51" s="246"/>
      <c r="L51" s="246"/>
      <c r="M51" s="246"/>
      <c r="N51" s="275"/>
    </row>
    <row r="52" spans="1:14" s="42" customFormat="1" ht="13.5" thickBot="1" x14ac:dyDescent="0.25">
      <c r="A52" s="514" t="s">
        <v>575</v>
      </c>
      <c r="B52" s="515"/>
      <c r="C52" s="515"/>
      <c r="D52" s="515"/>
      <c r="E52" s="515"/>
      <c r="F52" s="515"/>
      <c r="G52" s="515"/>
      <c r="H52" s="515"/>
      <c r="I52" s="515"/>
      <c r="J52" s="515"/>
      <c r="K52" s="515"/>
      <c r="L52" s="515"/>
      <c r="M52" s="515"/>
      <c r="N52" s="516"/>
    </row>
    <row r="53" spans="1:14" s="42" customFormat="1" ht="12" thickTop="1" x14ac:dyDescent="0.2">
      <c r="A53" s="28"/>
      <c r="B53" s="40"/>
      <c r="C53" s="40"/>
      <c r="D53" s="40"/>
      <c r="E53" s="40"/>
      <c r="F53" s="306"/>
      <c r="G53" s="306"/>
      <c r="H53" s="306"/>
      <c r="I53" s="306"/>
      <c r="J53" s="306"/>
      <c r="K53" s="40"/>
      <c r="L53" s="40"/>
      <c r="M53" s="40"/>
      <c r="N53" s="50"/>
    </row>
    <row r="54" spans="1:14" s="42" customFormat="1" ht="12.75" x14ac:dyDescent="0.2">
      <c r="A54" s="28"/>
      <c r="B54" s="80" t="s">
        <v>97</v>
      </c>
      <c r="C54" s="195"/>
      <c r="D54" s="40"/>
      <c r="E54" s="80" t="s">
        <v>179</v>
      </c>
      <c r="F54" s="284"/>
      <c r="G54" s="284"/>
      <c r="H54" s="284"/>
      <c r="I54" s="284"/>
      <c r="J54" s="284"/>
      <c r="K54" s="40"/>
      <c r="L54" s="40"/>
      <c r="M54" s="40"/>
      <c r="N54" s="50"/>
    </row>
    <row r="55" spans="1:14" s="42" customFormat="1" x14ac:dyDescent="0.2">
      <c r="A55" s="28"/>
      <c r="B55" s="40"/>
      <c r="C55" s="40"/>
      <c r="D55" s="40"/>
      <c r="E55" s="40"/>
      <c r="F55" s="40"/>
      <c r="G55" s="511" t="s">
        <v>580</v>
      </c>
      <c r="H55" s="339"/>
      <c r="I55" s="339"/>
      <c r="J55" s="40"/>
      <c r="K55" s="40"/>
      <c r="L55" s="40"/>
      <c r="M55" s="40"/>
      <c r="N55" s="50"/>
    </row>
    <row r="56" spans="1:14" s="42" customFormat="1" ht="12.75" x14ac:dyDescent="0.2">
      <c r="A56" s="512" t="s">
        <v>581</v>
      </c>
      <c r="B56" s="246"/>
      <c r="C56" s="246"/>
      <c r="D56" s="246"/>
      <c r="E56" s="246"/>
      <c r="F56" s="246"/>
      <c r="G56" s="246"/>
      <c r="H56" s="246"/>
      <c r="I56" s="246"/>
      <c r="J56" s="246"/>
      <c r="K56" s="246"/>
      <c r="L56" s="246"/>
      <c r="M56" s="246"/>
      <c r="N56" s="275"/>
    </row>
    <row r="57" spans="1:14" s="42" customFormat="1" ht="12.75" x14ac:dyDescent="0.2">
      <c r="A57" s="512" t="s">
        <v>582</v>
      </c>
      <c r="B57" s="246"/>
      <c r="C57" s="246"/>
      <c r="D57" s="246"/>
      <c r="E57" s="246"/>
      <c r="F57" s="246"/>
      <c r="G57" s="246"/>
      <c r="H57" s="246"/>
      <c r="I57" s="246"/>
      <c r="J57" s="246"/>
      <c r="K57" s="246"/>
      <c r="L57" s="246"/>
      <c r="M57" s="40"/>
      <c r="N57" s="50"/>
    </row>
    <row r="58" spans="1:14" s="42" customFormat="1" x14ac:dyDescent="0.2">
      <c r="A58" s="28"/>
      <c r="B58" s="40"/>
      <c r="C58" s="40"/>
      <c r="D58" s="40"/>
      <c r="E58" s="40"/>
      <c r="F58" s="306"/>
      <c r="G58" s="306"/>
      <c r="H58" s="306"/>
      <c r="I58" s="306"/>
      <c r="J58" s="306"/>
      <c r="K58" s="40"/>
      <c r="L58" s="40"/>
      <c r="M58" s="40"/>
      <c r="N58" s="50"/>
    </row>
    <row r="59" spans="1:14" s="42" customFormat="1" ht="12.75" x14ac:dyDescent="0.2">
      <c r="A59" s="28"/>
      <c r="B59" s="80" t="s">
        <v>97</v>
      </c>
      <c r="C59" s="195"/>
      <c r="D59" s="40"/>
      <c r="E59" s="80" t="s">
        <v>179</v>
      </c>
      <c r="F59" s="284"/>
      <c r="G59" s="284"/>
      <c r="H59" s="284"/>
      <c r="I59" s="284"/>
      <c r="J59" s="284"/>
      <c r="K59" s="40"/>
      <c r="L59" s="40"/>
      <c r="M59" s="40"/>
      <c r="N59" s="50"/>
    </row>
    <row r="60" spans="1:14" s="42" customFormat="1" ht="12" thickBot="1" x14ac:dyDescent="0.25">
      <c r="A60" s="28"/>
      <c r="B60" s="40"/>
      <c r="C60" s="40"/>
      <c r="D60" s="40"/>
      <c r="E60" s="40"/>
      <c r="F60" s="40"/>
      <c r="G60" s="511" t="s">
        <v>583</v>
      </c>
      <c r="H60" s="511"/>
      <c r="I60" s="511"/>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35"/>
      <c r="E68" s="235"/>
      <c r="F68" s="235"/>
      <c r="G68" s="235"/>
      <c r="H68" s="235"/>
      <c r="I68" s="235"/>
      <c r="J68" s="235"/>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4" t="s">
        <v>590</v>
      </c>
      <c r="D73" s="434"/>
      <c r="E73" s="434"/>
      <c r="F73" s="434"/>
      <c r="G73" s="434"/>
      <c r="H73" s="246"/>
      <c r="I73" s="244"/>
      <c r="J73" s="244"/>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I73:J73"/>
    <mergeCell ref="B67:E67"/>
    <mergeCell ref="D68:J68"/>
    <mergeCell ref="D69:J69"/>
    <mergeCell ref="C73:H73"/>
    <mergeCell ref="E70:J70"/>
    <mergeCell ref="B1:L1"/>
    <mergeCell ref="B2:L2"/>
    <mergeCell ref="B3:L3"/>
    <mergeCell ref="B4:L4"/>
    <mergeCell ref="A18:N18"/>
    <mergeCell ref="D7:J7"/>
    <mergeCell ref="E8:F8"/>
    <mergeCell ref="G8:I8"/>
    <mergeCell ref="D9:F9"/>
    <mergeCell ref="G9:I9"/>
    <mergeCell ref="J9:M9"/>
    <mergeCell ref="J10:M10"/>
    <mergeCell ref="D10:F10"/>
    <mergeCell ref="A13:N13"/>
    <mergeCell ref="A14:N14"/>
    <mergeCell ref="A16:N16"/>
    <mergeCell ref="A21:N21"/>
    <mergeCell ref="A22:N22"/>
    <mergeCell ref="C31:E31"/>
    <mergeCell ref="J31:K31"/>
    <mergeCell ref="C29:F29"/>
    <mergeCell ref="B23:L23"/>
    <mergeCell ref="D25:I25"/>
    <mergeCell ref="C27:F27"/>
    <mergeCell ref="F42:J43"/>
    <mergeCell ref="C43:D43"/>
    <mergeCell ref="F58:J59"/>
    <mergeCell ref="G60:I60"/>
    <mergeCell ref="F45:J46"/>
    <mergeCell ref="F53:J54"/>
    <mergeCell ref="G55:I55"/>
    <mergeCell ref="A49:N49"/>
    <mergeCell ref="A50:N50"/>
    <mergeCell ref="A51:N51"/>
    <mergeCell ref="A52:N52"/>
    <mergeCell ref="A56:N56"/>
    <mergeCell ref="A57:L57"/>
    <mergeCell ref="C46:D46"/>
    <mergeCell ref="A17:N17"/>
    <mergeCell ref="A20:N20"/>
    <mergeCell ref="A38:N38"/>
    <mergeCell ref="A39:N39"/>
    <mergeCell ref="B40:L40"/>
    <mergeCell ref="J35:K35"/>
    <mergeCell ref="A37:C37"/>
    <mergeCell ref="D37:E37"/>
    <mergeCell ref="F37:I37"/>
    <mergeCell ref="K37:N37"/>
    <mergeCell ref="A19:N19"/>
    <mergeCell ref="J25:K25"/>
    <mergeCell ref="J27:K27"/>
    <mergeCell ref="J29:K29"/>
    <mergeCell ref="J33:K33"/>
    <mergeCell ref="C33:E33"/>
  </mergeCells>
  <phoneticPr fontId="2" type="noConversion"/>
  <dataValidations count="3">
    <dataValidation type="list" allowBlank="1" showInputMessage="1" showErrorMessage="1" sqref="D37:E37" xr:uid="{00000000-0002-0000-1300-000000000000}">
      <formula1>Claim_Certify</formula1>
    </dataValidation>
    <dataValidation type="list" allowBlank="1" showInputMessage="1" showErrorMessage="1" sqref="J37" xr:uid="{00000000-0002-0000-1300-000001000000}">
      <formula1>Claim_Certify2</formula1>
    </dataValidation>
    <dataValidation type="list" allowBlank="1" showInputMessage="1" showErrorMessage="1" sqref="I73:J73" xr:uid="{00000000-0002-0000-1300-000002000000}">
      <formula1>Yes_No</formula1>
    </dataValidation>
  </dataValidations>
  <pageMargins left="0" right="0" top="0.5" bottom="0.5" header="0.5" footer="0.5"/>
  <pageSetup paperSize="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5"/>
  <sheetViews>
    <sheetView topLeftCell="C1" workbookViewId="0">
      <selection activeCell="G41" sqref="G41"/>
    </sheetView>
  </sheetViews>
  <sheetFormatPr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8" width="19.33203125" style="1" customWidth="1"/>
    <col min="9" max="9" width="15.5" style="1" customWidth="1"/>
    <col min="10" max="10" width="12.6640625" style="1" customWidth="1"/>
    <col min="11" max="11" width="10.33203125" style="1" bestFit="1" customWidth="1"/>
    <col min="12" max="12" width="24.33203125" style="1" customWidth="1"/>
    <col min="13" max="16384" width="9.33203125" style="1"/>
  </cols>
  <sheetData>
    <row r="1" spans="1:12" x14ac:dyDescent="0.2">
      <c r="A1" s="2" t="s">
        <v>591</v>
      </c>
      <c r="B1" s="2" t="s">
        <v>592</v>
      </c>
      <c r="C1" s="2" t="s">
        <v>593</v>
      </c>
      <c r="D1" s="2" t="s">
        <v>594</v>
      </c>
      <c r="E1" s="2" t="s">
        <v>595</v>
      </c>
      <c r="F1" s="2"/>
      <c r="G1" s="2" t="s">
        <v>596</v>
      </c>
      <c r="H1" s="2"/>
      <c r="I1" s="2" t="s">
        <v>597</v>
      </c>
      <c r="J1" s="2" t="s">
        <v>598</v>
      </c>
      <c r="K1" s="2" t="s">
        <v>599</v>
      </c>
      <c r="L1" s="2" t="s">
        <v>600</v>
      </c>
    </row>
    <row r="2" spans="1:12" x14ac:dyDescent="0.2">
      <c r="A2" s="1" t="s">
        <v>601</v>
      </c>
      <c r="B2" s="1" t="s">
        <v>602</v>
      </c>
      <c r="C2" s="1" t="s">
        <v>603</v>
      </c>
      <c r="D2" s="1" t="s">
        <v>604</v>
      </c>
      <c r="E2" s="1" t="s">
        <v>605</v>
      </c>
      <c r="G2" s="1" t="s">
        <v>603</v>
      </c>
      <c r="I2" s="1" t="s">
        <v>606</v>
      </c>
      <c r="J2" s="1" t="s">
        <v>607</v>
      </c>
      <c r="K2" s="30">
        <v>1</v>
      </c>
      <c r="L2" s="1" t="s">
        <v>608</v>
      </c>
    </row>
    <row r="3" spans="1:12" x14ac:dyDescent="0.2">
      <c r="A3" s="1" t="s">
        <v>609</v>
      </c>
      <c r="B3" s="1" t="s">
        <v>610</v>
      </c>
      <c r="C3" s="1" t="s">
        <v>611</v>
      </c>
      <c r="D3" s="1" t="s">
        <v>612</v>
      </c>
      <c r="E3" s="1" t="s">
        <v>613</v>
      </c>
      <c r="G3" s="1" t="s">
        <v>611</v>
      </c>
      <c r="I3" s="1" t="s">
        <v>614</v>
      </c>
      <c r="J3" s="1" t="s">
        <v>615</v>
      </c>
      <c r="K3" s="30">
        <v>2</v>
      </c>
      <c r="L3" s="1" t="s">
        <v>616</v>
      </c>
    </row>
    <row r="4" spans="1:12" x14ac:dyDescent="0.2">
      <c r="A4" s="1" t="s">
        <v>617</v>
      </c>
      <c r="B4" s="1" t="s">
        <v>618</v>
      </c>
      <c r="C4" s="1" t="s">
        <v>618</v>
      </c>
      <c r="D4" s="1" t="s">
        <v>619</v>
      </c>
      <c r="E4" s="1" t="s">
        <v>618</v>
      </c>
      <c r="G4" s="1" t="s">
        <v>618</v>
      </c>
      <c r="I4" s="1" t="s">
        <v>620</v>
      </c>
      <c r="J4" s="1" t="s">
        <v>621</v>
      </c>
      <c r="K4" s="30">
        <v>3</v>
      </c>
      <c r="L4" s="1" t="s">
        <v>622</v>
      </c>
    </row>
    <row r="5" spans="1:12" x14ac:dyDescent="0.2">
      <c r="A5" s="1" t="s">
        <v>623</v>
      </c>
      <c r="D5" s="1" t="s">
        <v>624</v>
      </c>
      <c r="I5" s="1" t="s">
        <v>625</v>
      </c>
      <c r="J5" s="1" t="s">
        <v>618</v>
      </c>
      <c r="K5" s="30">
        <v>4</v>
      </c>
      <c r="L5" s="1" t="s">
        <v>626</v>
      </c>
    </row>
    <row r="6" spans="1:12" x14ac:dyDescent="0.2">
      <c r="A6" s="1" t="s">
        <v>627</v>
      </c>
      <c r="B6" s="1" t="s">
        <v>628</v>
      </c>
      <c r="D6" s="1" t="s">
        <v>629</v>
      </c>
      <c r="G6" s="2" t="s">
        <v>630</v>
      </c>
      <c r="H6" s="2"/>
      <c r="I6" s="1" t="s">
        <v>618</v>
      </c>
      <c r="K6" s="30">
        <v>5</v>
      </c>
      <c r="L6" s="1" t="s">
        <v>631</v>
      </c>
    </row>
    <row r="7" spans="1:12" x14ac:dyDescent="0.2">
      <c r="B7" s="1" t="s">
        <v>632</v>
      </c>
      <c r="D7" s="1" t="s">
        <v>633</v>
      </c>
      <c r="G7" s="1" t="s">
        <v>603</v>
      </c>
      <c r="J7" s="2" t="s">
        <v>634</v>
      </c>
      <c r="K7" s="30">
        <v>6</v>
      </c>
      <c r="L7" s="1" t="s">
        <v>635</v>
      </c>
    </row>
    <row r="8" spans="1:12" x14ac:dyDescent="0.2">
      <c r="B8" s="1" t="s">
        <v>636</v>
      </c>
      <c r="D8" s="1" t="s">
        <v>637</v>
      </c>
      <c r="G8" s="1" t="s">
        <v>611</v>
      </c>
      <c r="I8" s="2" t="s">
        <v>638</v>
      </c>
      <c r="J8" s="1" t="s">
        <v>639</v>
      </c>
      <c r="K8" s="30">
        <v>7</v>
      </c>
      <c r="L8" s="1" t="s">
        <v>640</v>
      </c>
    </row>
    <row r="9" spans="1:12" x14ac:dyDescent="0.2">
      <c r="D9" s="1" t="s">
        <v>618</v>
      </c>
      <c r="I9" s="1" t="s">
        <v>641</v>
      </c>
      <c r="J9" s="1" t="s">
        <v>642</v>
      </c>
      <c r="K9" s="30">
        <v>8</v>
      </c>
      <c r="L9" s="1" t="s">
        <v>643</v>
      </c>
    </row>
    <row r="10" spans="1:12" x14ac:dyDescent="0.2">
      <c r="I10" s="1" t="s">
        <v>644</v>
      </c>
      <c r="J10" s="1" t="s">
        <v>645</v>
      </c>
      <c r="K10" s="30">
        <v>9</v>
      </c>
    </row>
    <row r="11" spans="1:12" x14ac:dyDescent="0.2">
      <c r="A11" s="2" t="s">
        <v>646</v>
      </c>
      <c r="B11" s="2" t="s">
        <v>647</v>
      </c>
      <c r="C11" s="2" t="s">
        <v>648</v>
      </c>
      <c r="D11" s="2" t="s">
        <v>649</v>
      </c>
      <c r="E11" s="2" t="s">
        <v>650</v>
      </c>
      <c r="F11" s="2"/>
      <c r="G11" s="2" t="s">
        <v>651</v>
      </c>
      <c r="H11" s="2"/>
      <c r="I11" s="1" t="s">
        <v>618</v>
      </c>
      <c r="J11" s="1" t="s">
        <v>652</v>
      </c>
      <c r="K11" s="30">
        <v>10</v>
      </c>
      <c r="L11" s="1" t="s">
        <v>653</v>
      </c>
    </row>
    <row r="12" spans="1:12" x14ac:dyDescent="0.2">
      <c r="A12" s="30">
        <v>1</v>
      </c>
      <c r="B12" s="30">
        <v>1</v>
      </c>
      <c r="C12" s="1" t="s">
        <v>654</v>
      </c>
      <c r="D12" s="1" t="s">
        <v>655</v>
      </c>
      <c r="E12" s="1" t="s">
        <v>656</v>
      </c>
      <c r="G12" s="1" t="s">
        <v>657</v>
      </c>
      <c r="I12" s="2" t="s">
        <v>658</v>
      </c>
      <c r="J12" s="1" t="s">
        <v>659</v>
      </c>
      <c r="K12" s="30">
        <v>11</v>
      </c>
      <c r="L12" s="1" t="s">
        <v>660</v>
      </c>
    </row>
    <row r="13" spans="1:12" x14ac:dyDescent="0.2">
      <c r="A13" s="30">
        <v>2</v>
      </c>
      <c r="B13" s="30">
        <v>1.5</v>
      </c>
      <c r="C13" s="1" t="s">
        <v>661</v>
      </c>
      <c r="D13" s="1" t="s">
        <v>662</v>
      </c>
      <c r="E13" s="1" t="s">
        <v>663</v>
      </c>
      <c r="G13" s="1" t="s">
        <v>664</v>
      </c>
      <c r="I13" s="1" t="s">
        <v>665</v>
      </c>
      <c r="K13" s="30">
        <v>12</v>
      </c>
      <c r="L13" s="1" t="s">
        <v>666</v>
      </c>
    </row>
    <row r="14" spans="1:12" x14ac:dyDescent="0.2">
      <c r="A14" s="30">
        <v>3</v>
      </c>
      <c r="B14" s="30">
        <v>2</v>
      </c>
      <c r="C14" s="2" t="s">
        <v>667</v>
      </c>
      <c r="D14" s="1" t="s">
        <v>668</v>
      </c>
      <c r="E14" s="1" t="s">
        <v>669</v>
      </c>
      <c r="G14" s="1" t="s">
        <v>670</v>
      </c>
      <c r="I14" s="1" t="s">
        <v>671</v>
      </c>
      <c r="K14" s="30">
        <v>13</v>
      </c>
    </row>
    <row r="15" spans="1:12" x14ac:dyDescent="0.2">
      <c r="A15" s="30">
        <v>4</v>
      </c>
      <c r="B15" s="30">
        <v>2.5</v>
      </c>
      <c r="C15" s="1" t="s">
        <v>654</v>
      </c>
      <c r="E15" s="1" t="s">
        <v>672</v>
      </c>
      <c r="G15" s="1" t="s">
        <v>673</v>
      </c>
      <c r="I15" s="1" t="s">
        <v>674</v>
      </c>
      <c r="K15" s="30">
        <v>14</v>
      </c>
      <c r="L15" s="2" t="s">
        <v>675</v>
      </c>
    </row>
    <row r="16" spans="1:12" x14ac:dyDescent="0.2">
      <c r="A16" s="30">
        <v>5</v>
      </c>
      <c r="B16" s="30">
        <v>3</v>
      </c>
      <c r="C16" s="1" t="s">
        <v>661</v>
      </c>
      <c r="D16" s="2" t="s">
        <v>676</v>
      </c>
      <c r="E16" s="1" t="s">
        <v>677</v>
      </c>
      <c r="G16" s="1" t="s">
        <v>678</v>
      </c>
      <c r="I16" s="1" t="s">
        <v>679</v>
      </c>
      <c r="K16" s="30">
        <v>15</v>
      </c>
      <c r="L16" s="1" t="s">
        <v>680</v>
      </c>
    </row>
    <row r="17" spans="1:12" x14ac:dyDescent="0.2">
      <c r="A17" s="30">
        <v>6</v>
      </c>
      <c r="B17" s="30">
        <v>3.5</v>
      </c>
      <c r="C17" s="2" t="s">
        <v>681</v>
      </c>
      <c r="D17" s="1" t="s">
        <v>603</v>
      </c>
      <c r="E17" s="1" t="s">
        <v>682</v>
      </c>
      <c r="G17" s="1" t="s">
        <v>683</v>
      </c>
      <c r="K17" s="30">
        <v>16</v>
      </c>
      <c r="L17" s="1" t="s">
        <v>684</v>
      </c>
    </row>
    <row r="18" spans="1:12" x14ac:dyDescent="0.2">
      <c r="A18" s="30">
        <v>7</v>
      </c>
      <c r="B18" s="30">
        <v>4</v>
      </c>
      <c r="C18" s="1" t="s">
        <v>654</v>
      </c>
      <c r="D18" s="1" t="s">
        <v>611</v>
      </c>
      <c r="E18" s="1" t="s">
        <v>685</v>
      </c>
      <c r="G18" s="1" t="s">
        <v>686</v>
      </c>
      <c r="I18" s="2" t="s">
        <v>687</v>
      </c>
      <c r="J18" s="2" t="s">
        <v>688</v>
      </c>
      <c r="K18" s="30">
        <v>17</v>
      </c>
    </row>
    <row r="19" spans="1:12" x14ac:dyDescent="0.2">
      <c r="A19" s="30">
        <v>8</v>
      </c>
      <c r="B19" s="30">
        <v>4.5</v>
      </c>
      <c r="C19" s="1" t="s">
        <v>661</v>
      </c>
      <c r="E19" s="1" t="s">
        <v>689</v>
      </c>
      <c r="G19" s="1" t="s">
        <v>690</v>
      </c>
      <c r="I19" s="1" t="s">
        <v>671</v>
      </c>
      <c r="J19" s="1" t="s">
        <v>671</v>
      </c>
      <c r="K19" s="30">
        <v>18</v>
      </c>
      <c r="L19" s="2" t="s">
        <v>691</v>
      </c>
    </row>
    <row r="20" spans="1:12" x14ac:dyDescent="0.2">
      <c r="A20" s="30">
        <v>9</v>
      </c>
      <c r="B20" s="30">
        <v>5</v>
      </c>
      <c r="G20" s="1" t="s">
        <v>692</v>
      </c>
      <c r="I20" s="1" t="s">
        <v>665</v>
      </c>
      <c r="J20" s="1" t="s">
        <v>693</v>
      </c>
      <c r="K20" s="30">
        <v>19</v>
      </c>
      <c r="L20" s="1" t="s">
        <v>694</v>
      </c>
    </row>
    <row r="21" spans="1:12" x14ac:dyDescent="0.2">
      <c r="A21" s="30">
        <v>10</v>
      </c>
      <c r="B21" s="30">
        <v>5.5</v>
      </c>
      <c r="G21" s="1" t="s">
        <v>695</v>
      </c>
      <c r="I21" s="1" t="s">
        <v>696</v>
      </c>
      <c r="J21" s="1" t="s">
        <v>696</v>
      </c>
      <c r="K21" s="30">
        <v>20</v>
      </c>
      <c r="L21" s="1" t="s">
        <v>697</v>
      </c>
    </row>
    <row r="22" spans="1:12" x14ac:dyDescent="0.2">
      <c r="G22" s="1" t="s">
        <v>698</v>
      </c>
      <c r="I22" s="1" t="s">
        <v>699</v>
      </c>
      <c r="J22" s="1" t="s">
        <v>699</v>
      </c>
    </row>
    <row r="23" spans="1:12" x14ac:dyDescent="0.2">
      <c r="A23" s="2" t="s">
        <v>247</v>
      </c>
      <c r="B23" s="2" t="s">
        <v>700</v>
      </c>
      <c r="C23" s="2"/>
      <c r="D23" s="2" t="s">
        <v>701</v>
      </c>
      <c r="E23" s="2" t="s">
        <v>702</v>
      </c>
      <c r="F23" s="2"/>
      <c r="G23" s="2" t="s">
        <v>703</v>
      </c>
      <c r="H23" s="2"/>
      <c r="I23" s="1" t="s">
        <v>349</v>
      </c>
      <c r="J23" s="1" t="s">
        <v>349</v>
      </c>
      <c r="L23" s="2" t="s">
        <v>704</v>
      </c>
    </row>
    <row r="24" spans="1:12" x14ac:dyDescent="0.2">
      <c r="A24" s="1" t="s">
        <v>705</v>
      </c>
      <c r="B24" s="1" t="s">
        <v>706</v>
      </c>
      <c r="D24" s="1" t="s">
        <v>707</v>
      </c>
      <c r="E24" s="1" t="s">
        <v>606</v>
      </c>
      <c r="G24" s="1" t="s">
        <v>283</v>
      </c>
      <c r="L24" s="1" t="s">
        <v>708</v>
      </c>
    </row>
    <row r="25" spans="1:12" x14ac:dyDescent="0.2">
      <c r="A25" s="1" t="s">
        <v>709</v>
      </c>
      <c r="B25" s="1" t="s">
        <v>614</v>
      </c>
      <c r="D25" s="1" t="s">
        <v>710</v>
      </c>
      <c r="E25" s="1" t="s">
        <v>614</v>
      </c>
      <c r="G25" s="1" t="s">
        <v>711</v>
      </c>
      <c r="L25" s="1" t="s">
        <v>712</v>
      </c>
    </row>
    <row r="26" spans="1:12" x14ac:dyDescent="0.2">
      <c r="A26" s="1" t="s">
        <v>713</v>
      </c>
      <c r="E26" s="1" t="s">
        <v>714</v>
      </c>
      <c r="G26" s="1" t="s">
        <v>715</v>
      </c>
      <c r="I26" s="2" t="s">
        <v>716</v>
      </c>
      <c r="J26" s="2" t="s">
        <v>717</v>
      </c>
      <c r="K26" s="2" t="s">
        <v>718</v>
      </c>
      <c r="L26" s="2" t="s">
        <v>719</v>
      </c>
    </row>
    <row r="27" spans="1:12" x14ac:dyDescent="0.2">
      <c r="A27" s="1" t="s">
        <v>720</v>
      </c>
      <c r="I27" s="1" t="s">
        <v>721</v>
      </c>
      <c r="J27" s="1" t="s">
        <v>722</v>
      </c>
      <c r="K27" s="1" t="s">
        <v>723</v>
      </c>
      <c r="L27" s="1" t="s">
        <v>724</v>
      </c>
    </row>
    <row r="28" spans="1:12" x14ac:dyDescent="0.2">
      <c r="A28" s="1" t="s">
        <v>725</v>
      </c>
      <c r="C28" s="2" t="s">
        <v>726</v>
      </c>
      <c r="E28" s="2" t="s">
        <v>727</v>
      </c>
      <c r="F28" s="2"/>
      <c r="G28" s="2" t="s">
        <v>728</v>
      </c>
      <c r="H28" s="2"/>
      <c r="I28" s="1" t="s">
        <v>729</v>
      </c>
      <c r="J28" s="1" t="s">
        <v>730</v>
      </c>
      <c r="K28" s="1" t="s">
        <v>730</v>
      </c>
      <c r="L28" s="1" t="s">
        <v>731</v>
      </c>
    </row>
    <row r="29" spans="1:12" x14ac:dyDescent="0.2">
      <c r="A29" s="1" t="s">
        <v>732</v>
      </c>
      <c r="C29" s="1" t="s">
        <v>733</v>
      </c>
      <c r="E29" s="1" t="s">
        <v>273</v>
      </c>
      <c r="G29" s="1" t="s">
        <v>603</v>
      </c>
      <c r="J29" s="1" t="s">
        <v>349</v>
      </c>
      <c r="K29" s="1" t="s">
        <v>349</v>
      </c>
      <c r="L29" s="1" t="s">
        <v>734</v>
      </c>
    </row>
    <row r="30" spans="1:12" x14ac:dyDescent="0.2">
      <c r="A30" s="1" t="s">
        <v>735</v>
      </c>
      <c r="C30" s="1" t="s">
        <v>710</v>
      </c>
      <c r="E30" s="1" t="s">
        <v>727</v>
      </c>
      <c r="G30" s="1" t="s">
        <v>611</v>
      </c>
      <c r="L30" s="1" t="s">
        <v>736</v>
      </c>
    </row>
    <row r="31" spans="1:12" x14ac:dyDescent="0.2">
      <c r="A31" s="1" t="s">
        <v>737</v>
      </c>
      <c r="E31" s="1" t="s">
        <v>738</v>
      </c>
      <c r="G31" s="1" t="s">
        <v>618</v>
      </c>
    </row>
    <row r="32" spans="1:12" x14ac:dyDescent="0.2">
      <c r="A32" s="1" t="s">
        <v>739</v>
      </c>
      <c r="E32" s="1" t="s">
        <v>740</v>
      </c>
      <c r="G32" s="2" t="s">
        <v>741</v>
      </c>
      <c r="H32" s="2"/>
      <c r="J32" s="2" t="s">
        <v>742</v>
      </c>
      <c r="K32" s="2" t="s">
        <v>743</v>
      </c>
    </row>
    <row r="33" spans="1:12" x14ac:dyDescent="0.2">
      <c r="G33" s="526" t="s">
        <v>744</v>
      </c>
      <c r="H33" s="526"/>
      <c r="I33" s="2" t="s">
        <v>745</v>
      </c>
      <c r="J33" s="1" t="s">
        <v>746</v>
      </c>
      <c r="K33" s="215">
        <v>400</v>
      </c>
      <c r="L33" s="1">
        <v>1</v>
      </c>
    </row>
    <row r="34" spans="1:12" x14ac:dyDescent="0.2">
      <c r="G34" s="526" t="s">
        <v>747</v>
      </c>
      <c r="H34" s="526"/>
      <c r="I34" s="1" t="s">
        <v>748</v>
      </c>
      <c r="J34" s="1" t="s">
        <v>749</v>
      </c>
      <c r="K34" s="215">
        <v>600</v>
      </c>
      <c r="L34" s="1">
        <v>2</v>
      </c>
    </row>
    <row r="35" spans="1:12" x14ac:dyDescent="0.2">
      <c r="A35" s="2" t="s">
        <v>750</v>
      </c>
      <c r="G35" s="526" t="s">
        <v>751</v>
      </c>
      <c r="H35" s="526"/>
      <c r="I35" s="1" t="s">
        <v>752</v>
      </c>
      <c r="J35" s="1" t="s">
        <v>724</v>
      </c>
      <c r="K35" s="215">
        <v>800</v>
      </c>
      <c r="L35" s="1">
        <v>3</v>
      </c>
    </row>
    <row r="36" spans="1:12" x14ac:dyDescent="0.2">
      <c r="A36" s="526" t="s">
        <v>753</v>
      </c>
      <c r="B36" s="526"/>
      <c r="C36" s="526"/>
      <c r="D36" s="526"/>
      <c r="E36" s="526"/>
      <c r="F36" s="526"/>
      <c r="G36" s="526" t="s">
        <v>754</v>
      </c>
      <c r="H36" s="526"/>
      <c r="I36" s="1" t="s">
        <v>755</v>
      </c>
      <c r="J36" s="1" t="s">
        <v>756</v>
      </c>
      <c r="K36" s="215">
        <v>950</v>
      </c>
      <c r="L36" s="1">
        <v>4</v>
      </c>
    </row>
    <row r="37" spans="1:12" x14ac:dyDescent="0.2">
      <c r="A37" s="526" t="s">
        <v>757</v>
      </c>
      <c r="B37" s="526"/>
      <c r="C37" s="526"/>
      <c r="D37" s="526"/>
      <c r="E37" s="526"/>
      <c r="F37" s="526"/>
      <c r="I37" s="1" t="s">
        <v>758</v>
      </c>
      <c r="J37" s="1" t="s">
        <v>759</v>
      </c>
      <c r="K37" s="215">
        <v>1100</v>
      </c>
      <c r="L37" s="1">
        <v>5</v>
      </c>
    </row>
    <row r="38" spans="1:12" x14ac:dyDescent="0.2">
      <c r="A38" s="526" t="s">
        <v>760</v>
      </c>
      <c r="B38" s="526"/>
      <c r="C38" s="526"/>
      <c r="D38" s="526"/>
      <c r="E38" s="526"/>
      <c r="F38" s="526"/>
      <c r="I38" s="1" t="s">
        <v>761</v>
      </c>
      <c r="J38" s="1" t="s">
        <v>349</v>
      </c>
      <c r="K38" s="215">
        <v>1250</v>
      </c>
      <c r="L38" s="1">
        <v>6</v>
      </c>
    </row>
    <row r="39" spans="1:12" x14ac:dyDescent="0.2">
      <c r="A39" s="526" t="s">
        <v>762</v>
      </c>
      <c r="B39" s="526"/>
      <c r="C39" s="526"/>
      <c r="D39" s="526"/>
      <c r="E39" s="526"/>
      <c r="F39" s="526"/>
      <c r="I39" s="1" t="s">
        <v>763</v>
      </c>
      <c r="K39" s="215">
        <v>1400</v>
      </c>
      <c r="L39" s="1">
        <v>7</v>
      </c>
    </row>
    <row r="40" spans="1:12" x14ac:dyDescent="0.2">
      <c r="A40" s="526" t="s">
        <v>764</v>
      </c>
      <c r="B40" s="526"/>
      <c r="C40" s="526"/>
      <c r="D40" s="526"/>
      <c r="E40" s="526"/>
      <c r="F40" s="526"/>
      <c r="I40" s="1" t="s">
        <v>765</v>
      </c>
      <c r="K40" s="215">
        <v>1550</v>
      </c>
      <c r="L40" s="1">
        <v>8</v>
      </c>
    </row>
    <row r="41" spans="1:12" x14ac:dyDescent="0.2">
      <c r="A41" s="526" t="s">
        <v>766</v>
      </c>
      <c r="B41" s="526"/>
      <c r="C41" s="526"/>
      <c r="D41" s="526"/>
      <c r="E41" s="526"/>
      <c r="F41" s="526"/>
      <c r="I41" s="1" t="s">
        <v>767</v>
      </c>
      <c r="K41" s="215">
        <v>1700</v>
      </c>
      <c r="L41" s="1">
        <v>9</v>
      </c>
    </row>
    <row r="42" spans="1:12" x14ac:dyDescent="0.2">
      <c r="A42" s="526" t="s">
        <v>768</v>
      </c>
      <c r="B42" s="526"/>
      <c r="C42" s="526"/>
      <c r="D42" s="526"/>
      <c r="E42" s="526"/>
      <c r="F42" s="526"/>
      <c r="I42" s="1" t="s">
        <v>769</v>
      </c>
      <c r="K42" s="215">
        <v>1850</v>
      </c>
      <c r="L42" s="1">
        <v>10</v>
      </c>
    </row>
    <row r="43" spans="1:12" x14ac:dyDescent="0.2">
      <c r="A43" s="526" t="s">
        <v>770</v>
      </c>
      <c r="B43" s="526"/>
      <c r="C43" s="526"/>
      <c r="D43" s="526"/>
      <c r="E43" s="526"/>
      <c r="F43" s="526"/>
      <c r="I43" s="1" t="s">
        <v>771</v>
      </c>
      <c r="K43" s="215">
        <v>2000</v>
      </c>
      <c r="L43" s="1">
        <v>11</v>
      </c>
    </row>
    <row r="44" spans="1:12" x14ac:dyDescent="0.2">
      <c r="A44" s="526"/>
      <c r="B44" s="526"/>
      <c r="C44" s="526"/>
      <c r="D44" s="526"/>
      <c r="E44" s="526"/>
      <c r="F44" s="526"/>
      <c r="I44" s="1" t="s">
        <v>772</v>
      </c>
      <c r="K44" s="215">
        <v>2150</v>
      </c>
      <c r="L44" s="1">
        <v>12</v>
      </c>
    </row>
    <row r="45" spans="1:12" x14ac:dyDescent="0.2">
      <c r="I45" s="1" t="s">
        <v>773</v>
      </c>
      <c r="K45" s="215">
        <v>2300</v>
      </c>
      <c r="L45" s="1">
        <v>13</v>
      </c>
    </row>
    <row r="46" spans="1:12" x14ac:dyDescent="0.2">
      <c r="I46" s="1" t="s">
        <v>774</v>
      </c>
      <c r="K46" s="215">
        <v>2450</v>
      </c>
      <c r="L46" s="1">
        <v>14</v>
      </c>
    </row>
    <row r="47" spans="1:12" x14ac:dyDescent="0.2">
      <c r="I47" s="1" t="s">
        <v>775</v>
      </c>
      <c r="K47" s="215">
        <v>2600</v>
      </c>
      <c r="L47" s="1">
        <v>15</v>
      </c>
    </row>
    <row r="48" spans="1:12" x14ac:dyDescent="0.2">
      <c r="I48" s="1" t="s">
        <v>776</v>
      </c>
      <c r="K48" s="215">
        <v>2750</v>
      </c>
      <c r="L48" s="1">
        <v>16</v>
      </c>
    </row>
    <row r="49" spans="9:12" x14ac:dyDescent="0.2">
      <c r="I49" s="1" t="s">
        <v>777</v>
      </c>
      <c r="K49" s="215">
        <v>2900</v>
      </c>
      <c r="L49" s="1">
        <v>17</v>
      </c>
    </row>
    <row r="50" spans="9:12" x14ac:dyDescent="0.2">
      <c r="I50" s="1" t="s">
        <v>778</v>
      </c>
      <c r="K50" s="215">
        <v>3050</v>
      </c>
      <c r="L50" s="1">
        <v>18</v>
      </c>
    </row>
    <row r="51" spans="9:12" x14ac:dyDescent="0.2">
      <c r="I51" s="1" t="s">
        <v>779</v>
      </c>
      <c r="K51" s="215">
        <v>3200</v>
      </c>
      <c r="L51" s="1">
        <v>19</v>
      </c>
    </row>
    <row r="52" spans="9:12" x14ac:dyDescent="0.2">
      <c r="I52" s="1" t="s">
        <v>780</v>
      </c>
      <c r="K52" s="215">
        <v>3350</v>
      </c>
      <c r="L52" s="1">
        <v>20</v>
      </c>
    </row>
    <row r="53" spans="9:12" x14ac:dyDescent="0.2">
      <c r="I53" s="1" t="s">
        <v>781</v>
      </c>
      <c r="K53" s="215"/>
    </row>
    <row r="54" spans="9:12" x14ac:dyDescent="0.2">
      <c r="I54" s="1" t="s">
        <v>782</v>
      </c>
    </row>
    <row r="55" spans="9:12" x14ac:dyDescent="0.2">
      <c r="I55" s="1" t="s">
        <v>783</v>
      </c>
    </row>
  </sheetData>
  <mergeCells count="13">
    <mergeCell ref="A37:F37"/>
    <mergeCell ref="G33:H33"/>
    <mergeCell ref="G34:H34"/>
    <mergeCell ref="G35:H35"/>
    <mergeCell ref="G36:H36"/>
    <mergeCell ref="A36:F36"/>
    <mergeCell ref="A43:F43"/>
    <mergeCell ref="A44:F44"/>
    <mergeCell ref="A38:F38"/>
    <mergeCell ref="A39:F39"/>
    <mergeCell ref="A40:F40"/>
    <mergeCell ref="A41:F41"/>
    <mergeCell ref="A42:F42"/>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zoomScale="90" workbookViewId="0">
      <selection activeCell="F18" sqref="F18"/>
    </sheetView>
  </sheetViews>
  <sheetFormatPr defaultRowHeight="11.25" x14ac:dyDescent="0.2"/>
  <cols>
    <col min="1" max="1" width="11.33203125" style="40" customWidth="1"/>
    <col min="2" max="2" width="8.33203125" style="40" customWidth="1"/>
    <col min="3" max="3" width="10.5" style="40" customWidth="1"/>
    <col min="4" max="5" width="11.33203125" style="40" customWidth="1"/>
    <col min="6" max="6" width="17.6640625" style="40" customWidth="1"/>
    <col min="7" max="7" width="1.83203125" style="40" customWidth="1"/>
    <col min="8" max="9" width="9.33203125" style="40"/>
    <col min="10" max="10" width="2" style="40" customWidth="1"/>
    <col min="11" max="11" width="9.33203125" style="40"/>
    <col min="12" max="13" width="9.1640625" style="40" customWidth="1"/>
    <col min="14" max="14" width="10.33203125" style="40" customWidth="1"/>
    <col min="15" max="16384" width="9.33203125" style="40"/>
  </cols>
  <sheetData>
    <row r="1" spans="1:16" ht="16.5" thickTop="1" x14ac:dyDescent="0.25">
      <c r="A1" s="16" t="s">
        <v>161</v>
      </c>
      <c r="B1" s="238" t="s">
        <v>1</v>
      </c>
      <c r="C1" s="298"/>
      <c r="D1" s="298"/>
      <c r="E1" s="298"/>
      <c r="F1" s="298"/>
      <c r="G1" s="298"/>
      <c r="H1" s="298"/>
      <c r="I1" s="298"/>
      <c r="J1" s="298"/>
      <c r="K1" s="298"/>
      <c r="L1" s="298"/>
      <c r="M1" s="298"/>
      <c r="N1" s="17" t="s">
        <v>99</v>
      </c>
      <c r="O1" s="64" t="str">
        <f>'RE-600'!H1</f>
        <v>FAI</v>
      </c>
    </row>
    <row r="2" spans="1:16" ht="15.75" x14ac:dyDescent="0.25">
      <c r="A2" s="198">
        <f>'RE-600'!A2</f>
        <v>42858</v>
      </c>
      <c r="B2" s="240" t="s">
        <v>3</v>
      </c>
      <c r="C2" s="246"/>
      <c r="D2" s="246"/>
      <c r="E2" s="246"/>
      <c r="F2" s="246"/>
      <c r="G2" s="246"/>
      <c r="H2" s="246"/>
      <c r="I2" s="246"/>
      <c r="J2" s="246"/>
      <c r="K2" s="246"/>
      <c r="L2" s="246"/>
      <c r="M2" s="246"/>
      <c r="N2" s="15" t="s">
        <v>162</v>
      </c>
      <c r="O2" s="65">
        <f>'RE-600'!H2</f>
        <v>158</v>
      </c>
    </row>
    <row r="3" spans="1:16" ht="15.75" x14ac:dyDescent="0.25">
      <c r="A3" s="28"/>
      <c r="B3" s="240" t="s">
        <v>163</v>
      </c>
      <c r="C3" s="246"/>
      <c r="D3" s="246"/>
      <c r="E3" s="246"/>
      <c r="F3" s="246"/>
      <c r="G3" s="246"/>
      <c r="H3" s="246"/>
      <c r="I3" s="246"/>
      <c r="J3" s="246"/>
      <c r="K3" s="246"/>
      <c r="L3" s="246"/>
      <c r="M3" s="246"/>
      <c r="N3" s="15" t="s">
        <v>102</v>
      </c>
      <c r="O3" s="203">
        <f>'RE-600'!H3</f>
        <v>4.2</v>
      </c>
    </row>
    <row r="4" spans="1:16" ht="15.75" x14ac:dyDescent="0.25">
      <c r="A4" s="28"/>
      <c r="B4" s="240" t="s">
        <v>164</v>
      </c>
      <c r="C4" s="246"/>
      <c r="D4" s="246"/>
      <c r="E4" s="246"/>
      <c r="F4" s="246"/>
      <c r="G4" s="246"/>
      <c r="H4" s="246"/>
      <c r="I4" s="246"/>
      <c r="J4" s="246"/>
      <c r="K4" s="246"/>
      <c r="L4" s="246"/>
      <c r="M4" s="246"/>
      <c r="N4" s="15" t="s">
        <v>104</v>
      </c>
      <c r="O4" s="65" t="str">
        <f>'RE-600'!H4</f>
        <v>018</v>
      </c>
    </row>
    <row r="5" spans="1:16" ht="15.75" x14ac:dyDescent="0.25">
      <c r="A5" s="28"/>
      <c r="N5" s="15" t="s">
        <v>105</v>
      </c>
      <c r="O5" s="65">
        <f>'RE-600'!H5</f>
        <v>111621</v>
      </c>
      <c r="P5" s="19"/>
    </row>
    <row r="6" spans="1:16" ht="15.75" x14ac:dyDescent="0.25">
      <c r="A6" s="28"/>
      <c r="O6" s="139"/>
    </row>
    <row r="7" spans="1:16" ht="15.75" customHeight="1" x14ac:dyDescent="0.2">
      <c r="A7" s="319" t="s">
        <v>165</v>
      </c>
      <c r="B7" s="320"/>
      <c r="C7" s="320"/>
      <c r="D7" s="320"/>
      <c r="E7" s="320"/>
      <c r="F7" s="320"/>
      <c r="G7" s="320"/>
      <c r="H7" s="320"/>
      <c r="I7" s="320"/>
      <c r="J7" s="320"/>
      <c r="K7" s="320"/>
      <c r="L7" s="320"/>
      <c r="M7" s="320"/>
      <c r="N7" s="320"/>
      <c r="O7" s="321"/>
    </row>
    <row r="8" spans="1:16" x14ac:dyDescent="0.2">
      <c r="A8" s="322"/>
      <c r="B8" s="323"/>
      <c r="C8" s="323"/>
      <c r="D8" s="323"/>
      <c r="E8" s="323"/>
      <c r="F8" s="323"/>
      <c r="G8" s="323"/>
      <c r="H8" s="323"/>
      <c r="I8" s="323"/>
      <c r="J8" s="323"/>
      <c r="K8" s="323"/>
      <c r="L8" s="323"/>
      <c r="M8" s="323"/>
      <c r="N8" s="323"/>
      <c r="O8" s="324"/>
    </row>
    <row r="9" spans="1:16" ht="15" customHeight="1" x14ac:dyDescent="0.2">
      <c r="A9" s="322"/>
      <c r="B9" s="323"/>
      <c r="C9" s="323"/>
      <c r="D9" s="323"/>
      <c r="E9" s="323"/>
      <c r="F9" s="323"/>
      <c r="G9" s="323"/>
      <c r="H9" s="323"/>
      <c r="I9" s="323"/>
      <c r="J9" s="323"/>
      <c r="K9" s="323"/>
      <c r="L9" s="323"/>
      <c r="M9" s="323"/>
      <c r="N9" s="323"/>
      <c r="O9" s="324"/>
    </row>
    <row r="10" spans="1:16" ht="5.25" customHeight="1" x14ac:dyDescent="0.2">
      <c r="A10" s="325"/>
      <c r="B10" s="326"/>
      <c r="C10" s="326"/>
      <c r="D10" s="326"/>
      <c r="E10" s="326"/>
      <c r="F10" s="326"/>
      <c r="G10" s="326"/>
      <c r="H10" s="326"/>
      <c r="I10" s="326"/>
      <c r="J10" s="326"/>
      <c r="K10" s="326"/>
      <c r="L10" s="326"/>
      <c r="M10" s="326"/>
      <c r="N10" s="326"/>
      <c r="O10" s="327"/>
    </row>
    <row r="11" spans="1:16" ht="15.75" customHeight="1" x14ac:dyDescent="0.3">
      <c r="A11" s="53"/>
      <c r="B11" s="74"/>
      <c r="C11" s="74"/>
      <c r="D11" s="74"/>
      <c r="E11" s="36"/>
      <c r="F11" s="36"/>
      <c r="G11" s="36"/>
      <c r="H11" s="36"/>
      <c r="I11" s="36"/>
      <c r="J11" s="36"/>
      <c r="K11" s="36"/>
      <c r="L11" s="36"/>
      <c r="M11" s="36"/>
      <c r="N11" s="36"/>
      <c r="O11" s="37"/>
      <c r="P11" s="119"/>
    </row>
    <row r="12" spans="1:16" ht="18.75" x14ac:dyDescent="0.3">
      <c r="A12" s="28"/>
      <c r="B12" s="317" t="s">
        <v>166</v>
      </c>
      <c r="C12" s="318"/>
      <c r="D12" s="318"/>
      <c r="E12" s="171"/>
      <c r="F12" s="306"/>
      <c r="G12" s="246"/>
      <c r="H12" s="246"/>
      <c r="I12" s="246"/>
      <c r="J12" s="246"/>
      <c r="K12" s="246"/>
      <c r="L12" s="246"/>
      <c r="M12"/>
      <c r="N12" s="103"/>
      <c r="O12" s="139"/>
      <c r="P12" s="119"/>
    </row>
    <row r="13" spans="1:16" ht="18.75" x14ac:dyDescent="0.3">
      <c r="A13" s="28"/>
      <c r="B13" s="103"/>
      <c r="C13" s="171"/>
      <c r="D13" s="171"/>
      <c r="E13" s="171"/>
      <c r="I13" s="103"/>
      <c r="J13"/>
      <c r="K13"/>
      <c r="L13"/>
      <c r="M13"/>
      <c r="N13" s="103"/>
      <c r="O13" s="139"/>
      <c r="P13" s="119"/>
    </row>
    <row r="14" spans="1:16" ht="18.75" x14ac:dyDescent="0.3">
      <c r="A14" s="28"/>
      <c r="D14" s="106"/>
      <c r="E14" s="106"/>
      <c r="F14" s="170" t="s">
        <v>33</v>
      </c>
      <c r="G14" s="22"/>
      <c r="H14" s="310" t="s">
        <v>34</v>
      </c>
      <c r="I14" s="246"/>
      <c r="J14" s="170"/>
      <c r="K14" s="310" t="s">
        <v>35</v>
      </c>
      <c r="L14" s="310"/>
      <c r="M14" s="170"/>
      <c r="N14" s="103"/>
      <c r="O14" s="139"/>
      <c r="P14" s="119"/>
    </row>
    <row r="15" spans="1:16" ht="18.75" x14ac:dyDescent="0.3">
      <c r="A15" s="28"/>
      <c r="F15" s="168"/>
      <c r="G15" s="168"/>
      <c r="H15" s="168"/>
      <c r="I15" s="168"/>
      <c r="J15" s="168"/>
      <c r="K15" s="168"/>
      <c r="L15" s="168"/>
      <c r="M15" s="168"/>
      <c r="N15" s="168"/>
      <c r="O15" s="173"/>
      <c r="P15" s="119"/>
    </row>
    <row r="16" spans="1:16" ht="18.75" x14ac:dyDescent="0.3">
      <c r="A16" s="28"/>
      <c r="B16" s="15" t="s">
        <v>167</v>
      </c>
      <c r="F16" s="223"/>
      <c r="H16" s="311"/>
      <c r="I16" s="312"/>
      <c r="J16" s="62"/>
      <c r="K16" s="311"/>
      <c r="L16" s="312"/>
      <c r="M16"/>
      <c r="O16" s="139"/>
      <c r="P16" s="119"/>
    </row>
    <row r="17" spans="1:16" ht="18.75" x14ac:dyDescent="0.3">
      <c r="A17" s="28"/>
      <c r="B17" s="15" t="s">
        <v>168</v>
      </c>
      <c r="C17" s="15"/>
      <c r="D17" s="15"/>
      <c r="E17" s="15"/>
      <c r="F17" s="225"/>
      <c r="G17" s="68"/>
      <c r="H17" s="303"/>
      <c r="I17" s="304"/>
      <c r="J17" s="62"/>
      <c r="K17" s="303"/>
      <c r="L17" s="304"/>
      <c r="M17"/>
      <c r="N17"/>
      <c r="O17" s="5"/>
      <c r="P17" s="119"/>
    </row>
    <row r="18" spans="1:16" ht="18.75" x14ac:dyDescent="0.3">
      <c r="A18" s="28"/>
      <c r="B18" s="15" t="s">
        <v>169</v>
      </c>
      <c r="C18" s="15"/>
      <c r="D18" s="15"/>
      <c r="E18" s="15"/>
      <c r="F18" s="225"/>
      <c r="G18" s="68"/>
      <c r="H18" s="303"/>
      <c r="I18" s="304"/>
      <c r="J18" s="62"/>
      <c r="K18" s="303"/>
      <c r="L18" s="304"/>
      <c r="M18"/>
      <c r="N18"/>
      <c r="O18" s="5"/>
      <c r="P18" s="119"/>
    </row>
    <row r="19" spans="1:16" ht="18.75" x14ac:dyDescent="0.3">
      <c r="A19" s="28"/>
      <c r="B19" s="15" t="s">
        <v>170</v>
      </c>
      <c r="C19" s="15"/>
      <c r="F19" s="225"/>
      <c r="G19" s="68"/>
      <c r="H19" s="303"/>
      <c r="I19" s="304"/>
      <c r="J19" s="62"/>
      <c r="K19" s="303"/>
      <c r="L19" s="304"/>
      <c r="M19"/>
      <c r="O19" s="139"/>
      <c r="P19" s="119"/>
    </row>
    <row r="20" spans="1:16" ht="18.75" x14ac:dyDescent="0.3">
      <c r="A20" s="28"/>
      <c r="B20" s="15" t="s">
        <v>171</v>
      </c>
      <c r="C20" s="15"/>
      <c r="D20" s="15"/>
      <c r="E20" s="15"/>
      <c r="F20" s="225"/>
      <c r="G20" s="68"/>
      <c r="H20" s="303"/>
      <c r="I20" s="304"/>
      <c r="J20" s="62"/>
      <c r="K20" s="303"/>
      <c r="L20" s="304"/>
      <c r="M20"/>
      <c r="O20" s="139"/>
      <c r="P20" s="119"/>
    </row>
    <row r="21" spans="1:16" ht="18.75" x14ac:dyDescent="0.3">
      <c r="A21" s="28"/>
      <c r="B21" s="15" t="s">
        <v>172</v>
      </c>
      <c r="C21" s="15"/>
      <c r="D21" s="15"/>
      <c r="E21" s="15"/>
      <c r="F21" s="225"/>
      <c r="G21" s="68"/>
      <c r="H21" s="303"/>
      <c r="I21" s="304"/>
      <c r="J21" s="62"/>
      <c r="K21" s="303"/>
      <c r="L21" s="304"/>
      <c r="M21"/>
      <c r="N21"/>
      <c r="O21" s="5"/>
      <c r="P21" s="119"/>
    </row>
    <row r="22" spans="1:16" ht="18.75" x14ac:dyDescent="0.3">
      <c r="A22" s="28"/>
      <c r="B22" s="15" t="s">
        <v>173</v>
      </c>
      <c r="C22" s="15"/>
      <c r="D22" s="15"/>
      <c r="E22" s="15"/>
      <c r="F22" s="225"/>
      <c r="G22" s="68"/>
      <c r="H22" s="303"/>
      <c r="I22" s="304"/>
      <c r="J22" s="62"/>
      <c r="K22" s="303"/>
      <c r="L22" s="304"/>
      <c r="M22"/>
      <c r="N22"/>
      <c r="O22" s="5"/>
      <c r="P22" s="119"/>
    </row>
    <row r="23" spans="1:16" ht="18.75" x14ac:dyDescent="0.3">
      <c r="A23" s="28"/>
      <c r="B23" s="15" t="s">
        <v>174</v>
      </c>
      <c r="C23" s="15"/>
      <c r="D23" s="15"/>
      <c r="E23" s="15"/>
      <c r="F23" s="225"/>
      <c r="G23" s="68"/>
      <c r="H23" s="303"/>
      <c r="I23" s="304"/>
      <c r="J23" s="62"/>
      <c r="K23" s="303"/>
      <c r="L23" s="304"/>
      <c r="M23"/>
      <c r="N23"/>
      <c r="O23" s="5"/>
      <c r="P23" s="119"/>
    </row>
    <row r="24" spans="1:16" ht="18.75" x14ac:dyDescent="0.3">
      <c r="A24" s="28"/>
      <c r="B24" s="15" t="s">
        <v>175</v>
      </c>
      <c r="C24" s="15"/>
      <c r="D24" s="15"/>
      <c r="E24" s="15"/>
      <c r="F24" s="225"/>
      <c r="G24" s="68"/>
      <c r="H24" s="303"/>
      <c r="I24" s="304"/>
      <c r="J24" s="62"/>
      <c r="K24" s="303"/>
      <c r="L24" s="304"/>
      <c r="M24"/>
      <c r="O24" s="139"/>
      <c r="P24" s="119"/>
    </row>
    <row r="25" spans="1:16" ht="18.75" x14ac:dyDescent="0.3">
      <c r="A25" s="28"/>
      <c r="B25" s="15" t="s">
        <v>176</v>
      </c>
      <c r="C25" s="15"/>
      <c r="D25" s="15"/>
      <c r="E25" s="15"/>
      <c r="F25" s="225"/>
      <c r="G25" s="68"/>
      <c r="H25" s="303"/>
      <c r="I25" s="304"/>
      <c r="J25" s="62"/>
      <c r="K25" s="303"/>
      <c r="L25" s="304"/>
      <c r="M25"/>
      <c r="O25" s="139"/>
      <c r="P25" s="119"/>
    </row>
    <row r="26" spans="1:16" ht="18.75" x14ac:dyDescent="0.3">
      <c r="A26" s="28"/>
      <c r="F26" s="56"/>
      <c r="G26" s="68"/>
      <c r="H26" s="19"/>
      <c r="O26" s="139"/>
      <c r="P26" s="119"/>
    </row>
    <row r="27" spans="1:16" ht="18.75" x14ac:dyDescent="0.3">
      <c r="A27" s="28"/>
      <c r="B27" s="15"/>
      <c r="C27" s="15"/>
      <c r="D27" s="15"/>
      <c r="E27" s="15"/>
      <c r="F27" s="224"/>
      <c r="G27" s="68"/>
      <c r="H27" s="308"/>
      <c r="I27" s="309"/>
      <c r="J27"/>
      <c r="K27" s="308"/>
      <c r="L27" s="309"/>
      <c r="M27"/>
      <c r="O27" s="139"/>
      <c r="P27" s="119"/>
    </row>
    <row r="28" spans="1:16" ht="18.75" x14ac:dyDescent="0.3">
      <c r="A28" s="28"/>
      <c r="C28"/>
      <c r="D28" s="90"/>
      <c r="E28" s="90"/>
      <c r="G28" s="68"/>
      <c r="H28" s="19"/>
      <c r="O28" s="139"/>
      <c r="P28" s="119"/>
    </row>
    <row r="29" spans="1:16" ht="18.75" x14ac:dyDescent="0.3">
      <c r="A29" s="28"/>
      <c r="D29" s="316" t="s">
        <v>177</v>
      </c>
      <c r="E29" s="296"/>
      <c r="F29" s="296"/>
      <c r="G29" s="62"/>
      <c r="H29" s="308"/>
      <c r="I29" s="309"/>
      <c r="K29" s="87"/>
      <c r="L29" s="87"/>
      <c r="M29" s="226"/>
      <c r="N29" s="226"/>
      <c r="O29" s="139"/>
      <c r="P29" s="119"/>
    </row>
    <row r="30" spans="1:16" ht="15.75" x14ac:dyDescent="0.25">
      <c r="A30" s="28"/>
      <c r="C30"/>
      <c r="D30" s="90"/>
      <c r="E30" s="90"/>
      <c r="G30" s="68"/>
      <c r="H30" s="19"/>
      <c r="M30" s="87"/>
      <c r="N30" s="87"/>
      <c r="O30" s="139"/>
    </row>
    <row r="31" spans="1:16" ht="15.75" x14ac:dyDescent="0.25">
      <c r="A31" s="28"/>
      <c r="C31" s="306" t="s">
        <v>178</v>
      </c>
      <c r="D31" s="306"/>
      <c r="E31" s="306"/>
      <c r="F31" s="306"/>
      <c r="G31" s="306"/>
      <c r="H31" s="306"/>
      <c r="I31" s="306"/>
      <c r="J31" s="306"/>
      <c r="K31" s="246"/>
      <c r="L31" s="246"/>
      <c r="O31" s="139"/>
    </row>
    <row r="32" spans="1:16" ht="15.75" x14ac:dyDescent="0.25">
      <c r="A32" s="28"/>
      <c r="D32" s="306"/>
      <c r="E32" s="306"/>
      <c r="F32" s="306"/>
      <c r="G32" s="306"/>
      <c r="L32" s="19"/>
      <c r="M32" s="19"/>
      <c r="O32" s="139"/>
    </row>
    <row r="33" spans="1:16" ht="15.75" x14ac:dyDescent="0.25">
      <c r="A33" s="28"/>
      <c r="C33" s="40" t="s">
        <v>179</v>
      </c>
      <c r="D33" s="284"/>
      <c r="E33" s="284"/>
      <c r="F33" s="284"/>
      <c r="G33" s="284"/>
      <c r="H33" s="40" t="s">
        <v>97</v>
      </c>
      <c r="I33" s="307"/>
      <c r="J33" s="307"/>
      <c r="K33" s="147"/>
      <c r="L33" s="19"/>
      <c r="M33" s="19"/>
      <c r="O33" s="139"/>
    </row>
    <row r="34" spans="1:16" ht="15.75" x14ac:dyDescent="0.25">
      <c r="A34" s="28"/>
      <c r="D34" s="305"/>
      <c r="E34" s="305"/>
      <c r="F34" s="305"/>
      <c r="G34" s="305"/>
      <c r="I34" s="158"/>
      <c r="J34" s="158"/>
      <c r="K34" s="158"/>
      <c r="L34" s="19"/>
      <c r="M34" s="19"/>
      <c r="O34" s="139"/>
    </row>
    <row r="35" spans="1:16" ht="15.75" x14ac:dyDescent="0.25">
      <c r="A35" s="28"/>
      <c r="C35" s="40" t="s">
        <v>180</v>
      </c>
      <c r="D35" s="283"/>
      <c r="E35" s="283"/>
      <c r="F35" s="283"/>
      <c r="G35" s="283"/>
      <c r="L35" s="19"/>
      <c r="M35" s="19"/>
      <c r="O35" s="139"/>
    </row>
    <row r="36" spans="1:16" ht="15.75" x14ac:dyDescent="0.25">
      <c r="A36" s="28"/>
      <c r="D36" s="40" t="s">
        <v>181</v>
      </c>
      <c r="L36" s="19"/>
      <c r="M36" s="19"/>
      <c r="O36" s="139"/>
    </row>
    <row r="37" spans="1:16" ht="15.75" x14ac:dyDescent="0.25">
      <c r="A37" s="28"/>
      <c r="D37" s="306"/>
      <c r="E37" s="306"/>
      <c r="F37" s="306"/>
      <c r="G37" s="306"/>
      <c r="L37" s="19"/>
      <c r="M37" s="19"/>
      <c r="O37" s="139"/>
    </row>
    <row r="38" spans="1:16" ht="15.75" x14ac:dyDescent="0.25">
      <c r="A38" s="28"/>
      <c r="C38" s="40" t="s">
        <v>179</v>
      </c>
      <c r="D38" s="284"/>
      <c r="E38" s="284"/>
      <c r="F38" s="284"/>
      <c r="G38" s="284"/>
      <c r="H38" s="40" t="s">
        <v>97</v>
      </c>
      <c r="I38" s="307"/>
      <c r="J38" s="307"/>
      <c r="K38" s="147"/>
      <c r="L38" s="19"/>
      <c r="M38" s="19"/>
      <c r="O38" s="139"/>
    </row>
    <row r="39" spans="1:16" ht="15.75" x14ac:dyDescent="0.25">
      <c r="A39" s="28"/>
      <c r="D39" s="305"/>
      <c r="E39" s="305"/>
      <c r="F39" s="305"/>
      <c r="G39" s="305"/>
      <c r="I39" s="158"/>
      <c r="J39" s="158"/>
      <c r="K39" s="158"/>
      <c r="L39" s="19"/>
      <c r="M39" s="19"/>
      <c r="O39" s="139"/>
    </row>
    <row r="40" spans="1:16" ht="15.75" x14ac:dyDescent="0.25">
      <c r="A40" s="28"/>
      <c r="C40" s="40" t="s">
        <v>180</v>
      </c>
      <c r="D40" s="283"/>
      <c r="E40" s="283"/>
      <c r="F40" s="283"/>
      <c r="G40" s="283"/>
      <c r="L40" s="19"/>
      <c r="M40" s="19"/>
      <c r="O40" s="139"/>
      <c r="P40" s="19"/>
    </row>
    <row r="41" spans="1:16" ht="15.75" x14ac:dyDescent="0.25">
      <c r="A41" s="28"/>
      <c r="D41" s="40" t="s">
        <v>181</v>
      </c>
      <c r="L41" s="19"/>
      <c r="M41" s="19"/>
      <c r="O41" s="139"/>
      <c r="P41" s="19"/>
    </row>
    <row r="42" spans="1:16" ht="15.75" x14ac:dyDescent="0.25">
      <c r="A42" s="28"/>
      <c r="D42" s="306"/>
      <c r="E42" s="306"/>
      <c r="F42" s="306"/>
      <c r="G42" s="246"/>
      <c r="O42" s="139"/>
      <c r="P42" s="19"/>
    </row>
    <row r="43" spans="1:16" ht="15.75" x14ac:dyDescent="0.25">
      <c r="A43" s="28"/>
      <c r="C43" s="40" t="s">
        <v>179</v>
      </c>
      <c r="D43" s="284"/>
      <c r="E43" s="284"/>
      <c r="F43" s="284"/>
      <c r="G43" s="313"/>
      <c r="H43" s="40" t="s">
        <v>97</v>
      </c>
      <c r="I43" s="283"/>
      <c r="J43" s="283"/>
      <c r="O43" s="139"/>
      <c r="P43" s="19"/>
    </row>
    <row r="44" spans="1:16" ht="15.75" x14ac:dyDescent="0.25">
      <c r="A44" s="28"/>
      <c r="D44" s="305"/>
      <c r="E44" s="305"/>
      <c r="F44" s="305"/>
      <c r="G44" s="314"/>
      <c r="O44" s="50"/>
      <c r="P44" s="19"/>
    </row>
    <row r="45" spans="1:16" ht="15.75" x14ac:dyDescent="0.25">
      <c r="A45" s="28"/>
      <c r="C45" s="40" t="s">
        <v>180</v>
      </c>
      <c r="D45" s="283"/>
      <c r="E45" s="283"/>
      <c r="F45" s="283"/>
      <c r="G45" s="315"/>
      <c r="I45" s="306"/>
      <c r="J45" s="306"/>
      <c r="O45" s="50"/>
      <c r="P45" s="19"/>
    </row>
    <row r="46" spans="1:16" ht="15.75" x14ac:dyDescent="0.25">
      <c r="A46" s="28"/>
      <c r="D46" s="40" t="s">
        <v>181</v>
      </c>
      <c r="O46" s="50"/>
      <c r="P46" s="19"/>
    </row>
    <row r="47" spans="1:16" x14ac:dyDescent="0.2">
      <c r="A47" s="28"/>
      <c r="O47" s="50"/>
    </row>
    <row r="48" spans="1:16" ht="12" thickBot="1" x14ac:dyDescent="0.25">
      <c r="A48" s="77"/>
      <c r="B48" s="76"/>
      <c r="C48" s="76"/>
      <c r="D48" s="76"/>
      <c r="E48" s="76"/>
      <c r="F48" s="76"/>
      <c r="G48" s="76"/>
      <c r="H48" s="76"/>
      <c r="I48" s="76"/>
      <c r="J48" s="76"/>
      <c r="K48" s="76"/>
      <c r="L48" s="76"/>
      <c r="M48" s="76"/>
      <c r="N48" s="76"/>
      <c r="O48" s="81"/>
    </row>
    <row r="49" ht="12" thickTop="1" x14ac:dyDescent="0.2"/>
  </sheetData>
  <sheetProtection sheet="1" objects="1" scenarios="1" selectLockedCells="1"/>
  <mergeCells count="44">
    <mergeCell ref="B12:D12"/>
    <mergeCell ref="B1:M1"/>
    <mergeCell ref="B2:M2"/>
    <mergeCell ref="B3:M3"/>
    <mergeCell ref="B4:M4"/>
    <mergeCell ref="F12:L12"/>
    <mergeCell ref="A7:O10"/>
    <mergeCell ref="H22:I22"/>
    <mergeCell ref="H23:I23"/>
    <mergeCell ref="H24:I24"/>
    <mergeCell ref="H17:I17"/>
    <mergeCell ref="H18:I18"/>
    <mergeCell ref="H19:I19"/>
    <mergeCell ref="H20:I20"/>
    <mergeCell ref="I43:J43"/>
    <mergeCell ref="I45:J45"/>
    <mergeCell ref="D42:G43"/>
    <mergeCell ref="D44:G45"/>
    <mergeCell ref="H25:I25"/>
    <mergeCell ref="H27:I27"/>
    <mergeCell ref="D29:F29"/>
    <mergeCell ref="H29:I29"/>
    <mergeCell ref="K22:L22"/>
    <mergeCell ref="K23:L23"/>
    <mergeCell ref="K16:L16"/>
    <mergeCell ref="K17:L17"/>
    <mergeCell ref="K18:L18"/>
    <mergeCell ref="K19:L19"/>
    <mergeCell ref="H14:I14"/>
    <mergeCell ref="K14:L14"/>
    <mergeCell ref="K20:L20"/>
    <mergeCell ref="K21:L21"/>
    <mergeCell ref="H16:I16"/>
    <mergeCell ref="H21:I21"/>
    <mergeCell ref="K24:L24"/>
    <mergeCell ref="K25:L25"/>
    <mergeCell ref="D39:G40"/>
    <mergeCell ref="D37:G38"/>
    <mergeCell ref="I33:J33"/>
    <mergeCell ref="I38:J38"/>
    <mergeCell ref="D34:G35"/>
    <mergeCell ref="D32:G33"/>
    <mergeCell ref="C31:L31"/>
    <mergeCell ref="K27:L27"/>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zoomScale="90" workbookViewId="0">
      <selection activeCell="C18" sqref="C18"/>
    </sheetView>
  </sheetViews>
  <sheetFormatPr defaultRowHeight="11.25" x14ac:dyDescent="0.2"/>
  <cols>
    <col min="1" max="1" width="7.5" style="61" customWidth="1"/>
    <col min="2" max="2" width="10.33203125" style="61" customWidth="1"/>
    <col min="3" max="3" width="13.6640625" style="61" customWidth="1"/>
    <col min="4" max="4" width="16.5" style="61" customWidth="1"/>
    <col min="5" max="5" width="10.5" style="61" customWidth="1"/>
    <col min="6" max="6" width="14.5" style="61" customWidth="1"/>
    <col min="7" max="7" width="14.83203125" style="61" customWidth="1"/>
    <col min="8" max="8" width="12.83203125" style="61" customWidth="1"/>
    <col min="9" max="9" width="12" style="61" customWidth="1"/>
    <col min="10" max="10" width="9.1640625" style="61" customWidth="1"/>
    <col min="11" max="11" width="9.33203125" style="61" customWidth="1"/>
    <col min="12" max="16384" width="9.33203125" style="61"/>
  </cols>
  <sheetData>
    <row r="1" spans="1:12" s="40" customFormat="1" ht="16.5" thickTop="1" x14ac:dyDescent="0.25">
      <c r="A1" s="16" t="s">
        <v>182</v>
      </c>
      <c r="B1" s="39"/>
      <c r="C1" s="238" t="s">
        <v>1</v>
      </c>
      <c r="D1" s="239"/>
      <c r="E1" s="239"/>
      <c r="F1" s="239"/>
      <c r="G1" s="239"/>
      <c r="H1" s="239"/>
      <c r="I1" s="239"/>
      <c r="J1" s="345" t="s">
        <v>99</v>
      </c>
      <c r="K1" s="346"/>
      <c r="L1" s="64" t="str">
        <f>'RE-600'!H1</f>
        <v>FAI</v>
      </c>
    </row>
    <row r="2" spans="1:12" s="40" customFormat="1" ht="15.75" x14ac:dyDescent="0.25">
      <c r="A2" s="347">
        <f>'RE-600'!A2</f>
        <v>42858</v>
      </c>
      <c r="B2" s="348"/>
      <c r="C2" s="240" t="s">
        <v>3</v>
      </c>
      <c r="D2" s="241"/>
      <c r="E2" s="241"/>
      <c r="F2" s="241"/>
      <c r="G2" s="241"/>
      <c r="H2" s="241"/>
      <c r="I2" s="241"/>
      <c r="J2" s="295" t="s">
        <v>100</v>
      </c>
      <c r="K2" s="296"/>
      <c r="L2" s="65">
        <f>'RE-600'!H2</f>
        <v>158</v>
      </c>
    </row>
    <row r="3" spans="1:12" s="40" customFormat="1" ht="12.75" x14ac:dyDescent="0.2">
      <c r="A3" s="28"/>
      <c r="J3" s="295" t="s">
        <v>102</v>
      </c>
      <c r="K3" s="296"/>
      <c r="L3" s="203">
        <f>'RE-600'!H3</f>
        <v>4.2</v>
      </c>
    </row>
    <row r="4" spans="1:12" s="40" customFormat="1" ht="15.75" x14ac:dyDescent="0.25">
      <c r="A4" s="28"/>
      <c r="C4" s="240" t="s">
        <v>183</v>
      </c>
      <c r="D4" s="241"/>
      <c r="E4" s="241"/>
      <c r="F4" s="241"/>
      <c r="G4" s="241"/>
      <c r="H4" s="241"/>
      <c r="I4" s="241"/>
      <c r="J4" s="295" t="s">
        <v>184</v>
      </c>
      <c r="K4" s="296"/>
      <c r="L4" s="65" t="str">
        <f>'RE-600'!H4</f>
        <v>018</v>
      </c>
    </row>
    <row r="5" spans="1:12" s="40" customFormat="1" ht="12.75" x14ac:dyDescent="0.2">
      <c r="A5" s="28"/>
      <c r="J5" s="295" t="s">
        <v>185</v>
      </c>
      <c r="K5" s="296"/>
      <c r="L5" s="65">
        <f>'RE-600'!H5</f>
        <v>111621</v>
      </c>
    </row>
    <row r="6" spans="1:12" s="40" customFormat="1" ht="15.75" x14ac:dyDescent="0.25">
      <c r="A6" s="28"/>
      <c r="B6" s="295" t="s">
        <v>186</v>
      </c>
      <c r="C6" s="296"/>
      <c r="D6" s="301" t="str">
        <f>'RE-600'!B8</f>
        <v>Thomas Rogers</v>
      </c>
      <c r="E6" s="301"/>
      <c r="F6" s="301"/>
      <c r="G6" s="301"/>
      <c r="H6" s="301"/>
      <c r="I6" s="18"/>
      <c r="K6" s="15"/>
      <c r="L6" s="139"/>
    </row>
    <row r="7" spans="1:12" s="40" customFormat="1" ht="15.75" x14ac:dyDescent="0.25">
      <c r="A7" s="28"/>
      <c r="B7" s="295" t="s">
        <v>187</v>
      </c>
      <c r="C7" s="295"/>
      <c r="D7" s="131">
        <f>'RE-600'!H13</f>
        <v>0</v>
      </c>
      <c r="G7" s="52"/>
      <c r="H7" s="135"/>
      <c r="I7" s="43"/>
      <c r="J7" s="136"/>
      <c r="K7" s="15"/>
      <c r="L7" s="139"/>
    </row>
    <row r="8" spans="1:12" s="40" customFormat="1" ht="15.75" x14ac:dyDescent="0.25">
      <c r="A8" s="28"/>
      <c r="B8" s="15"/>
      <c r="C8" s="18" t="s">
        <v>13</v>
      </c>
      <c r="D8" s="15"/>
      <c r="E8" s="15"/>
      <c r="F8" s="52"/>
      <c r="G8" s="18" t="s">
        <v>16</v>
      </c>
      <c r="H8" s="297">
        <f>'RE-600'!C11</f>
        <v>0</v>
      </c>
      <c r="I8" s="297"/>
      <c r="J8" s="297"/>
      <c r="K8" s="15"/>
      <c r="L8" s="139"/>
    </row>
    <row r="9" spans="1:12" s="40" customFormat="1" ht="15.75" x14ac:dyDescent="0.25">
      <c r="A9" s="28"/>
      <c r="B9" s="15"/>
      <c r="C9" s="297" t="str">
        <f>'RE-600'!B9</f>
        <v>8895 Gaysport Hill Road</v>
      </c>
      <c r="D9" s="297"/>
      <c r="E9" s="297"/>
      <c r="F9" s="52"/>
      <c r="G9" s="18" t="s">
        <v>17</v>
      </c>
      <c r="H9" s="294">
        <f>'RE-600'!F11</f>
        <v>740</v>
      </c>
      <c r="I9" s="294"/>
      <c r="J9" s="294"/>
      <c r="K9" s="15"/>
      <c r="L9" s="139"/>
    </row>
    <row r="10" spans="1:12" s="40" customFormat="1" ht="15.75" x14ac:dyDescent="0.25">
      <c r="A10" s="28"/>
      <c r="B10" s="15"/>
      <c r="C10" s="294" t="str">
        <f>'RE-600'!B10</f>
        <v>Gaysport, OH 43720</v>
      </c>
      <c r="D10" s="294"/>
      <c r="E10" s="294"/>
      <c r="F10" s="52"/>
      <c r="G10" s="18" t="s">
        <v>18</v>
      </c>
      <c r="H10" s="294">
        <f>'RE-600'!C12</f>
        <v>0</v>
      </c>
      <c r="I10" s="294"/>
      <c r="J10" s="294"/>
      <c r="K10" s="15"/>
      <c r="L10" s="139"/>
    </row>
    <row r="11" spans="1:12" s="40" customFormat="1" ht="15.75" x14ac:dyDescent="0.25">
      <c r="A11" s="28"/>
      <c r="B11" s="15"/>
      <c r="C11" s="52"/>
      <c r="D11" s="135"/>
      <c r="E11" s="135"/>
      <c r="F11" s="52"/>
      <c r="G11" s="43"/>
      <c r="H11" s="52"/>
      <c r="I11" s="52"/>
      <c r="J11" s="52"/>
      <c r="K11" s="15"/>
      <c r="L11" s="139"/>
    </row>
    <row r="12" spans="1:12" s="40" customFormat="1" ht="15.75" x14ac:dyDescent="0.25">
      <c r="A12" s="28"/>
      <c r="B12" s="15" t="s">
        <v>22</v>
      </c>
      <c r="C12" s="15"/>
      <c r="D12" s="131">
        <f>'RE-600'!G14</f>
        <v>0</v>
      </c>
      <c r="E12" s="349" t="s">
        <v>188</v>
      </c>
      <c r="F12" s="306"/>
      <c r="G12" s="338"/>
      <c r="H12" s="338"/>
      <c r="I12" s="15"/>
      <c r="J12" s="15"/>
      <c r="K12" s="15"/>
      <c r="L12" s="139"/>
    </row>
    <row r="13" spans="1:12" s="40" customFormat="1" ht="15.75" x14ac:dyDescent="0.25">
      <c r="A13" s="28"/>
      <c r="B13" s="15" t="s">
        <v>189</v>
      </c>
      <c r="C13" s="15"/>
      <c r="D13" s="15"/>
      <c r="E13" s="15"/>
      <c r="F13" s="45">
        <f>'RE-600'!H15</f>
        <v>0</v>
      </c>
      <c r="G13" s="15"/>
      <c r="H13" s="15"/>
      <c r="I13" s="15"/>
      <c r="J13" s="15"/>
      <c r="K13" s="15"/>
      <c r="L13" s="139"/>
    </row>
    <row r="14" spans="1:12" s="40" customFormat="1" ht="15.75" x14ac:dyDescent="0.25">
      <c r="A14" s="28"/>
      <c r="B14" s="15" t="s">
        <v>190</v>
      </c>
      <c r="C14" s="15"/>
      <c r="D14" s="15"/>
      <c r="E14" s="45">
        <f>'RE-600'!B50</f>
        <v>0</v>
      </c>
      <c r="F14" s="18" t="s">
        <v>191</v>
      </c>
      <c r="G14" s="48">
        <f>'RE-600'!E50</f>
        <v>0</v>
      </c>
      <c r="H14" s="18" t="s">
        <v>192</v>
      </c>
      <c r="I14" s="45">
        <f>'RE-600'!B51</f>
        <v>0</v>
      </c>
      <c r="J14" s="18" t="s">
        <v>193</v>
      </c>
      <c r="K14" s="159">
        <f>'RE-600'!H50</f>
        <v>0</v>
      </c>
      <c r="L14" s="139"/>
    </row>
    <row r="15" spans="1:12" s="42" customFormat="1" ht="15.75" x14ac:dyDescent="0.25">
      <c r="A15" s="28"/>
      <c r="B15" s="295" t="s">
        <v>194</v>
      </c>
      <c r="C15" s="295"/>
      <c r="D15" s="48">
        <f>'RE-600(MH)'!G27</f>
        <v>0</v>
      </c>
      <c r="E15" s="295" t="s">
        <v>195</v>
      </c>
      <c r="F15" s="306"/>
      <c r="G15" s="48">
        <f>'RE-600'!B49</f>
        <v>0</v>
      </c>
      <c r="H15" s="352" t="s">
        <v>196</v>
      </c>
      <c r="I15" s="306"/>
      <c r="J15" s="350">
        <f>'RE-611(T)p2'!C19</f>
        <v>0</v>
      </c>
      <c r="K15" s="351"/>
      <c r="L15" s="139"/>
    </row>
    <row r="16" spans="1:12" s="42" customFormat="1" ht="15.75" x14ac:dyDescent="0.25">
      <c r="A16" s="28"/>
      <c r="B16" s="295" t="s">
        <v>197</v>
      </c>
      <c r="C16" s="296"/>
      <c r="D16" s="48">
        <f>'RE-600(MH)'!H39</f>
        <v>0</v>
      </c>
      <c r="E16" s="12"/>
      <c r="F16" s="12"/>
      <c r="G16" s="40"/>
      <c r="H16" s="295" t="s">
        <v>198</v>
      </c>
      <c r="I16" s="295"/>
      <c r="J16" s="354">
        <f>'RE-600(MH)'!J39</f>
        <v>0</v>
      </c>
      <c r="K16" s="354"/>
      <c r="L16" s="139"/>
    </row>
    <row r="17" spans="1:12" s="42" customFormat="1" ht="15.75" x14ac:dyDescent="0.25">
      <c r="A17" s="28"/>
      <c r="B17" s="40"/>
      <c r="C17" s="40"/>
      <c r="D17" s="40"/>
      <c r="E17" s="40"/>
      <c r="F17" s="40"/>
      <c r="G17" s="40"/>
      <c r="H17" s="43"/>
      <c r="I17" s="43"/>
      <c r="J17" s="62"/>
      <c r="K17" s="62"/>
      <c r="L17" s="139"/>
    </row>
    <row r="18" spans="1:12" s="40" customFormat="1" ht="15.75" x14ac:dyDescent="0.25">
      <c r="A18" s="28"/>
      <c r="B18" s="15" t="s">
        <v>199</v>
      </c>
      <c r="C18" s="47"/>
      <c r="D18" s="15" t="s">
        <v>200</v>
      </c>
      <c r="E18" s="14"/>
      <c r="F18" s="136"/>
      <c r="G18" s="15" t="s">
        <v>201</v>
      </c>
      <c r="H18" s="47"/>
      <c r="I18" s="243" t="s">
        <v>200</v>
      </c>
      <c r="J18" s="246"/>
      <c r="K18" s="14"/>
      <c r="L18" s="139"/>
    </row>
    <row r="19" spans="1:12" s="40" customFormat="1" ht="15.75" x14ac:dyDescent="0.25">
      <c r="A19" s="28"/>
      <c r="B19" s="15" t="s">
        <v>202</v>
      </c>
      <c r="C19" s="95"/>
      <c r="D19" s="15" t="s">
        <v>200</v>
      </c>
      <c r="E19" s="169"/>
      <c r="F19" s="136"/>
      <c r="G19" s="15" t="s">
        <v>203</v>
      </c>
      <c r="H19" s="95"/>
      <c r="I19" s="243" t="s">
        <v>200</v>
      </c>
      <c r="J19" s="246"/>
      <c r="K19" s="31"/>
      <c r="L19" s="139"/>
    </row>
    <row r="20" spans="1:12" s="40" customFormat="1" ht="6" customHeight="1" thickBot="1" x14ac:dyDescent="0.3">
      <c r="A20" s="28"/>
      <c r="B20" s="15"/>
      <c r="C20" s="62"/>
      <c r="D20" s="15"/>
      <c r="E20"/>
      <c r="F20" s="136"/>
      <c r="G20" s="15"/>
      <c r="H20" s="62"/>
      <c r="I20" s="15"/>
      <c r="J20"/>
      <c r="K20" s="15"/>
      <c r="L20" s="139"/>
    </row>
    <row r="21" spans="1:12" s="40" customFormat="1" ht="16.5" thickTop="1" x14ac:dyDescent="0.25">
      <c r="A21" s="38"/>
      <c r="B21" s="17"/>
      <c r="C21" s="340" t="s">
        <v>204</v>
      </c>
      <c r="D21" s="341"/>
      <c r="E21" s="17"/>
      <c r="F21" s="17"/>
      <c r="G21" s="340" t="s">
        <v>205</v>
      </c>
      <c r="H21" s="340"/>
      <c r="I21" s="17"/>
      <c r="J21" s="17"/>
      <c r="K21" s="17"/>
      <c r="L21" s="175"/>
    </row>
    <row r="22" spans="1:12" s="42" customFormat="1" ht="15.75" x14ac:dyDescent="0.25">
      <c r="A22" s="28"/>
      <c r="B22" s="295" t="s">
        <v>206</v>
      </c>
      <c r="C22" s="243"/>
      <c r="D22" s="243"/>
      <c r="E22" s="48">
        <f>'RE-611p2'!G21</f>
        <v>0</v>
      </c>
      <c r="F22" s="40"/>
      <c r="G22" s="24" t="s">
        <v>207</v>
      </c>
      <c r="H22" s="24"/>
      <c r="I22" s="24"/>
      <c r="J22" s="48">
        <f>'RE-611(T)p3'!H22</f>
        <v>0</v>
      </c>
      <c r="K22" s="40"/>
      <c r="L22" s="139"/>
    </row>
    <row r="23" spans="1:12" s="40" customFormat="1" ht="15.75" x14ac:dyDescent="0.25">
      <c r="A23" s="28"/>
      <c r="B23" s="15"/>
      <c r="C23" s="15"/>
      <c r="D23" s="18" t="s">
        <v>208</v>
      </c>
      <c r="E23" s="14"/>
      <c r="G23" s="24" t="s">
        <v>209</v>
      </c>
      <c r="H23" s="24"/>
      <c r="I23" s="24"/>
      <c r="J23" s="174"/>
      <c r="L23" s="139"/>
    </row>
    <row r="24" spans="1:12" s="40" customFormat="1" ht="15.75" x14ac:dyDescent="0.25">
      <c r="A24" s="28"/>
      <c r="B24" s="295" t="s">
        <v>210</v>
      </c>
      <c r="C24" s="296"/>
      <c r="D24" s="296"/>
      <c r="E24" s="48">
        <v>0</v>
      </c>
      <c r="G24" s="353" t="s">
        <v>211</v>
      </c>
      <c r="H24" s="353"/>
      <c r="I24" s="353"/>
      <c r="J24" s="49">
        <v>0</v>
      </c>
      <c r="L24" s="139"/>
    </row>
    <row r="25" spans="1:12" s="40" customFormat="1" ht="15.75" x14ac:dyDescent="0.25">
      <c r="A25" s="28"/>
      <c r="D25" s="18" t="s">
        <v>212</v>
      </c>
      <c r="E25" s="45">
        <f>'RE-611p2'!G37</f>
        <v>0</v>
      </c>
      <c r="G25" s="24" t="s">
        <v>212</v>
      </c>
      <c r="H25" s="24"/>
      <c r="I25" s="24"/>
      <c r="J25" s="46">
        <f>'RE-611(T)p3'!I32</f>
        <v>0</v>
      </c>
      <c r="L25" s="139"/>
    </row>
    <row r="26" spans="1:12" s="40" customFormat="1" ht="15.75" x14ac:dyDescent="0.25">
      <c r="A26" s="28"/>
      <c r="B26" s="295" t="s">
        <v>213</v>
      </c>
      <c r="C26" s="306"/>
      <c r="D26" s="306"/>
      <c r="E26" s="46">
        <f>'RE-611p2'!G35</f>
        <v>0</v>
      </c>
      <c r="G26" s="24" t="s">
        <v>213</v>
      </c>
      <c r="H26" s="24"/>
      <c r="I26" s="24"/>
      <c r="J26" s="46">
        <f>'RE-611(T)p3'!G32</f>
        <v>0</v>
      </c>
      <c r="K26" s="160"/>
      <c r="L26" s="139"/>
    </row>
    <row r="27" spans="1:12" s="40" customFormat="1" ht="6" customHeight="1" thickBot="1" x14ac:dyDescent="0.3">
      <c r="A27" s="28"/>
      <c r="B27" s="18"/>
      <c r="E27" s="52"/>
      <c r="G27" s="24"/>
      <c r="H27" s="24"/>
      <c r="I27" s="24"/>
      <c r="J27" s="52"/>
      <c r="K27" s="160"/>
      <c r="L27" s="139"/>
    </row>
    <row r="28" spans="1:12" s="40" customFormat="1" ht="16.5" thickTop="1" x14ac:dyDescent="0.25">
      <c r="A28" s="38"/>
      <c r="B28" s="39"/>
      <c r="C28" s="176" t="s">
        <v>214</v>
      </c>
      <c r="D28" s="177"/>
      <c r="E28" s="17" t="s">
        <v>215</v>
      </c>
      <c r="F28" s="177"/>
      <c r="G28" s="17" t="s">
        <v>214</v>
      </c>
      <c r="H28" s="178"/>
      <c r="I28" s="167" t="s">
        <v>215</v>
      </c>
      <c r="J28" s="178"/>
      <c r="K28" s="179"/>
      <c r="L28" s="175"/>
    </row>
    <row r="29" spans="1:12" s="40" customFormat="1" ht="15.75" x14ac:dyDescent="0.25">
      <c r="A29" s="28"/>
      <c r="C29" s="18" t="s">
        <v>214</v>
      </c>
      <c r="D29" s="89"/>
      <c r="E29" s="15" t="s">
        <v>215</v>
      </c>
      <c r="F29" s="31"/>
      <c r="G29" s="18" t="s">
        <v>214</v>
      </c>
      <c r="H29" s="134"/>
      <c r="I29" s="18" t="s">
        <v>215</v>
      </c>
      <c r="J29" s="31"/>
      <c r="K29" s="160"/>
      <c r="L29" s="139"/>
    </row>
    <row r="30" spans="1:12" s="40" customFormat="1" ht="6" customHeight="1" thickBot="1" x14ac:dyDescent="0.3">
      <c r="A30" s="28"/>
      <c r="C30" s="18"/>
      <c r="E30" s="15"/>
      <c r="F30" s="52"/>
      <c r="G30" s="18"/>
      <c r="H30" s="12"/>
      <c r="I30" s="18"/>
      <c r="J30" s="52"/>
      <c r="K30" s="160"/>
      <c r="L30" s="139"/>
    </row>
    <row r="31" spans="1:12" s="40" customFormat="1" ht="16.5" thickTop="1" x14ac:dyDescent="0.25">
      <c r="A31" s="38"/>
      <c r="B31" s="39"/>
      <c r="C31" s="17"/>
      <c r="D31" s="167" t="s">
        <v>216</v>
      </c>
      <c r="E31" s="194"/>
      <c r="F31" s="39"/>
      <c r="G31" s="345" t="s">
        <v>217</v>
      </c>
      <c r="H31" s="345"/>
      <c r="I31" s="345"/>
      <c r="J31" s="177"/>
      <c r="K31" s="179"/>
      <c r="L31" s="175"/>
    </row>
    <row r="32" spans="1:12" s="40" customFormat="1" ht="15.75" x14ac:dyDescent="0.25">
      <c r="A32" s="28"/>
      <c r="C32" s="15"/>
      <c r="D32" s="18" t="s">
        <v>218</v>
      </c>
      <c r="E32" s="54"/>
      <c r="F32" s="15"/>
      <c r="G32" s="15"/>
      <c r="H32" s="15"/>
      <c r="I32" s="18" t="s">
        <v>219</v>
      </c>
      <c r="J32" s="54"/>
      <c r="K32" s="15"/>
      <c r="L32" s="139"/>
    </row>
    <row r="33" spans="1:12" s="40" customFormat="1" ht="15.75" x14ac:dyDescent="0.25">
      <c r="A33" s="28"/>
      <c r="C33" s="18" t="s">
        <v>220</v>
      </c>
      <c r="D33" s="344"/>
      <c r="E33" s="344"/>
      <c r="F33" s="344"/>
      <c r="G33" s="295" t="s">
        <v>221</v>
      </c>
      <c r="H33" s="295"/>
      <c r="I33" s="295"/>
      <c r="J33" s="54"/>
      <c r="L33" s="139"/>
    </row>
    <row r="34" spans="1:12" s="55" customFormat="1" ht="15.75" x14ac:dyDescent="0.25">
      <c r="A34" s="28"/>
      <c r="B34" s="40"/>
      <c r="C34" s="15"/>
      <c r="D34" s="18" t="s">
        <v>222</v>
      </c>
      <c r="E34" s="54"/>
      <c r="F34" s="15"/>
      <c r="G34" s="295" t="s">
        <v>223</v>
      </c>
      <c r="H34" s="246"/>
      <c r="I34" s="246"/>
      <c r="J34" s="54"/>
      <c r="K34" s="40"/>
      <c r="L34" s="139"/>
    </row>
    <row r="35" spans="1:12" s="40" customFormat="1" ht="15.75" x14ac:dyDescent="0.25">
      <c r="A35" s="28"/>
      <c r="C35" s="15"/>
      <c r="D35" s="18" t="s">
        <v>224</v>
      </c>
      <c r="E35" s="343"/>
      <c r="F35" s="343"/>
      <c r="G35" s="15"/>
      <c r="H35" s="15"/>
      <c r="I35" s="18" t="s">
        <v>225</v>
      </c>
      <c r="J35" s="54"/>
      <c r="L35" s="139"/>
    </row>
    <row r="36" spans="1:12" s="40" customFormat="1" ht="15.75" x14ac:dyDescent="0.25">
      <c r="A36" s="28"/>
      <c r="C36" s="15"/>
      <c r="D36" s="18" t="s">
        <v>226</v>
      </c>
      <c r="E36" s="14"/>
      <c r="F36" s="15"/>
      <c r="G36" s="43"/>
      <c r="H36" s="15"/>
      <c r="I36" s="18" t="s">
        <v>227</v>
      </c>
      <c r="J36" s="54"/>
      <c r="L36" s="139"/>
    </row>
    <row r="37" spans="1:12" s="40" customFormat="1" ht="15.75" x14ac:dyDescent="0.25">
      <c r="A37" s="28"/>
      <c r="C37" s="15"/>
      <c r="D37" s="18" t="s">
        <v>228</v>
      </c>
      <c r="E37" s="54"/>
      <c r="G37" s="15"/>
      <c r="H37" s="15"/>
      <c r="I37" s="18" t="s">
        <v>229</v>
      </c>
      <c r="J37" s="54"/>
      <c r="L37" s="139"/>
    </row>
    <row r="38" spans="1:12" s="40" customFormat="1" ht="15.75" x14ac:dyDescent="0.25">
      <c r="A38" s="28"/>
      <c r="B38" s="15"/>
      <c r="C38" s="15"/>
      <c r="D38" s="18" t="s">
        <v>230</v>
      </c>
      <c r="E38" s="174"/>
      <c r="H38" s="43"/>
      <c r="I38" s="18" t="s">
        <v>231</v>
      </c>
      <c r="J38" s="174"/>
      <c r="L38" s="139"/>
    </row>
    <row r="39" spans="1:12" s="40" customFormat="1" ht="6" customHeight="1" thickBot="1" x14ac:dyDescent="0.3">
      <c r="A39" s="28"/>
      <c r="B39" s="15"/>
      <c r="C39" s="15"/>
      <c r="D39" s="18"/>
      <c r="E39" s="182"/>
      <c r="H39" s="43"/>
      <c r="I39" s="18"/>
      <c r="J39" s="182"/>
      <c r="L39" s="139"/>
    </row>
    <row r="40" spans="1:12" s="40" customFormat="1" ht="16.5" thickTop="1" x14ac:dyDescent="0.25">
      <c r="A40" s="38"/>
      <c r="B40" s="17" t="s">
        <v>232</v>
      </c>
      <c r="C40" s="17"/>
      <c r="D40" s="17"/>
      <c r="E40" s="17"/>
      <c r="F40" s="17"/>
      <c r="G40" s="39"/>
      <c r="H40" s="39"/>
      <c r="I40" s="39"/>
      <c r="J40" s="39"/>
      <c r="K40" s="39"/>
      <c r="L40" s="175"/>
    </row>
    <row r="41" spans="1:12" s="40" customFormat="1" ht="15.75" x14ac:dyDescent="0.25">
      <c r="A41" s="28"/>
      <c r="B41" s="301">
        <f>'RE-616'!F8</f>
        <v>0</v>
      </c>
      <c r="C41" s="301"/>
      <c r="D41" s="301"/>
      <c r="E41" s="15"/>
      <c r="G41" s="15"/>
      <c r="H41" s="18" t="s">
        <v>233</v>
      </c>
      <c r="I41" s="244"/>
      <c r="J41" s="244"/>
      <c r="K41" s="15"/>
      <c r="L41" s="139"/>
    </row>
    <row r="42" spans="1:12" s="40" customFormat="1" ht="15.75" x14ac:dyDescent="0.25">
      <c r="A42" s="28"/>
      <c r="B42" s="342">
        <f>'RE-616'!F9</f>
        <v>0</v>
      </c>
      <c r="C42" s="342"/>
      <c r="D42" s="342"/>
      <c r="H42" s="18" t="s">
        <v>84</v>
      </c>
      <c r="I42" s="280"/>
      <c r="J42" s="280"/>
      <c r="L42" s="139"/>
    </row>
    <row r="43" spans="1:12" s="40" customFormat="1" ht="15.75" x14ac:dyDescent="0.25">
      <c r="A43" s="28"/>
      <c r="B43" s="339"/>
      <c r="C43" s="339"/>
      <c r="D43" s="339"/>
      <c r="H43" s="18" t="s">
        <v>234</v>
      </c>
      <c r="I43" s="31"/>
      <c r="L43" s="139"/>
    </row>
    <row r="44" spans="1:12" s="40" customFormat="1" ht="15.75" x14ac:dyDescent="0.25">
      <c r="A44" s="28"/>
      <c r="B44" s="295" t="s">
        <v>235</v>
      </c>
      <c r="C44" s="295"/>
      <c r="D44" s="295"/>
      <c r="E44" s="244"/>
      <c r="F44" s="244"/>
      <c r="L44" s="139"/>
    </row>
    <row r="45" spans="1:12" s="40" customFormat="1" ht="15.75" x14ac:dyDescent="0.25">
      <c r="A45" s="28"/>
      <c r="D45" s="18" t="s">
        <v>236</v>
      </c>
      <c r="E45" s="132">
        <f>'RE-613'!E14</f>
        <v>0</v>
      </c>
      <c r="G45" s="295" t="s">
        <v>237</v>
      </c>
      <c r="H45" s="296"/>
      <c r="I45" s="296"/>
      <c r="J45" s="244"/>
      <c r="K45" s="244"/>
      <c r="L45" s="139"/>
    </row>
    <row r="46" spans="1:12" s="40" customFormat="1" ht="6" customHeight="1" thickBot="1" x14ac:dyDescent="0.3">
      <c r="A46" s="28"/>
      <c r="G46" s="12"/>
      <c r="H46"/>
      <c r="K46" s="15"/>
      <c r="L46" s="139"/>
    </row>
    <row r="47" spans="1:12" s="40" customFormat="1" ht="16.5" thickTop="1" x14ac:dyDescent="0.25">
      <c r="A47" s="332" t="s">
        <v>238</v>
      </c>
      <c r="B47" s="298"/>
      <c r="C47" s="39"/>
      <c r="D47" s="39"/>
      <c r="E47" s="39"/>
      <c r="F47" s="39"/>
      <c r="G47" s="17"/>
      <c r="H47" s="180"/>
      <c r="I47" s="17"/>
      <c r="J47" s="39"/>
      <c r="K47" s="39"/>
      <c r="L47" s="175"/>
    </row>
    <row r="48" spans="1:12" s="40" customFormat="1" ht="15.75" x14ac:dyDescent="0.25">
      <c r="A48" s="28"/>
      <c r="B48" s="18" t="s">
        <v>97</v>
      </c>
      <c r="C48" s="14"/>
      <c r="F48" s="18" t="s">
        <v>239</v>
      </c>
      <c r="G48" s="14"/>
      <c r="H48" s="15"/>
      <c r="I48" s="15"/>
      <c r="K48" s="15"/>
      <c r="L48" s="139"/>
    </row>
    <row r="49" spans="1:12" s="40" customFormat="1" ht="15.75" x14ac:dyDescent="0.25">
      <c r="A49" s="28"/>
      <c r="B49" s="18"/>
      <c r="C49" s="52"/>
      <c r="F49" s="18"/>
      <c r="H49" s="15"/>
      <c r="I49" s="15"/>
      <c r="K49" s="15"/>
      <c r="L49" s="139"/>
    </row>
    <row r="50" spans="1:12" s="40" customFormat="1" ht="12.75" x14ac:dyDescent="0.2">
      <c r="A50" s="336" t="s">
        <v>240</v>
      </c>
      <c r="B50" s="337"/>
      <c r="C50" s="337"/>
      <c r="D50" s="181"/>
      <c r="E50" s="333"/>
      <c r="F50" s="334"/>
      <c r="G50" s="334"/>
      <c r="H50" s="334"/>
      <c r="I50" s="334"/>
      <c r="J50" s="334"/>
      <c r="K50" s="334"/>
      <c r="L50" s="335"/>
    </row>
    <row r="51" spans="1:12" s="40" customFormat="1" x14ac:dyDescent="0.2">
      <c r="A51" s="328"/>
      <c r="B51" s="289"/>
      <c r="C51" s="289"/>
      <c r="D51" s="289"/>
      <c r="E51" s="289"/>
      <c r="F51" s="289"/>
      <c r="G51" s="289"/>
      <c r="H51" s="289"/>
      <c r="I51" s="289"/>
      <c r="J51" s="289"/>
      <c r="K51" s="289"/>
      <c r="L51" s="329"/>
    </row>
    <row r="52" spans="1:12" s="40" customFormat="1" x14ac:dyDescent="0.2">
      <c r="A52" s="328"/>
      <c r="B52" s="289"/>
      <c r="C52" s="289"/>
      <c r="D52" s="289"/>
      <c r="E52" s="289"/>
      <c r="F52" s="289"/>
      <c r="G52" s="289"/>
      <c r="H52" s="289"/>
      <c r="I52" s="289"/>
      <c r="J52" s="289"/>
      <c r="K52" s="289"/>
      <c r="L52" s="329"/>
    </row>
    <row r="53" spans="1:12" s="40" customFormat="1" x14ac:dyDescent="0.2">
      <c r="A53" s="328"/>
      <c r="B53" s="289"/>
      <c r="C53" s="289"/>
      <c r="D53" s="289"/>
      <c r="E53" s="289"/>
      <c r="F53" s="289"/>
      <c r="G53" s="289"/>
      <c r="H53" s="289"/>
      <c r="I53" s="289"/>
      <c r="J53" s="289"/>
      <c r="K53" s="289"/>
      <c r="L53" s="329"/>
    </row>
    <row r="54" spans="1:12" s="40" customFormat="1" x14ac:dyDescent="0.2">
      <c r="A54" s="328"/>
      <c r="B54" s="289"/>
      <c r="C54" s="289"/>
      <c r="D54" s="289"/>
      <c r="E54" s="289"/>
      <c r="F54" s="289"/>
      <c r="G54" s="289"/>
      <c r="H54" s="289"/>
      <c r="I54" s="289"/>
      <c r="J54" s="289"/>
      <c r="K54" s="289"/>
      <c r="L54" s="329"/>
    </row>
    <row r="55" spans="1:12" s="40" customFormat="1" x14ac:dyDescent="0.2">
      <c r="A55" s="330"/>
      <c r="B55" s="292"/>
      <c r="C55" s="292"/>
      <c r="D55" s="292"/>
      <c r="E55" s="292"/>
      <c r="F55" s="292"/>
      <c r="G55" s="292"/>
      <c r="H55" s="292"/>
      <c r="I55" s="292"/>
      <c r="J55" s="292"/>
      <c r="K55" s="292"/>
      <c r="L55" s="331"/>
    </row>
    <row r="56" spans="1:12" s="40" customFormat="1" ht="16.5" thickBot="1" x14ac:dyDescent="0.3">
      <c r="A56" s="77"/>
      <c r="B56" s="15"/>
      <c r="C56" s="15"/>
      <c r="D56" s="57"/>
      <c r="E56" s="57"/>
      <c r="F56" s="57"/>
      <c r="G56" s="133"/>
      <c r="H56" s="133"/>
      <c r="I56" s="133"/>
      <c r="J56" s="57"/>
      <c r="K56" s="15"/>
      <c r="L56" s="157"/>
    </row>
    <row r="57" spans="1:12" s="40" customFormat="1" ht="13.5" thickTop="1" x14ac:dyDescent="0.2">
      <c r="B57" s="17"/>
      <c r="C57" s="17"/>
      <c r="D57" s="58"/>
      <c r="E57" s="17"/>
      <c r="F57" s="17"/>
      <c r="J57" s="17"/>
      <c r="K57" s="17"/>
    </row>
    <row r="58" spans="1:12" ht="15" x14ac:dyDescent="0.25">
      <c r="A58" s="40"/>
      <c r="B58" s="59"/>
      <c r="C58" s="59"/>
      <c r="D58" s="60"/>
      <c r="E58" s="59"/>
      <c r="F58" s="59"/>
      <c r="G58" s="40"/>
      <c r="H58" s="40"/>
      <c r="I58" s="40"/>
      <c r="J58" s="40"/>
      <c r="K58" s="40"/>
      <c r="L58" s="40"/>
    </row>
  </sheetData>
  <sheetProtection sheet="1" objects="1" scenarios="1" selectLockedCells="1"/>
  <mergeCells count="52">
    <mergeCell ref="J15:K15"/>
    <mergeCell ref="H15:I15"/>
    <mergeCell ref="G21:H21"/>
    <mergeCell ref="G24:I24"/>
    <mergeCell ref="I18:J18"/>
    <mergeCell ref="I19:J19"/>
    <mergeCell ref="J16:K16"/>
    <mergeCell ref="J2:K2"/>
    <mergeCell ref="E12:F12"/>
    <mergeCell ref="D6:H6"/>
    <mergeCell ref="B6:C6"/>
    <mergeCell ref="H9:J9"/>
    <mergeCell ref="C9:E9"/>
    <mergeCell ref="J3:K3"/>
    <mergeCell ref="D33:F33"/>
    <mergeCell ref="B41:D41"/>
    <mergeCell ref="G33:I33"/>
    <mergeCell ref="G31:I31"/>
    <mergeCell ref="C1:I1"/>
    <mergeCell ref="C2:I2"/>
    <mergeCell ref="C4:I4"/>
    <mergeCell ref="H10:J10"/>
    <mergeCell ref="C10:E10"/>
    <mergeCell ref="B26:D26"/>
    <mergeCell ref="B16:C16"/>
    <mergeCell ref="J1:K1"/>
    <mergeCell ref="J4:K4"/>
    <mergeCell ref="H16:I16"/>
    <mergeCell ref="J5:K5"/>
    <mergeCell ref="A2:B2"/>
    <mergeCell ref="E44:F44"/>
    <mergeCell ref="B7:C7"/>
    <mergeCell ref="G34:I34"/>
    <mergeCell ref="I41:J41"/>
    <mergeCell ref="E15:F15"/>
    <mergeCell ref="B15:C15"/>
    <mergeCell ref="B44:D44"/>
    <mergeCell ref="H8:J8"/>
    <mergeCell ref="G12:H12"/>
    <mergeCell ref="B43:D43"/>
    <mergeCell ref="B22:D22"/>
    <mergeCell ref="C21:D21"/>
    <mergeCell ref="I42:J42"/>
    <mergeCell ref="B42:D42"/>
    <mergeCell ref="B24:D24"/>
    <mergeCell ref="E35:F35"/>
    <mergeCell ref="A51:L55"/>
    <mergeCell ref="A47:B47"/>
    <mergeCell ref="E50:L50"/>
    <mergeCell ref="G45:I45"/>
    <mergeCell ref="J45:K45"/>
    <mergeCell ref="A50:C50"/>
  </mergeCells>
  <phoneticPr fontId="2" type="noConversion"/>
  <dataValidations count="7">
    <dataValidation allowBlank="1" sqref="B44" xr:uid="{00000000-0002-0000-0300-000000000000}"/>
    <dataValidation type="list" allowBlank="1" showInputMessage="1" showErrorMessage="1" sqref="I43" xr:uid="{00000000-0002-0000-0300-000001000000}">
      <formula1>Yes_No</formula1>
    </dataValidation>
    <dataValidation type="list" allowBlank="1" showInputMessage="1" showErrorMessage="1" sqref="I41:J41" xr:uid="{00000000-0002-0000-0300-000002000000}">
      <formula1>Type_Dwelling</formula1>
    </dataValidation>
    <dataValidation type="list" allowBlank="1" showInputMessage="1" showErrorMessage="1" sqref="H47 G48" xr:uid="{00000000-0002-0000-0300-000003000000}">
      <formula1>Appeal</formula1>
    </dataValidation>
    <dataValidation type="list" allowBlank="1" showInputMessage="1" showErrorMessage="1" sqref="G12:H12" xr:uid="{00000000-0002-0000-0300-000004000000}">
      <formula1>Occupancy_Class</formula1>
    </dataValidation>
    <dataValidation type="list" allowBlank="1" showInputMessage="1" showErrorMessage="1" sqref="J45:K45" xr:uid="{00000000-0002-0000-0300-000005000000}">
      <formula1>Temp_Perm</formula1>
    </dataValidation>
    <dataValidation type="list" allowBlank="1" showInputMessage="1" showErrorMessage="1" sqref="E44:F44" xr:uid="{00000000-0002-0000-0300-000006000000}">
      <formula1>Own_Tenant</formula1>
    </dataValidation>
  </dataValidations>
  <pageMargins left="0" right="0" top="0.2" bottom="0"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zoomScale="95" workbookViewId="0">
      <selection activeCell="B10" sqref="B10"/>
    </sheetView>
  </sheetViews>
  <sheetFormatPr defaultRowHeight="11.25" x14ac:dyDescent="0.2"/>
  <cols>
    <col min="1" max="1" width="10" style="40" bestFit="1" customWidth="1"/>
    <col min="2" max="2" width="16.6640625" style="40" customWidth="1"/>
    <col min="3" max="3" width="29" style="40" customWidth="1"/>
    <col min="4" max="4" width="10.83203125" style="40" customWidth="1"/>
    <col min="5" max="5" width="12.5" style="40" customWidth="1"/>
    <col min="6" max="6" width="13.6640625" style="40" customWidth="1"/>
    <col min="7" max="7" width="12.83203125" style="40" customWidth="1"/>
    <col min="8" max="8" width="12.5" style="40" customWidth="1"/>
    <col min="9" max="9" width="11.33203125" style="40" customWidth="1"/>
    <col min="10" max="16384" width="9.33203125" style="40"/>
  </cols>
  <sheetData>
    <row r="1" spans="1:10" ht="16.5" thickTop="1" x14ac:dyDescent="0.25">
      <c r="A1" s="360" t="s">
        <v>241</v>
      </c>
      <c r="B1" s="298"/>
      <c r="C1" s="238" t="s">
        <v>1</v>
      </c>
      <c r="D1" s="298"/>
      <c r="E1" s="298"/>
      <c r="F1" s="298"/>
      <c r="G1" s="298"/>
      <c r="H1" s="219"/>
      <c r="I1" s="17" t="s">
        <v>99</v>
      </c>
      <c r="J1" s="64" t="str">
        <f>'RE-600'!H1</f>
        <v>FAI</v>
      </c>
    </row>
    <row r="2" spans="1:10" ht="15.75" x14ac:dyDescent="0.25">
      <c r="A2" s="347">
        <f>'RE-600'!A2</f>
        <v>42858</v>
      </c>
      <c r="B2" s="348"/>
      <c r="C2" s="240" t="s">
        <v>3</v>
      </c>
      <c r="D2" s="246"/>
      <c r="E2" s="246"/>
      <c r="F2" s="246"/>
      <c r="G2" s="246"/>
      <c r="H2"/>
      <c r="I2" s="15" t="s">
        <v>162</v>
      </c>
      <c r="J2" s="65">
        <f>'RE-600'!H2</f>
        <v>158</v>
      </c>
    </row>
    <row r="3" spans="1:10" ht="15.75" x14ac:dyDescent="0.25">
      <c r="A3" s="28"/>
      <c r="D3" s="19"/>
      <c r="I3" s="15" t="s">
        <v>242</v>
      </c>
      <c r="J3" s="203">
        <f>'RE-600'!H3</f>
        <v>4.2</v>
      </c>
    </row>
    <row r="4" spans="1:10" ht="15.75" x14ac:dyDescent="0.25">
      <c r="A4" s="28"/>
      <c r="B4" s="240" t="s">
        <v>243</v>
      </c>
      <c r="C4" s="246"/>
      <c r="D4" s="246"/>
      <c r="E4" s="246"/>
      <c r="F4" s="246"/>
      <c r="G4" s="246"/>
      <c r="H4" s="246"/>
      <c r="I4" s="15" t="s">
        <v>104</v>
      </c>
      <c r="J4" s="65" t="str">
        <f>'RE-600'!H4</f>
        <v>018</v>
      </c>
    </row>
    <row r="5" spans="1:10" ht="15.75" x14ac:dyDescent="0.25">
      <c r="A5" s="28"/>
      <c r="D5" s="19"/>
      <c r="I5" s="15" t="s">
        <v>185</v>
      </c>
      <c r="J5" s="65">
        <f>'RE-600'!H5</f>
        <v>111621</v>
      </c>
    </row>
    <row r="6" spans="1:10" x14ac:dyDescent="0.2">
      <c r="A6" s="28"/>
      <c r="H6" s="52"/>
      <c r="J6" s="50"/>
    </row>
    <row r="7" spans="1:10" s="42" customFormat="1" ht="12.75" customHeight="1" x14ac:dyDescent="0.2">
      <c r="A7" s="28"/>
      <c r="B7" s="40"/>
      <c r="C7" s="40"/>
      <c r="D7" s="40"/>
      <c r="E7" s="357" t="s">
        <v>244</v>
      </c>
      <c r="F7" s="40"/>
      <c r="G7" s="357" t="s">
        <v>245</v>
      </c>
      <c r="H7" s="355" t="s">
        <v>246</v>
      </c>
      <c r="I7" s="40"/>
      <c r="J7" s="50"/>
    </row>
    <row r="8" spans="1:10" s="15" customFormat="1" ht="13.5" thickBot="1" x14ac:dyDescent="0.25">
      <c r="A8" s="162"/>
      <c r="B8" s="161" t="s">
        <v>247</v>
      </c>
      <c r="C8" s="96" t="s">
        <v>248</v>
      </c>
      <c r="D8" s="97" t="s">
        <v>249</v>
      </c>
      <c r="E8" s="359"/>
      <c r="F8" s="98" t="s">
        <v>250</v>
      </c>
      <c r="G8" s="358"/>
      <c r="H8" s="356"/>
      <c r="J8" s="23"/>
    </row>
    <row r="9" spans="1:10" ht="15.75" x14ac:dyDescent="0.25">
      <c r="A9" s="163"/>
      <c r="B9" s="27"/>
      <c r="C9" s="99"/>
      <c r="D9" s="193"/>
      <c r="E9" s="100"/>
      <c r="F9" s="101"/>
      <c r="G9" s="101"/>
      <c r="H9" s="44"/>
      <c r="I9" s="164"/>
      <c r="J9" s="50"/>
    </row>
    <row r="10" spans="1:10" ht="15.75" x14ac:dyDescent="0.25">
      <c r="A10" s="163"/>
      <c r="B10" s="27"/>
      <c r="C10" s="102"/>
      <c r="D10" s="193"/>
      <c r="E10" s="104"/>
      <c r="F10" s="104"/>
      <c r="G10" s="104"/>
      <c r="H10" s="137"/>
      <c r="I10" s="164"/>
      <c r="J10" s="50"/>
    </row>
    <row r="11" spans="1:10" ht="15.75" x14ac:dyDescent="0.25">
      <c r="A11" s="163"/>
      <c r="B11" s="27"/>
      <c r="C11" s="102"/>
      <c r="D11" s="193"/>
      <c r="E11" s="104"/>
      <c r="F11" s="104"/>
      <c r="G11" s="104"/>
      <c r="H11" s="137"/>
      <c r="I11" s="164"/>
      <c r="J11" s="50"/>
    </row>
    <row r="12" spans="1:10" ht="15.75" x14ac:dyDescent="0.25">
      <c r="A12" s="163"/>
      <c r="B12" s="27"/>
      <c r="C12" s="102"/>
      <c r="D12" s="193"/>
      <c r="E12" s="104"/>
      <c r="F12" s="104"/>
      <c r="G12" s="104"/>
      <c r="H12" s="137"/>
      <c r="I12" s="164"/>
      <c r="J12" s="50"/>
    </row>
    <row r="13" spans="1:10" ht="15.75" x14ac:dyDescent="0.25">
      <c r="A13" s="163"/>
      <c r="B13" s="27"/>
      <c r="C13" s="33"/>
      <c r="D13" s="193"/>
      <c r="E13" s="104"/>
      <c r="F13" s="104"/>
      <c r="G13" s="104"/>
      <c r="H13" s="137"/>
      <c r="I13" s="164"/>
      <c r="J13" s="50"/>
    </row>
    <row r="14" spans="1:10" ht="15.75" x14ac:dyDescent="0.25">
      <c r="A14" s="163"/>
      <c r="B14" s="27"/>
      <c r="C14" s="102"/>
      <c r="D14" s="193"/>
      <c r="E14" s="104"/>
      <c r="F14" s="104"/>
      <c r="G14" s="104"/>
      <c r="H14" s="137"/>
      <c r="I14" s="164"/>
      <c r="J14" s="50"/>
    </row>
    <row r="15" spans="1:10" ht="15.75" x14ac:dyDescent="0.25">
      <c r="A15" s="163"/>
      <c r="B15" s="27"/>
      <c r="C15" s="102"/>
      <c r="D15" s="193"/>
      <c r="E15" s="104"/>
      <c r="F15" s="104"/>
      <c r="G15" s="104"/>
      <c r="H15" s="137"/>
      <c r="I15" s="164"/>
      <c r="J15" s="50"/>
    </row>
    <row r="16" spans="1:10" ht="15.75" x14ac:dyDescent="0.25">
      <c r="A16" s="163"/>
      <c r="B16" s="27"/>
      <c r="C16" s="102"/>
      <c r="D16" s="193"/>
      <c r="E16" s="104"/>
      <c r="F16" s="104"/>
      <c r="G16" s="104"/>
      <c r="H16" s="137"/>
      <c r="I16" s="164"/>
      <c r="J16" s="50"/>
    </row>
    <row r="17" spans="1:10" ht="15.75" x14ac:dyDescent="0.25">
      <c r="A17" s="163"/>
      <c r="B17" s="27"/>
      <c r="C17" s="102"/>
      <c r="D17" s="193"/>
      <c r="E17" s="104"/>
      <c r="F17" s="104"/>
      <c r="G17" s="104"/>
      <c r="H17" s="137"/>
      <c r="I17" s="164"/>
      <c r="J17" s="50"/>
    </row>
    <row r="18" spans="1:10" ht="15.75" x14ac:dyDescent="0.25">
      <c r="A18" s="163"/>
      <c r="B18" s="27"/>
      <c r="C18" s="102"/>
      <c r="D18" s="193"/>
      <c r="E18" s="104"/>
      <c r="F18" s="104"/>
      <c r="G18" s="104"/>
      <c r="H18" s="137"/>
      <c r="I18" s="164"/>
      <c r="J18" s="50"/>
    </row>
    <row r="19" spans="1:10" ht="15.75" x14ac:dyDescent="0.25">
      <c r="A19" s="163"/>
      <c r="B19" s="27"/>
      <c r="C19" s="102"/>
      <c r="D19" s="193"/>
      <c r="E19" s="104"/>
      <c r="F19" s="104"/>
      <c r="G19" s="104"/>
      <c r="H19" s="137"/>
      <c r="I19" s="164"/>
      <c r="J19" s="50"/>
    </row>
    <row r="20" spans="1:10" ht="15.75" x14ac:dyDescent="0.25">
      <c r="A20" s="163"/>
      <c r="B20" s="27"/>
      <c r="C20" s="102"/>
      <c r="D20" s="193"/>
      <c r="E20" s="104"/>
      <c r="F20" s="104"/>
      <c r="G20" s="104"/>
      <c r="H20" s="137"/>
      <c r="I20" s="164"/>
      <c r="J20" s="50"/>
    </row>
    <row r="21" spans="1:10" ht="15.75" x14ac:dyDescent="0.25">
      <c r="A21" s="163"/>
      <c r="B21" s="27"/>
      <c r="C21" s="102"/>
      <c r="D21" s="193"/>
      <c r="E21" s="104"/>
      <c r="F21" s="104"/>
      <c r="G21" s="104"/>
      <c r="H21" s="137"/>
      <c r="I21" s="164"/>
      <c r="J21" s="50"/>
    </row>
    <row r="22" spans="1:10" ht="15.75" x14ac:dyDescent="0.25">
      <c r="A22" s="163"/>
      <c r="B22" s="27"/>
      <c r="C22" s="102"/>
      <c r="D22" s="193"/>
      <c r="E22" s="104"/>
      <c r="F22" s="104"/>
      <c r="G22" s="104"/>
      <c r="H22" s="137"/>
      <c r="I22" s="164"/>
      <c r="J22" s="50"/>
    </row>
    <row r="23" spans="1:10" ht="15.75" x14ac:dyDescent="0.25">
      <c r="A23" s="163"/>
      <c r="B23" s="27"/>
      <c r="C23" s="102"/>
      <c r="D23" s="193"/>
      <c r="E23" s="104"/>
      <c r="F23" s="104"/>
      <c r="G23" s="104"/>
      <c r="H23" s="137"/>
      <c r="I23" s="164"/>
      <c r="J23" s="50"/>
    </row>
    <row r="24" spans="1:10" ht="15.75" x14ac:dyDescent="0.25">
      <c r="A24" s="163"/>
      <c r="B24" s="27"/>
      <c r="C24" s="102"/>
      <c r="D24" s="193"/>
      <c r="E24" s="104"/>
      <c r="F24" s="104"/>
      <c r="G24" s="104"/>
      <c r="H24" s="137"/>
      <c r="I24" s="164"/>
      <c r="J24" s="50"/>
    </row>
    <row r="25" spans="1:10" ht="15.75" x14ac:dyDescent="0.25">
      <c r="A25" s="163"/>
      <c r="B25" s="27"/>
      <c r="C25" s="102"/>
      <c r="D25" s="193"/>
      <c r="E25" s="104"/>
      <c r="F25" s="104"/>
      <c r="G25" s="104"/>
      <c r="H25" s="137"/>
      <c r="I25" s="164"/>
      <c r="J25" s="50"/>
    </row>
    <row r="26" spans="1:10" ht="15.75" x14ac:dyDescent="0.25">
      <c r="A26" s="163"/>
      <c r="B26" s="27"/>
      <c r="C26" s="102"/>
      <c r="D26" s="193"/>
      <c r="E26" s="104"/>
      <c r="F26" s="104"/>
      <c r="G26" s="104"/>
      <c r="H26" s="137"/>
      <c r="I26" s="164"/>
      <c r="J26" s="50"/>
    </row>
    <row r="27" spans="1:10" ht="15.75" x14ac:dyDescent="0.25">
      <c r="A27" s="163"/>
      <c r="B27" s="27"/>
      <c r="C27" s="102"/>
      <c r="D27" s="193"/>
      <c r="E27" s="104"/>
      <c r="F27" s="104"/>
      <c r="G27" s="104"/>
      <c r="H27" s="137"/>
      <c r="I27" s="164"/>
      <c r="J27" s="50"/>
    </row>
    <row r="28" spans="1:10" ht="15.75" x14ac:dyDescent="0.25">
      <c r="A28" s="163"/>
      <c r="B28" s="27"/>
      <c r="C28" s="102"/>
      <c r="D28" s="193"/>
      <c r="E28" s="104"/>
      <c r="F28" s="104"/>
      <c r="G28" s="104"/>
      <c r="H28" s="137"/>
      <c r="I28" s="164"/>
      <c r="J28" s="50"/>
    </row>
    <row r="29" spans="1:10" ht="15.75" x14ac:dyDescent="0.25">
      <c r="A29" s="163"/>
      <c r="B29" s="27"/>
      <c r="C29" s="102"/>
      <c r="D29" s="193"/>
      <c r="E29" s="104"/>
      <c r="F29" s="104"/>
      <c r="G29" s="104"/>
      <c r="H29" s="137"/>
      <c r="I29" s="164"/>
      <c r="J29" s="50"/>
    </row>
    <row r="30" spans="1:10" ht="15.75" x14ac:dyDescent="0.25">
      <c r="A30" s="163"/>
      <c r="B30" s="27"/>
      <c r="C30" s="102"/>
      <c r="D30" s="193"/>
      <c r="E30" s="104"/>
      <c r="F30" s="104"/>
      <c r="G30" s="104"/>
      <c r="H30" s="137"/>
      <c r="I30" s="164"/>
      <c r="J30" s="50"/>
    </row>
    <row r="31" spans="1:10" ht="15.75" x14ac:dyDescent="0.25">
      <c r="A31" s="163"/>
      <c r="B31" s="27"/>
      <c r="C31" s="102"/>
      <c r="D31" s="193"/>
      <c r="E31" s="104"/>
      <c r="F31" s="104"/>
      <c r="G31" s="104"/>
      <c r="H31" s="137"/>
      <c r="I31" s="164"/>
      <c r="J31" s="50"/>
    </row>
    <row r="32" spans="1:10" ht="15.75" x14ac:dyDescent="0.25">
      <c r="A32" s="163"/>
      <c r="B32" s="27"/>
      <c r="C32" s="102"/>
      <c r="D32" s="193"/>
      <c r="E32" s="104"/>
      <c r="F32" s="104"/>
      <c r="G32" s="104"/>
      <c r="H32" s="137"/>
      <c r="I32" s="164"/>
      <c r="J32" s="50"/>
    </row>
    <row r="33" spans="1:10" ht="15.75" x14ac:dyDescent="0.25">
      <c r="A33" s="163"/>
      <c r="B33" s="27"/>
      <c r="C33" s="102"/>
      <c r="D33" s="193"/>
      <c r="E33" s="104"/>
      <c r="F33" s="104"/>
      <c r="G33" s="104"/>
      <c r="H33" s="137"/>
      <c r="I33" s="164"/>
      <c r="J33" s="50"/>
    </row>
    <row r="34" spans="1:10" ht="15.75" x14ac:dyDescent="0.25">
      <c r="A34" s="163"/>
      <c r="B34" s="27"/>
      <c r="C34" s="102"/>
      <c r="D34" s="193"/>
      <c r="E34" s="104"/>
      <c r="F34" s="104"/>
      <c r="G34" s="104"/>
      <c r="H34" s="137"/>
      <c r="I34" s="164"/>
      <c r="J34" s="50"/>
    </row>
    <row r="35" spans="1:10" ht="15.75" x14ac:dyDescent="0.25">
      <c r="A35" s="163"/>
      <c r="B35" s="27"/>
      <c r="C35" s="102"/>
      <c r="D35" s="193"/>
      <c r="E35" s="104"/>
      <c r="F35" s="104"/>
      <c r="G35" s="104"/>
      <c r="H35" s="137"/>
      <c r="I35" s="164"/>
      <c r="J35" s="50"/>
    </row>
    <row r="36" spans="1:10" ht="15.75" x14ac:dyDescent="0.25">
      <c r="A36" s="163"/>
      <c r="B36" s="27"/>
      <c r="C36" s="102"/>
      <c r="D36" s="193"/>
      <c r="E36" s="104"/>
      <c r="F36" s="104"/>
      <c r="G36" s="104"/>
      <c r="H36" s="137"/>
      <c r="I36" s="164"/>
      <c r="J36" s="50"/>
    </row>
    <row r="37" spans="1:10" ht="15.75" x14ac:dyDescent="0.25">
      <c r="A37" s="163"/>
      <c r="B37" s="27"/>
      <c r="C37" s="102"/>
      <c r="D37" s="193"/>
      <c r="E37" s="104"/>
      <c r="F37" s="104"/>
      <c r="G37" s="104"/>
      <c r="H37" s="137"/>
      <c r="I37" s="164"/>
      <c r="J37" s="50"/>
    </row>
    <row r="38" spans="1:10" ht="15.75" x14ac:dyDescent="0.25">
      <c r="A38" s="163"/>
      <c r="B38" s="27"/>
      <c r="C38" s="102"/>
      <c r="D38" s="193"/>
      <c r="E38" s="104"/>
      <c r="F38" s="104"/>
      <c r="G38" s="104"/>
      <c r="H38" s="137"/>
      <c r="I38" s="164"/>
      <c r="J38" s="50"/>
    </row>
    <row r="39" spans="1:10" ht="15.75" x14ac:dyDescent="0.25">
      <c r="A39" s="163"/>
      <c r="B39" s="27"/>
      <c r="C39" s="102"/>
      <c r="D39" s="193"/>
      <c r="E39" s="104"/>
      <c r="F39" s="104"/>
      <c r="G39" s="104"/>
      <c r="H39" s="137"/>
      <c r="I39" s="164"/>
      <c r="J39" s="50"/>
    </row>
    <row r="40" spans="1:10" ht="15.75" x14ac:dyDescent="0.25">
      <c r="A40" s="163"/>
      <c r="B40" s="27"/>
      <c r="C40" s="102"/>
      <c r="D40" s="193"/>
      <c r="E40" s="104"/>
      <c r="F40" s="104"/>
      <c r="G40" s="104"/>
      <c r="H40" s="137"/>
      <c r="I40" s="164"/>
      <c r="J40" s="50"/>
    </row>
    <row r="41" spans="1:10" ht="15.75" x14ac:dyDescent="0.25">
      <c r="A41" s="163"/>
      <c r="B41" s="27"/>
      <c r="C41" s="102"/>
      <c r="D41" s="193"/>
      <c r="E41" s="104"/>
      <c r="F41" s="104"/>
      <c r="G41" s="104"/>
      <c r="H41" s="137"/>
      <c r="I41" s="164"/>
      <c r="J41" s="50"/>
    </row>
    <row r="42" spans="1:10" ht="15.75" x14ac:dyDescent="0.25">
      <c r="A42" s="163"/>
      <c r="B42" s="27"/>
      <c r="C42" s="102"/>
      <c r="D42" s="193"/>
      <c r="E42" s="104"/>
      <c r="F42" s="104"/>
      <c r="G42" s="104"/>
      <c r="H42" s="137"/>
      <c r="I42" s="164"/>
      <c r="J42" s="50"/>
    </row>
    <row r="43" spans="1:10" ht="15.75" x14ac:dyDescent="0.25">
      <c r="A43" s="163"/>
      <c r="B43" s="27"/>
      <c r="C43" s="102"/>
      <c r="D43" s="193"/>
      <c r="E43" s="104"/>
      <c r="F43" s="104"/>
      <c r="G43" s="104"/>
      <c r="H43" s="137"/>
      <c r="I43" s="164"/>
      <c r="J43" s="50"/>
    </row>
    <row r="44" spans="1:10" ht="15.75" x14ac:dyDescent="0.25">
      <c r="A44" s="163"/>
      <c r="B44" s="27"/>
      <c r="C44" s="102"/>
      <c r="D44" s="193"/>
      <c r="E44" s="104"/>
      <c r="F44" s="104"/>
      <c r="G44" s="104"/>
      <c r="H44" s="137"/>
      <c r="I44" s="164"/>
      <c r="J44" s="50"/>
    </row>
    <row r="45" spans="1:10" ht="15.75" x14ac:dyDescent="0.25">
      <c r="A45" s="163"/>
      <c r="B45" s="27"/>
      <c r="C45" s="102"/>
      <c r="D45" s="193"/>
      <c r="E45" s="104"/>
      <c r="F45" s="104"/>
      <c r="G45" s="104"/>
      <c r="H45" s="137"/>
      <c r="I45" s="164"/>
      <c r="J45" s="50"/>
    </row>
    <row r="46" spans="1:10" ht="15.75" x14ac:dyDescent="0.25">
      <c r="A46" s="163"/>
      <c r="B46" s="27"/>
      <c r="C46" s="102"/>
      <c r="D46" s="193"/>
      <c r="E46" s="104"/>
      <c r="F46" s="104"/>
      <c r="G46" s="104"/>
      <c r="H46" s="137"/>
      <c r="I46" s="164"/>
      <c r="J46" s="50"/>
    </row>
    <row r="47" spans="1:10" ht="15.75" x14ac:dyDescent="0.25">
      <c r="A47" s="163"/>
      <c r="B47" s="27"/>
      <c r="C47" s="102"/>
      <c r="D47" s="193"/>
      <c r="E47" s="104"/>
      <c r="F47" s="104"/>
      <c r="G47" s="104"/>
      <c r="H47" s="137"/>
      <c r="I47" s="164"/>
      <c r="J47" s="50"/>
    </row>
    <row r="48" spans="1:10" ht="15.75" x14ac:dyDescent="0.25">
      <c r="A48" s="163"/>
      <c r="B48" s="165"/>
      <c r="C48" s="102"/>
      <c r="D48" s="193"/>
      <c r="E48" s="104"/>
      <c r="F48" s="104"/>
      <c r="G48" s="104"/>
      <c r="H48" s="166"/>
      <c r="I48" s="164"/>
      <c r="J48" s="50"/>
    </row>
    <row r="49" spans="1:10" x14ac:dyDescent="0.2">
      <c r="A49" s="28"/>
      <c r="J49" s="50"/>
    </row>
    <row r="50" spans="1:10" x14ac:dyDescent="0.2">
      <c r="A50" s="28"/>
      <c r="J50" s="50"/>
    </row>
    <row r="51" spans="1:10" x14ac:dyDescent="0.2">
      <c r="A51" s="28"/>
      <c r="J51" s="50"/>
    </row>
    <row r="52" spans="1:10" x14ac:dyDescent="0.2">
      <c r="A52" s="28"/>
      <c r="J52" s="50"/>
    </row>
    <row r="53" spans="1:10" ht="12" thickBot="1" x14ac:dyDescent="0.25">
      <c r="A53" s="77"/>
      <c r="B53" s="76"/>
      <c r="C53" s="76"/>
      <c r="D53" s="76"/>
      <c r="E53" s="76"/>
      <c r="F53" s="76"/>
      <c r="G53" s="76"/>
      <c r="H53" s="76"/>
      <c r="I53" s="76"/>
      <c r="J53" s="81"/>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xr:uid="{00000000-0002-0000-0400-000000000000}">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zoomScale="80" workbookViewId="0">
      <selection activeCell="G38" sqref="G38:I38"/>
    </sheetView>
  </sheetViews>
  <sheetFormatPr defaultRowHeight="11.25" x14ac:dyDescent="0.2"/>
  <cols>
    <col min="1" max="1" width="12.6640625" style="40" bestFit="1" customWidth="1"/>
    <col min="2" max="2" width="19" style="40" customWidth="1"/>
    <col min="3" max="3" width="9" style="40" customWidth="1"/>
    <col min="4" max="5" width="8.83203125" style="40" customWidth="1"/>
    <col min="6" max="6" width="1.83203125" style="40" customWidth="1"/>
    <col min="7" max="7" width="9.5"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1.33203125" style="40" customWidth="1"/>
    <col min="17" max="17" width="8.83203125" style="40" customWidth="1"/>
    <col min="18" max="18" width="7.33203125" style="40" customWidth="1"/>
    <col min="19" max="19" width="10.83203125" style="40" customWidth="1"/>
    <col min="20" max="16384" width="9.33203125" style="40"/>
  </cols>
  <sheetData>
    <row r="1" spans="1:21" ht="16.5" thickTop="1" x14ac:dyDescent="0.25">
      <c r="A1" s="16" t="s">
        <v>251</v>
      </c>
      <c r="B1" s="238" t="s">
        <v>1</v>
      </c>
      <c r="C1" s="238"/>
      <c r="D1" s="238"/>
      <c r="E1" s="238"/>
      <c r="F1" s="238"/>
      <c r="G1" s="238"/>
      <c r="H1" s="238"/>
      <c r="I1" s="238"/>
      <c r="J1" s="238"/>
      <c r="K1" s="238"/>
      <c r="L1" s="238"/>
      <c r="M1" s="238"/>
      <c r="N1" s="238"/>
      <c r="O1" s="298"/>
      <c r="P1" s="298"/>
      <c r="Q1" s="298"/>
      <c r="R1" s="298"/>
      <c r="S1" s="17" t="s">
        <v>99</v>
      </c>
      <c r="T1" s="64" t="str">
        <f>'RE-600'!H1</f>
        <v>FAI</v>
      </c>
    </row>
    <row r="2" spans="1:21" ht="15.75" x14ac:dyDescent="0.25">
      <c r="A2" s="198">
        <f>'RE-600'!A2</f>
        <v>42858</v>
      </c>
      <c r="B2" s="240" t="s">
        <v>3</v>
      </c>
      <c r="C2" s="240"/>
      <c r="D2" s="240"/>
      <c r="E2" s="240"/>
      <c r="F2" s="240"/>
      <c r="G2" s="240"/>
      <c r="H2" s="240"/>
      <c r="I2" s="240"/>
      <c r="J2" s="240"/>
      <c r="K2" s="240"/>
      <c r="L2" s="240"/>
      <c r="M2" s="240"/>
      <c r="N2" s="240"/>
      <c r="O2" s="246"/>
      <c r="P2" s="246"/>
      <c r="Q2" s="246"/>
      <c r="R2" s="246"/>
      <c r="S2" s="15" t="s">
        <v>100</v>
      </c>
      <c r="T2" s="65">
        <f>'RE-600'!H2</f>
        <v>158</v>
      </c>
    </row>
    <row r="3" spans="1:21" ht="15.75" x14ac:dyDescent="0.25">
      <c r="A3" s="28"/>
      <c r="B3" s="240" t="s">
        <v>252</v>
      </c>
      <c r="C3" s="240"/>
      <c r="D3" s="240"/>
      <c r="E3" s="240"/>
      <c r="F3" s="240"/>
      <c r="G3" s="240"/>
      <c r="H3" s="240"/>
      <c r="I3" s="240"/>
      <c r="J3" s="240"/>
      <c r="K3" s="240"/>
      <c r="L3" s="240"/>
      <c r="M3" s="240"/>
      <c r="N3" s="240"/>
      <c r="O3" s="246"/>
      <c r="P3" s="246"/>
      <c r="Q3" s="246"/>
      <c r="R3" s="246"/>
      <c r="S3" s="15" t="s">
        <v>102</v>
      </c>
      <c r="T3" s="203">
        <f>'RE-600'!H3</f>
        <v>4.2</v>
      </c>
    </row>
    <row r="4" spans="1:21" ht="12.75" x14ac:dyDescent="0.2">
      <c r="A4" s="28"/>
      <c r="S4" s="15" t="s">
        <v>253</v>
      </c>
      <c r="T4" s="202" t="str">
        <f>'RE-600'!H4</f>
        <v>018</v>
      </c>
    </row>
    <row r="5" spans="1:21" ht="12.75" x14ac:dyDescent="0.2">
      <c r="A5" s="28"/>
      <c r="S5" s="15" t="s">
        <v>254</v>
      </c>
      <c r="T5" s="65">
        <f>'RE-600'!H5</f>
        <v>111621</v>
      </c>
    </row>
    <row r="6" spans="1:21" s="73" customFormat="1" x14ac:dyDescent="0.2">
      <c r="A6" s="28"/>
      <c r="B6" s="40"/>
      <c r="C6" s="364" t="s">
        <v>255</v>
      </c>
      <c r="D6" s="364"/>
      <c r="E6" s="364"/>
      <c r="F6" s="40"/>
      <c r="G6" s="364" t="s">
        <v>256</v>
      </c>
      <c r="H6" s="364"/>
      <c r="I6" s="364"/>
      <c r="J6" s="40"/>
      <c r="K6" s="364" t="s">
        <v>257</v>
      </c>
      <c r="L6" s="365"/>
      <c r="M6" s="365"/>
      <c r="N6" s="40"/>
      <c r="O6" s="364" t="s">
        <v>258</v>
      </c>
      <c r="P6" s="364"/>
      <c r="Q6" s="364"/>
      <c r="R6" s="40"/>
      <c r="S6" s="40"/>
      <c r="T6" s="50"/>
      <c r="U6" s="40"/>
    </row>
    <row r="7" spans="1:21" s="73" customFormat="1" ht="9.75" customHeight="1" x14ac:dyDescent="0.2">
      <c r="A7" s="28"/>
      <c r="B7" s="40"/>
      <c r="C7" s="364"/>
      <c r="D7" s="364"/>
      <c r="E7" s="364"/>
      <c r="F7" s="40"/>
      <c r="G7" s="364"/>
      <c r="H7" s="364"/>
      <c r="I7" s="364"/>
      <c r="J7" s="40"/>
      <c r="K7" s="365"/>
      <c r="L7" s="365"/>
      <c r="M7" s="365"/>
      <c r="N7" s="40"/>
      <c r="O7" s="364"/>
      <c r="P7" s="364"/>
      <c r="Q7" s="364"/>
      <c r="R7" s="40"/>
      <c r="S7" s="40"/>
      <c r="T7" s="50"/>
      <c r="U7" s="40"/>
    </row>
    <row r="8" spans="1:21" s="73" customFormat="1" x14ac:dyDescent="0.2">
      <c r="A8" s="28"/>
      <c r="B8" s="306"/>
      <c r="C8" s="370"/>
      <c r="D8" s="305"/>
      <c r="E8" s="371"/>
      <c r="F8" s="306"/>
      <c r="G8" s="370"/>
      <c r="H8" s="305"/>
      <c r="I8" s="371"/>
      <c r="J8" s="306"/>
      <c r="K8" s="370"/>
      <c r="L8" s="305"/>
      <c r="M8" s="371"/>
      <c r="N8" s="306"/>
      <c r="O8" s="370"/>
      <c r="P8" s="305"/>
      <c r="Q8" s="371"/>
      <c r="R8" s="40"/>
      <c r="S8" s="40"/>
      <c r="T8" s="50"/>
      <c r="U8" s="40"/>
    </row>
    <row r="9" spans="1:21" s="73" customFormat="1" x14ac:dyDescent="0.2">
      <c r="A9" s="28"/>
      <c r="B9" s="306"/>
      <c r="C9" s="372"/>
      <c r="D9" s="344"/>
      <c r="E9" s="373"/>
      <c r="F9" s="306"/>
      <c r="G9" s="372"/>
      <c r="H9" s="344"/>
      <c r="I9" s="373"/>
      <c r="J9" s="306"/>
      <c r="K9" s="372"/>
      <c r="L9" s="344"/>
      <c r="M9" s="373"/>
      <c r="N9" s="306"/>
      <c r="O9" s="372"/>
      <c r="P9" s="344"/>
      <c r="Q9" s="373"/>
      <c r="R9" s="40"/>
      <c r="S9" s="40"/>
      <c r="T9" s="50"/>
      <c r="U9" s="40"/>
    </row>
    <row r="10" spans="1:21" s="73" customFormat="1" x14ac:dyDescent="0.2">
      <c r="A10" s="28"/>
      <c r="B10" s="306"/>
      <c r="C10" s="372"/>
      <c r="D10" s="344"/>
      <c r="E10" s="373"/>
      <c r="F10" s="306"/>
      <c r="G10" s="372"/>
      <c r="H10" s="344"/>
      <c r="I10" s="373"/>
      <c r="J10" s="306"/>
      <c r="K10" s="372"/>
      <c r="L10" s="344"/>
      <c r="M10" s="373"/>
      <c r="N10" s="306"/>
      <c r="O10" s="372"/>
      <c r="P10" s="344"/>
      <c r="Q10" s="373"/>
      <c r="R10" s="40"/>
      <c r="S10" s="40"/>
      <c r="T10" s="50"/>
      <c r="U10" s="40"/>
    </row>
    <row r="11" spans="1:21" s="73" customFormat="1" x14ac:dyDescent="0.2">
      <c r="A11" s="28"/>
      <c r="B11" s="306"/>
      <c r="C11" s="372"/>
      <c r="D11" s="344"/>
      <c r="E11" s="373"/>
      <c r="F11" s="306"/>
      <c r="G11" s="372"/>
      <c r="H11" s="344"/>
      <c r="I11" s="373"/>
      <c r="J11" s="306"/>
      <c r="K11" s="372"/>
      <c r="L11" s="344"/>
      <c r="M11" s="373"/>
      <c r="N11" s="306"/>
      <c r="O11" s="372"/>
      <c r="P11" s="344"/>
      <c r="Q11" s="373"/>
      <c r="R11" s="40"/>
      <c r="S11" s="40"/>
      <c r="T11" s="50"/>
      <c r="U11" s="40"/>
    </row>
    <row r="12" spans="1:21" s="73" customFormat="1" x14ac:dyDescent="0.2">
      <c r="A12" s="28"/>
      <c r="B12" s="306"/>
      <c r="C12" s="372"/>
      <c r="D12" s="344"/>
      <c r="E12" s="373"/>
      <c r="F12" s="306"/>
      <c r="G12" s="372"/>
      <c r="H12" s="344"/>
      <c r="I12" s="373"/>
      <c r="J12" s="306"/>
      <c r="K12" s="372"/>
      <c r="L12" s="344"/>
      <c r="M12" s="373"/>
      <c r="N12" s="306"/>
      <c r="O12" s="372"/>
      <c r="P12" s="344"/>
      <c r="Q12" s="373"/>
      <c r="R12" s="40"/>
      <c r="S12" s="40"/>
      <c r="T12" s="50"/>
      <c r="U12" s="40"/>
    </row>
    <row r="13" spans="1:21" s="73" customFormat="1" x14ac:dyDescent="0.2">
      <c r="A13" s="28"/>
      <c r="B13" s="306"/>
      <c r="C13" s="372"/>
      <c r="D13" s="344"/>
      <c r="E13" s="373"/>
      <c r="F13" s="306"/>
      <c r="G13" s="372"/>
      <c r="H13" s="344"/>
      <c r="I13" s="373"/>
      <c r="J13" s="306"/>
      <c r="K13" s="372"/>
      <c r="L13" s="344"/>
      <c r="M13" s="373"/>
      <c r="N13" s="306"/>
      <c r="O13" s="372"/>
      <c r="P13" s="344"/>
      <c r="Q13" s="373"/>
      <c r="R13" s="40"/>
      <c r="S13" s="40"/>
      <c r="T13" s="50"/>
      <c r="U13" s="40"/>
    </row>
    <row r="14" spans="1:21" s="73" customFormat="1" x14ac:dyDescent="0.2">
      <c r="A14" s="28"/>
      <c r="B14" s="306"/>
      <c r="C14" s="372"/>
      <c r="D14" s="344"/>
      <c r="E14" s="373"/>
      <c r="F14" s="306"/>
      <c r="G14" s="372"/>
      <c r="H14" s="344"/>
      <c r="I14" s="373"/>
      <c r="J14" s="306"/>
      <c r="K14" s="372"/>
      <c r="L14" s="344"/>
      <c r="M14" s="373"/>
      <c r="N14" s="306"/>
      <c r="O14" s="372"/>
      <c r="P14" s="344"/>
      <c r="Q14" s="373"/>
      <c r="R14" s="40"/>
      <c r="S14" s="40"/>
      <c r="T14" s="50"/>
      <c r="U14" s="40"/>
    </row>
    <row r="15" spans="1:21" s="73" customFormat="1" x14ac:dyDescent="0.2">
      <c r="A15" s="28"/>
      <c r="B15" s="306"/>
      <c r="C15" s="374"/>
      <c r="D15" s="283"/>
      <c r="E15" s="375"/>
      <c r="F15" s="306"/>
      <c r="G15" s="374"/>
      <c r="H15" s="283"/>
      <c r="I15" s="375"/>
      <c r="J15" s="306"/>
      <c r="K15" s="374"/>
      <c r="L15" s="283"/>
      <c r="M15" s="375"/>
      <c r="N15" s="306"/>
      <c r="O15" s="374"/>
      <c r="P15" s="283"/>
      <c r="Q15" s="375"/>
      <c r="R15" s="40"/>
      <c r="S15" s="40"/>
      <c r="T15" s="50"/>
      <c r="U15" s="40"/>
    </row>
    <row r="16" spans="1:21" ht="15" x14ac:dyDescent="0.25">
      <c r="A16" s="361" t="s">
        <v>259</v>
      </c>
      <c r="B16" s="362"/>
      <c r="C16" s="368" t="str">
        <f>'RE-600'!B9</f>
        <v>8895 Gaysport Hill Road</v>
      </c>
      <c r="D16" s="376"/>
      <c r="E16" s="377"/>
      <c r="F16" s="75"/>
      <c r="G16" s="366"/>
      <c r="H16" s="280"/>
      <c r="I16" s="367"/>
      <c r="J16" s="75"/>
      <c r="K16" s="366"/>
      <c r="L16" s="280"/>
      <c r="M16" s="367"/>
      <c r="N16" s="75"/>
      <c r="O16" s="366"/>
      <c r="P16" s="376"/>
      <c r="Q16" s="377"/>
      <c r="T16" s="50"/>
      <c r="U16" s="59"/>
    </row>
    <row r="17" spans="1:21" ht="15" x14ac:dyDescent="0.25">
      <c r="A17" s="361"/>
      <c r="B17" s="362"/>
      <c r="C17" s="368" t="str">
        <f>'RE-600'!B10</f>
        <v>Gaysport, OH 43720</v>
      </c>
      <c r="D17" s="294"/>
      <c r="E17" s="369"/>
      <c r="F17" s="75"/>
      <c r="G17" s="280"/>
      <c r="H17" s="280"/>
      <c r="I17" s="280"/>
      <c r="J17" s="75"/>
      <c r="K17" s="280"/>
      <c r="L17" s="280"/>
      <c r="M17" s="280"/>
      <c r="N17" s="75"/>
      <c r="O17" s="366"/>
      <c r="P17" s="280"/>
      <c r="Q17" s="367"/>
      <c r="T17" s="50"/>
      <c r="U17" s="59"/>
    </row>
    <row r="18" spans="1:21" ht="15" x14ac:dyDescent="0.25">
      <c r="A18" s="361" t="s">
        <v>55</v>
      </c>
      <c r="B18" s="362"/>
      <c r="C18" s="368">
        <f>'RE-600'!B34</f>
        <v>0</v>
      </c>
      <c r="D18" s="294"/>
      <c r="E18" s="369"/>
      <c r="F18" s="75"/>
      <c r="G18" s="280"/>
      <c r="H18" s="280"/>
      <c r="I18" s="280"/>
      <c r="J18" s="75"/>
      <c r="K18" s="280"/>
      <c r="L18" s="280"/>
      <c r="M18" s="280"/>
      <c r="N18" s="75"/>
      <c r="O18" s="366"/>
      <c r="P18" s="280"/>
      <c r="Q18" s="367"/>
      <c r="T18" s="50"/>
      <c r="U18" s="59"/>
    </row>
    <row r="19" spans="1:21" ht="15" x14ac:dyDescent="0.25">
      <c r="A19" s="361" t="s">
        <v>53</v>
      </c>
      <c r="B19" s="362"/>
      <c r="C19" s="368">
        <f>'RE-600'!B33</f>
        <v>0</v>
      </c>
      <c r="D19" s="294"/>
      <c r="E19" s="369"/>
      <c r="F19" s="75"/>
      <c r="G19" s="280"/>
      <c r="H19" s="280"/>
      <c r="I19" s="280"/>
      <c r="J19" s="75"/>
      <c r="K19" s="280"/>
      <c r="L19" s="280"/>
      <c r="M19" s="280"/>
      <c r="N19" s="75"/>
      <c r="O19" s="366"/>
      <c r="P19" s="280"/>
      <c r="Q19" s="367"/>
      <c r="T19" s="50"/>
      <c r="U19" s="59"/>
    </row>
    <row r="20" spans="1:21" ht="15" x14ac:dyDescent="0.25">
      <c r="A20" s="361" t="s">
        <v>57</v>
      </c>
      <c r="B20" s="362"/>
      <c r="C20" s="368">
        <f>'RE-600'!B35</f>
        <v>0</v>
      </c>
      <c r="D20" s="294"/>
      <c r="E20" s="369"/>
      <c r="F20" s="75"/>
      <c r="G20" s="280"/>
      <c r="H20" s="280"/>
      <c r="I20" s="280"/>
      <c r="J20" s="75"/>
      <c r="K20" s="280"/>
      <c r="L20" s="280"/>
      <c r="M20" s="280"/>
      <c r="N20" s="75"/>
      <c r="O20" s="366"/>
      <c r="P20" s="280"/>
      <c r="Q20" s="367"/>
      <c r="T20" s="50"/>
      <c r="U20" s="59"/>
    </row>
    <row r="21" spans="1:21" ht="15" x14ac:dyDescent="0.25">
      <c r="A21" s="361" t="s">
        <v>27</v>
      </c>
      <c r="B21" s="362"/>
      <c r="C21" s="368">
        <f>'RE-600'!B44</f>
        <v>0</v>
      </c>
      <c r="D21" s="294"/>
      <c r="E21" s="369"/>
      <c r="F21" s="75"/>
      <c r="G21" s="280"/>
      <c r="H21" s="280"/>
      <c r="I21" s="280"/>
      <c r="J21" s="75"/>
      <c r="K21" s="280"/>
      <c r="L21" s="280"/>
      <c r="M21" s="280"/>
      <c r="N21" s="75"/>
      <c r="O21" s="366"/>
      <c r="P21" s="280"/>
      <c r="Q21" s="367"/>
      <c r="T21" s="50"/>
      <c r="U21" s="59"/>
    </row>
    <row r="22" spans="1:21" ht="15" x14ac:dyDescent="0.25">
      <c r="A22" s="361" t="s">
        <v>260</v>
      </c>
      <c r="B22" s="362"/>
      <c r="C22" s="368">
        <f>'RE-600'!B36</f>
        <v>0</v>
      </c>
      <c r="D22" s="294"/>
      <c r="E22" s="369"/>
      <c r="F22" s="75"/>
      <c r="G22" s="280"/>
      <c r="H22" s="280"/>
      <c r="I22" s="280"/>
      <c r="J22" s="75"/>
      <c r="K22" s="280"/>
      <c r="L22" s="280"/>
      <c r="M22" s="280"/>
      <c r="N22" s="75"/>
      <c r="O22" s="366"/>
      <c r="P22" s="280"/>
      <c r="Q22" s="367"/>
      <c r="T22" s="50"/>
      <c r="U22" s="59"/>
    </row>
    <row r="23" spans="1:21" ht="15" x14ac:dyDescent="0.25">
      <c r="A23" s="361" t="s">
        <v>70</v>
      </c>
      <c r="B23" s="362"/>
      <c r="C23" s="368">
        <f>'RE-600'!B41</f>
        <v>0</v>
      </c>
      <c r="D23" s="294"/>
      <c r="E23" s="369"/>
      <c r="F23" s="75"/>
      <c r="G23" s="280"/>
      <c r="H23" s="280"/>
      <c r="I23" s="280"/>
      <c r="J23" s="75"/>
      <c r="K23" s="280"/>
      <c r="L23" s="280"/>
      <c r="M23" s="280"/>
      <c r="N23" s="75"/>
      <c r="O23" s="366"/>
      <c r="P23" s="280"/>
      <c r="Q23" s="367"/>
      <c r="T23" s="50"/>
      <c r="U23" s="59"/>
    </row>
    <row r="24" spans="1:21" ht="15" x14ac:dyDescent="0.25">
      <c r="A24" s="361" t="s">
        <v>261</v>
      </c>
      <c r="B24" s="362"/>
      <c r="C24" s="368">
        <f>'RE-600'!D41</f>
        <v>0</v>
      </c>
      <c r="D24" s="294"/>
      <c r="E24" s="369"/>
      <c r="F24" s="75"/>
      <c r="G24" s="280"/>
      <c r="H24" s="280"/>
      <c r="I24" s="280"/>
      <c r="J24" s="75"/>
      <c r="K24" s="280"/>
      <c r="L24" s="280"/>
      <c r="M24" s="280"/>
      <c r="N24" s="75"/>
      <c r="O24" s="366"/>
      <c r="P24" s="280"/>
      <c r="Q24" s="367"/>
      <c r="T24" s="50"/>
      <c r="U24" s="59"/>
    </row>
    <row r="25" spans="1:21" ht="15" x14ac:dyDescent="0.25">
      <c r="A25" s="361" t="s">
        <v>262</v>
      </c>
      <c r="B25" s="362"/>
      <c r="C25" s="368">
        <f>'RE-600'!C41</f>
        <v>0</v>
      </c>
      <c r="D25" s="294"/>
      <c r="E25" s="369"/>
      <c r="F25" s="75"/>
      <c r="G25" s="280"/>
      <c r="H25" s="280"/>
      <c r="I25" s="280"/>
      <c r="J25" s="75"/>
      <c r="K25" s="280"/>
      <c r="L25" s="280"/>
      <c r="M25" s="280"/>
      <c r="N25" s="75"/>
      <c r="O25" s="366"/>
      <c r="P25" s="280"/>
      <c r="Q25" s="367"/>
      <c r="T25" s="50"/>
      <c r="U25" s="59"/>
    </row>
    <row r="26" spans="1:21" ht="15" x14ac:dyDescent="0.25">
      <c r="A26" s="361" t="s">
        <v>68</v>
      </c>
      <c r="B26" s="362"/>
      <c r="C26" s="368">
        <f>'RE-600'!B40</f>
        <v>0</v>
      </c>
      <c r="D26" s="294"/>
      <c r="E26" s="369"/>
      <c r="F26" s="75"/>
      <c r="G26" s="280"/>
      <c r="H26" s="280"/>
      <c r="I26" s="280"/>
      <c r="J26" s="75"/>
      <c r="K26" s="280"/>
      <c r="L26" s="280"/>
      <c r="M26" s="280"/>
      <c r="N26" s="75"/>
      <c r="O26" s="366"/>
      <c r="P26" s="280"/>
      <c r="Q26" s="367"/>
      <c r="T26" s="50"/>
      <c r="U26" s="59"/>
    </row>
    <row r="27" spans="1:21" ht="15" x14ac:dyDescent="0.25">
      <c r="A27" s="361" t="s">
        <v>263</v>
      </c>
      <c r="B27" s="362"/>
      <c r="C27" s="368">
        <f>'RE-600'!C40</f>
        <v>0</v>
      </c>
      <c r="D27" s="294"/>
      <c r="E27" s="369"/>
      <c r="F27" s="75"/>
      <c r="G27" s="280"/>
      <c r="H27" s="280"/>
      <c r="I27" s="280"/>
      <c r="J27" s="75"/>
      <c r="K27" s="280"/>
      <c r="L27" s="280"/>
      <c r="M27" s="280"/>
      <c r="N27" s="75"/>
      <c r="O27" s="366"/>
      <c r="P27" s="280"/>
      <c r="Q27" s="367"/>
      <c r="T27" s="50"/>
      <c r="U27" s="59"/>
    </row>
    <row r="28" spans="1:21" ht="15" x14ac:dyDescent="0.25">
      <c r="A28" s="361" t="s">
        <v>264</v>
      </c>
      <c r="B28" s="362"/>
      <c r="C28" s="368">
        <f>'RE-600'!D40</f>
        <v>0</v>
      </c>
      <c r="D28" s="294"/>
      <c r="E28" s="369"/>
      <c r="F28" s="75"/>
      <c r="G28" s="280"/>
      <c r="H28" s="280"/>
      <c r="I28" s="280"/>
      <c r="J28" s="75"/>
      <c r="K28" s="280"/>
      <c r="L28" s="280"/>
      <c r="M28" s="280"/>
      <c r="N28" s="75"/>
      <c r="O28" s="366"/>
      <c r="P28" s="280"/>
      <c r="Q28" s="367"/>
      <c r="T28" s="50"/>
      <c r="U28" s="59"/>
    </row>
    <row r="29" spans="1:21" ht="15" x14ac:dyDescent="0.25">
      <c r="A29" s="361" t="s">
        <v>265</v>
      </c>
      <c r="B29" s="362"/>
      <c r="C29" s="368">
        <f>'RE-600'!B39</f>
        <v>0</v>
      </c>
      <c r="D29" s="294"/>
      <c r="E29" s="369"/>
      <c r="F29" s="75"/>
      <c r="G29" s="280"/>
      <c r="H29" s="280"/>
      <c r="I29" s="280"/>
      <c r="J29" s="75"/>
      <c r="K29" s="280"/>
      <c r="L29" s="280"/>
      <c r="M29" s="280"/>
      <c r="N29" s="75"/>
      <c r="O29" s="366"/>
      <c r="P29" s="280"/>
      <c r="Q29" s="367"/>
      <c r="T29" s="50"/>
      <c r="U29" s="59"/>
    </row>
    <row r="30" spans="1:21" ht="15" x14ac:dyDescent="0.25">
      <c r="A30" s="361" t="s">
        <v>66</v>
      </c>
      <c r="B30" s="362"/>
      <c r="C30" s="368">
        <f>'RE-600'!D39</f>
        <v>0</v>
      </c>
      <c r="D30" s="294"/>
      <c r="E30" s="369"/>
      <c r="F30" s="75"/>
      <c r="G30" s="280"/>
      <c r="H30" s="280"/>
      <c r="I30" s="280"/>
      <c r="J30" s="75"/>
      <c r="K30" s="280"/>
      <c r="L30" s="280"/>
      <c r="M30" s="280"/>
      <c r="N30" s="75"/>
      <c r="O30" s="366"/>
      <c r="P30" s="280"/>
      <c r="Q30" s="367"/>
      <c r="T30" s="50"/>
      <c r="U30" s="59"/>
    </row>
    <row r="31" spans="1:21" ht="15" x14ac:dyDescent="0.25">
      <c r="A31" s="361" t="s">
        <v>266</v>
      </c>
      <c r="B31" s="362"/>
      <c r="C31" s="368">
        <f>'RE-600'!B38</f>
        <v>0</v>
      </c>
      <c r="D31" s="294"/>
      <c r="E31" s="369"/>
      <c r="F31" s="75"/>
      <c r="G31" s="280"/>
      <c r="H31" s="280"/>
      <c r="I31" s="280"/>
      <c r="J31" s="75"/>
      <c r="K31" s="280"/>
      <c r="L31" s="280"/>
      <c r="M31" s="280"/>
      <c r="N31" s="75"/>
      <c r="O31" s="366"/>
      <c r="P31" s="280"/>
      <c r="Q31" s="367"/>
      <c r="T31" s="50"/>
      <c r="U31" s="59"/>
    </row>
    <row r="32" spans="1:21" ht="15" x14ac:dyDescent="0.25">
      <c r="A32" s="361" t="s">
        <v>267</v>
      </c>
      <c r="B32" s="362"/>
      <c r="C32" s="201">
        <f>'RE-600'!B37</f>
        <v>0</v>
      </c>
      <c r="D32" s="294">
        <f>'RE-600'!C37</f>
        <v>0</v>
      </c>
      <c r="E32" s="378"/>
      <c r="F32" s="75"/>
      <c r="G32" s="280"/>
      <c r="H32" s="280"/>
      <c r="I32" s="280"/>
      <c r="J32" s="75"/>
      <c r="K32" s="280"/>
      <c r="L32" s="280"/>
      <c r="M32" s="280"/>
      <c r="N32" s="75"/>
      <c r="O32" s="366"/>
      <c r="P32" s="280"/>
      <c r="Q32" s="367"/>
      <c r="T32" s="50"/>
      <c r="U32" s="59"/>
    </row>
    <row r="33" spans="1:21" ht="15" x14ac:dyDescent="0.25">
      <c r="A33" s="361" t="s">
        <v>80</v>
      </c>
      <c r="B33" s="362"/>
      <c r="C33" s="368">
        <f>'RE-600'!D45</f>
        <v>0</v>
      </c>
      <c r="D33" s="376"/>
      <c r="E33" s="377"/>
      <c r="F33" s="75"/>
      <c r="G33" s="366"/>
      <c r="H33" s="280"/>
      <c r="I33" s="367"/>
      <c r="J33" s="75"/>
      <c r="K33" s="366"/>
      <c r="L33" s="280"/>
      <c r="M33" s="367"/>
      <c r="N33" s="75"/>
      <c r="O33" s="366"/>
      <c r="P33" s="376"/>
      <c r="Q33" s="377"/>
      <c r="T33" s="50"/>
      <c r="U33" s="59"/>
    </row>
    <row r="34" spans="1:21" ht="15" x14ac:dyDescent="0.25">
      <c r="A34" s="361" t="s">
        <v>81</v>
      </c>
      <c r="B34" s="362"/>
      <c r="C34" s="368">
        <f>'RE-600'!F45</f>
        <v>0</v>
      </c>
      <c r="D34" s="376"/>
      <c r="E34" s="377"/>
      <c r="F34" s="75"/>
      <c r="G34" s="366"/>
      <c r="H34" s="280"/>
      <c r="I34" s="367"/>
      <c r="J34" s="75"/>
      <c r="K34" s="366"/>
      <c r="L34" s="280"/>
      <c r="M34" s="367"/>
      <c r="N34" s="75"/>
      <c r="O34" s="366"/>
      <c r="P34" s="376"/>
      <c r="Q34" s="377"/>
      <c r="T34" s="50"/>
      <c r="U34" s="59"/>
    </row>
    <row r="35" spans="1:21" ht="15" x14ac:dyDescent="0.25">
      <c r="A35" s="361" t="s">
        <v>268</v>
      </c>
      <c r="B35" s="362"/>
      <c r="C35" s="368">
        <f>'RE-600'!B45</f>
        <v>0</v>
      </c>
      <c r="D35" s="294"/>
      <c r="E35" s="369"/>
      <c r="F35" s="75"/>
      <c r="G35" s="280"/>
      <c r="H35" s="280"/>
      <c r="I35" s="280"/>
      <c r="J35" s="75"/>
      <c r="K35" s="280"/>
      <c r="L35" s="280"/>
      <c r="M35" s="280"/>
      <c r="N35" s="75"/>
      <c r="O35" s="366"/>
      <c r="P35" s="280"/>
      <c r="Q35" s="367"/>
      <c r="T35" s="50"/>
      <c r="U35" s="59"/>
    </row>
    <row r="36" spans="1:21" ht="15" x14ac:dyDescent="0.25">
      <c r="A36" s="361" t="s">
        <v>39</v>
      </c>
      <c r="B36" s="362"/>
      <c r="C36" s="368">
        <f>'RE-600'!B24</f>
        <v>0</v>
      </c>
      <c r="D36" s="294"/>
      <c r="E36" s="369"/>
      <c r="F36" s="75"/>
      <c r="G36" s="280"/>
      <c r="H36" s="280"/>
      <c r="I36" s="280"/>
      <c r="J36" s="75"/>
      <c r="K36" s="280"/>
      <c r="L36" s="280"/>
      <c r="M36" s="280"/>
      <c r="N36" s="75"/>
      <c r="O36" s="366"/>
      <c r="P36" s="280"/>
      <c r="Q36" s="367"/>
      <c r="T36" s="50"/>
      <c r="U36" s="59"/>
    </row>
    <row r="37" spans="1:21" ht="15" x14ac:dyDescent="0.25">
      <c r="A37" s="363" t="s">
        <v>269</v>
      </c>
      <c r="B37" s="362"/>
      <c r="C37" s="368">
        <f>'RE-600'!H24</f>
        <v>0</v>
      </c>
      <c r="D37" s="294"/>
      <c r="E37" s="369"/>
      <c r="F37" s="75"/>
      <c r="G37" s="280"/>
      <c r="H37" s="280"/>
      <c r="I37" s="280"/>
      <c r="J37" s="75"/>
      <c r="K37" s="280"/>
      <c r="L37" s="280"/>
      <c r="M37" s="280"/>
      <c r="N37" s="75"/>
      <c r="O37" s="366"/>
      <c r="P37" s="280"/>
      <c r="Q37" s="367"/>
      <c r="T37" s="50"/>
      <c r="U37" s="59"/>
    </row>
    <row r="38" spans="1:21" ht="15" x14ac:dyDescent="0.25">
      <c r="A38" s="361" t="s">
        <v>77</v>
      </c>
      <c r="B38" s="362"/>
      <c r="C38" s="368">
        <f>'RE-600'!D44</f>
        <v>0</v>
      </c>
      <c r="D38" s="294"/>
      <c r="E38" s="369"/>
      <c r="F38" s="75"/>
      <c r="G38" s="280"/>
      <c r="H38" s="280"/>
      <c r="I38" s="280"/>
      <c r="J38" s="75"/>
      <c r="K38" s="280"/>
      <c r="L38" s="280"/>
      <c r="M38" s="280"/>
      <c r="N38" s="75"/>
      <c r="O38" s="366"/>
      <c r="P38" s="280"/>
      <c r="Q38" s="367"/>
      <c r="T38" s="50"/>
      <c r="U38" s="59"/>
    </row>
    <row r="39" spans="1:21" ht="15" x14ac:dyDescent="0.25">
      <c r="A39" s="361" t="s">
        <v>270</v>
      </c>
      <c r="B39" s="362"/>
      <c r="C39" s="368">
        <f>'RE-600'!G19</f>
        <v>0</v>
      </c>
      <c r="D39" s="294"/>
      <c r="E39" s="369"/>
      <c r="F39" s="75"/>
      <c r="G39" s="280"/>
      <c r="H39" s="280"/>
      <c r="I39" s="280"/>
      <c r="J39" s="75"/>
      <c r="K39" s="280"/>
      <c r="L39" s="280"/>
      <c r="M39" s="280"/>
      <c r="N39" s="75"/>
      <c r="O39" s="366"/>
      <c r="P39" s="280"/>
      <c r="Q39" s="367"/>
      <c r="T39" s="50"/>
      <c r="U39" s="59"/>
    </row>
    <row r="40" spans="1:21" ht="15" x14ac:dyDescent="0.25">
      <c r="A40" s="361" t="s">
        <v>271</v>
      </c>
      <c r="B40" s="362"/>
      <c r="C40" s="379"/>
      <c r="D40" s="380"/>
      <c r="E40" s="381"/>
      <c r="F40" s="75"/>
      <c r="G40" s="280"/>
      <c r="H40" s="280"/>
      <c r="I40" s="280"/>
      <c r="J40" s="75"/>
      <c r="K40" s="280"/>
      <c r="L40" s="280"/>
      <c r="M40" s="280"/>
      <c r="N40" s="75"/>
      <c r="O40" s="366"/>
      <c r="P40" s="280"/>
      <c r="Q40" s="367"/>
      <c r="T40" s="50"/>
      <c r="U40" s="59"/>
    </row>
    <row r="41" spans="1:21" s="42" customFormat="1" ht="15" x14ac:dyDescent="0.25">
      <c r="A41" s="361" t="s">
        <v>272</v>
      </c>
      <c r="B41" s="362"/>
      <c r="C41" s="52" t="s">
        <v>273</v>
      </c>
      <c r="D41" s="382">
        <f>IF(C41="FMVE",'RE-610'!C18,IF(C41="THSC",'RE-610'!C19,IF(C41="Rev.FMVE",'RE-610'!H18,IF(C41="Rev.THSC",'RE-610'!H19))))</f>
        <v>0</v>
      </c>
      <c r="E41" s="383"/>
      <c r="F41" s="75"/>
      <c r="G41" s="208" t="s">
        <v>274</v>
      </c>
      <c r="H41" s="384"/>
      <c r="I41" s="385"/>
      <c r="J41" s="75"/>
      <c r="K41" s="208" t="s">
        <v>274</v>
      </c>
      <c r="L41" s="384"/>
      <c r="M41" s="385"/>
      <c r="N41" s="75"/>
      <c r="O41" s="40" t="s">
        <v>274</v>
      </c>
      <c r="P41" s="386"/>
      <c r="Q41" s="387"/>
      <c r="R41" s="40"/>
      <c r="S41" s="40"/>
      <c r="T41" s="50"/>
      <c r="U41" s="59"/>
    </row>
    <row r="42" spans="1:21" s="42" customFormat="1" ht="15" x14ac:dyDescent="0.25">
      <c r="A42" s="28"/>
      <c r="B42" s="40"/>
      <c r="C42" s="388" t="s">
        <v>275</v>
      </c>
      <c r="D42" s="389"/>
      <c r="E42" s="390"/>
      <c r="F42" s="75"/>
      <c r="G42" s="384">
        <f>H41-D41</f>
        <v>0</v>
      </c>
      <c r="H42" s="384"/>
      <c r="I42" s="384"/>
      <c r="J42" s="75"/>
      <c r="K42" s="384">
        <f>L41-D41</f>
        <v>0</v>
      </c>
      <c r="L42" s="384"/>
      <c r="M42" s="384"/>
      <c r="N42" s="75"/>
      <c r="O42" s="391">
        <f>P41-D41</f>
        <v>0</v>
      </c>
      <c r="P42" s="384"/>
      <c r="Q42" s="385"/>
      <c r="R42" s="40"/>
      <c r="S42" s="40"/>
      <c r="T42" s="50"/>
      <c r="U42" s="59"/>
    </row>
    <row r="43" spans="1:21" ht="15" x14ac:dyDescent="0.25">
      <c r="A43" s="28"/>
      <c r="C43" s="388" t="s">
        <v>276</v>
      </c>
      <c r="D43" s="389"/>
      <c r="E43" s="390"/>
      <c r="F43" s="75"/>
      <c r="G43" s="366"/>
      <c r="H43" s="280"/>
      <c r="I43" s="367"/>
      <c r="J43" s="75"/>
      <c r="K43" s="366"/>
      <c r="L43" s="280"/>
      <c r="M43" s="367"/>
      <c r="N43" s="75"/>
      <c r="O43" s="366"/>
      <c r="P43" s="280"/>
      <c r="Q43" s="367"/>
      <c r="T43" s="50"/>
      <c r="U43" s="59"/>
    </row>
    <row r="44" spans="1:21" ht="12" thickBot="1" x14ac:dyDescent="0.25">
      <c r="A44" s="77" t="s">
        <v>277</v>
      </c>
      <c r="T44" s="50"/>
    </row>
    <row r="45" spans="1:21" ht="12" thickTop="1" x14ac:dyDescent="0.2">
      <c r="A45" s="39"/>
      <c r="B45" s="39"/>
      <c r="C45" s="39"/>
      <c r="D45" s="39"/>
      <c r="E45" s="39"/>
      <c r="F45" s="39"/>
      <c r="G45" s="39"/>
      <c r="H45" s="39"/>
      <c r="I45" s="39"/>
      <c r="J45" s="39"/>
      <c r="K45" s="39"/>
      <c r="L45" s="39"/>
      <c r="M45" s="39"/>
      <c r="N45" s="39"/>
      <c r="O45" s="39"/>
      <c r="P45" s="39"/>
      <c r="Q45" s="39"/>
      <c r="R45" s="39"/>
      <c r="S45" s="39"/>
      <c r="T45" s="39"/>
    </row>
  </sheetData>
  <sheetProtection selectLockedCells="1"/>
  <mergeCells count="153">
    <mergeCell ref="D41:E41"/>
    <mergeCell ref="H41:I41"/>
    <mergeCell ref="L41:M41"/>
    <mergeCell ref="P41:Q41"/>
    <mergeCell ref="O43:Q43"/>
    <mergeCell ref="K42:M42"/>
    <mergeCell ref="C42:E42"/>
    <mergeCell ref="G42:I42"/>
    <mergeCell ref="O42:Q42"/>
    <mergeCell ref="K43:M43"/>
    <mergeCell ref="C43:E43"/>
    <mergeCell ref="G43:I43"/>
    <mergeCell ref="G38:I38"/>
    <mergeCell ref="O38:Q38"/>
    <mergeCell ref="K39:M39"/>
    <mergeCell ref="C39:E39"/>
    <mergeCell ref="G39:I39"/>
    <mergeCell ref="G37:I37"/>
    <mergeCell ref="O37:Q37"/>
    <mergeCell ref="C40:E40"/>
    <mergeCell ref="G40:I40"/>
    <mergeCell ref="O40:Q40"/>
    <mergeCell ref="K40:M40"/>
    <mergeCell ref="O39:Q39"/>
    <mergeCell ref="K38:M38"/>
    <mergeCell ref="K37:M37"/>
    <mergeCell ref="C37:E37"/>
    <mergeCell ref="C38:E38"/>
    <mergeCell ref="G33:I33"/>
    <mergeCell ref="O33:Q33"/>
    <mergeCell ref="G34:I34"/>
    <mergeCell ref="O34:Q34"/>
    <mergeCell ref="K33:M33"/>
    <mergeCell ref="K34:M34"/>
    <mergeCell ref="K36:M36"/>
    <mergeCell ref="C36:E36"/>
    <mergeCell ref="G36:I36"/>
    <mergeCell ref="O36:Q36"/>
    <mergeCell ref="G35:I35"/>
    <mergeCell ref="O35:Q35"/>
    <mergeCell ref="K35:M35"/>
    <mergeCell ref="C34:E34"/>
    <mergeCell ref="C35:E35"/>
    <mergeCell ref="C33:E33"/>
    <mergeCell ref="C31:E31"/>
    <mergeCell ref="G31:I31"/>
    <mergeCell ref="O31:Q31"/>
    <mergeCell ref="K30:M30"/>
    <mergeCell ref="C30:E30"/>
    <mergeCell ref="G30:I30"/>
    <mergeCell ref="O30:Q30"/>
    <mergeCell ref="K32:M32"/>
    <mergeCell ref="G32:I32"/>
    <mergeCell ref="O32:Q32"/>
    <mergeCell ref="K31:M31"/>
    <mergeCell ref="D32:E32"/>
    <mergeCell ref="C27:E27"/>
    <mergeCell ref="G27:I27"/>
    <mergeCell ref="O27:Q27"/>
    <mergeCell ref="K26:M26"/>
    <mergeCell ref="C26:E26"/>
    <mergeCell ref="G26:I26"/>
    <mergeCell ref="O26:Q26"/>
    <mergeCell ref="C29:E29"/>
    <mergeCell ref="G29:I29"/>
    <mergeCell ref="O29:Q29"/>
    <mergeCell ref="K28:M28"/>
    <mergeCell ref="C28:E28"/>
    <mergeCell ref="G28:I28"/>
    <mergeCell ref="O28:Q28"/>
    <mergeCell ref="K29:M29"/>
    <mergeCell ref="K27:M27"/>
    <mergeCell ref="C6:E7"/>
    <mergeCell ref="G6:I7"/>
    <mergeCell ref="O6:Q7"/>
    <mergeCell ref="J8:J15"/>
    <mergeCell ref="N8:N15"/>
    <mergeCell ref="K24:M24"/>
    <mergeCell ref="G16:I16"/>
    <mergeCell ref="O16:Q16"/>
    <mergeCell ref="G17:I17"/>
    <mergeCell ref="C16:E16"/>
    <mergeCell ref="C17:E17"/>
    <mergeCell ref="G21:I21"/>
    <mergeCell ref="G22:I22"/>
    <mergeCell ref="C20:E20"/>
    <mergeCell ref="G20:I20"/>
    <mergeCell ref="C21:E21"/>
    <mergeCell ref="C22:E22"/>
    <mergeCell ref="O20:Q20"/>
    <mergeCell ref="O21:Q21"/>
    <mergeCell ref="O22:Q22"/>
    <mergeCell ref="O23:Q23"/>
    <mergeCell ref="K20:M20"/>
    <mergeCell ref="K21:M21"/>
    <mergeCell ref="K22:M22"/>
    <mergeCell ref="C25:E25"/>
    <mergeCell ref="G25:I25"/>
    <mergeCell ref="G23:I23"/>
    <mergeCell ref="G24:I24"/>
    <mergeCell ref="C23:E23"/>
    <mergeCell ref="O17:Q17"/>
    <mergeCell ref="G18:I18"/>
    <mergeCell ref="C19:E19"/>
    <mergeCell ref="G19:I19"/>
    <mergeCell ref="C18:E18"/>
    <mergeCell ref="O18:Q18"/>
    <mergeCell ref="O19:Q19"/>
    <mergeCell ref="K25:M25"/>
    <mergeCell ref="K23:M23"/>
    <mergeCell ref="O24:Q24"/>
    <mergeCell ref="O25:Q25"/>
    <mergeCell ref="A21:B21"/>
    <mergeCell ref="A22:B22"/>
    <mergeCell ref="A23:B23"/>
    <mergeCell ref="A16:B16"/>
    <mergeCell ref="A17:B17"/>
    <mergeCell ref="A18:B18"/>
    <mergeCell ref="A19:B19"/>
    <mergeCell ref="A24:B24"/>
    <mergeCell ref="B1:R1"/>
    <mergeCell ref="B2:R2"/>
    <mergeCell ref="B3:R3"/>
    <mergeCell ref="K6:M7"/>
    <mergeCell ref="K16:M16"/>
    <mergeCell ref="K17:M17"/>
    <mergeCell ref="K18:M18"/>
    <mergeCell ref="K19:M19"/>
    <mergeCell ref="A20:B20"/>
    <mergeCell ref="C24:E24"/>
    <mergeCell ref="B8:B15"/>
    <mergeCell ref="G8:I15"/>
    <mergeCell ref="K8:M15"/>
    <mergeCell ref="O8:Q15"/>
    <mergeCell ref="F8:F15"/>
    <mergeCell ref="C8:E15"/>
    <mergeCell ref="A31:B31"/>
    <mergeCell ref="A32:B32"/>
    <mergeCell ref="A41:B41"/>
    <mergeCell ref="A40:B40"/>
    <mergeCell ref="A33:B33"/>
    <mergeCell ref="A34:B34"/>
    <mergeCell ref="A35:B35"/>
    <mergeCell ref="A36:B36"/>
    <mergeCell ref="A25:B25"/>
    <mergeCell ref="A26:B26"/>
    <mergeCell ref="A27:B27"/>
    <mergeCell ref="A28:B28"/>
    <mergeCell ref="A29:B29"/>
    <mergeCell ref="A30:B30"/>
    <mergeCell ref="A37:B37"/>
    <mergeCell ref="A38:B38"/>
    <mergeCell ref="A39:B39"/>
  </mergeCells>
  <phoneticPr fontId="2" type="noConversion"/>
  <dataValidations count="31">
    <dataValidation type="list" allowBlank="1" sqref="D13:F13" xr:uid="{00000000-0002-0000-0500-000000000000}">
      <formula1>Neighborhood</formula1>
    </dataValidation>
    <dataValidation type="list" allowBlank="1" sqref="D14:F14" xr:uid="{00000000-0002-0000-0500-000001000000}">
      <formula1>Garage</formula1>
    </dataValidation>
    <dataValidation type="list" allowBlank="1" sqref="D15:F15" xr:uid="{00000000-0002-0000-0500-000002000000}">
      <formula1>Car_Count</formula1>
    </dataValidation>
    <dataValidation type="list" allowBlank="1" showInputMessage="1" showErrorMessage="1" sqref="D17:E17 G26:I26 K26:M26 O26:Q26" xr:uid="{00000000-0002-0000-0500-000003000000}">
      <formula1>Basement</formula1>
    </dataValidation>
    <dataValidation type="list" allowBlank="1" sqref="D18:E18" xr:uid="{00000000-0002-0000-0500-000004000000}">
      <formula1>Basement2</formula1>
    </dataValidation>
    <dataValidation type="list" allowBlank="1" sqref="D19:E19" xr:uid="{00000000-0002-0000-0500-000005000000}">
      <formula1>Basement3</formula1>
    </dataValidation>
    <dataValidation type="list" allowBlank="1" sqref="D20:E20" xr:uid="{00000000-0002-0000-0500-000006000000}">
      <formula1>Number_Rooms</formula1>
    </dataValidation>
    <dataValidation type="list" allowBlank="1" sqref="D21:E21" xr:uid="{00000000-0002-0000-0500-000007000000}">
      <formula1>Number_Bedrooms</formula1>
    </dataValidation>
    <dataValidation type="list" allowBlank="1" sqref="D22:E22" xr:uid="{00000000-0002-0000-0500-000008000000}">
      <formula1>Baths</formula1>
    </dataValidation>
    <dataValidation type="list" allowBlank="1" sqref="D24:E24" xr:uid="{00000000-0002-0000-0500-000009000000}">
      <formula1>DSS</formula1>
    </dataValidation>
    <dataValidation type="list" allowBlank="1" sqref="D27:E27" xr:uid="{00000000-0002-0000-0500-00000A000000}">
      <formula1>AC</formula1>
    </dataValidation>
    <dataValidation type="list" allowBlank="1" sqref="C12:F12" xr:uid="{00000000-0002-0000-0500-00000B000000}">
      <formula1>Age</formula1>
    </dataValidation>
    <dataValidation type="list" allowBlank="1" sqref="C11:F11" xr:uid="{00000000-0002-0000-0500-00000C000000}">
      <formula1>Exterior</formula1>
    </dataValidation>
    <dataValidation type="list" allowBlank="1" sqref="D10:F10" xr:uid="{00000000-0002-0000-0500-00000D000000}">
      <formula1>Type_Dwelling</formula1>
    </dataValidation>
    <dataValidation allowBlank="1" sqref="C27 C24 C10 C13:C16 C18:C22 F16:F43" xr:uid="{00000000-0002-0000-0500-00000E000000}"/>
    <dataValidation type="list" allowBlank="1" showInputMessage="1" showErrorMessage="1" sqref="G19:I19 K19:M19 O19:Q19" xr:uid="{00000000-0002-0000-0500-00000F000000}">
      <formula1>Type_Dwelling</formula1>
    </dataValidation>
    <dataValidation type="list" allowBlank="1" showInputMessage="1" showErrorMessage="1" sqref="G20:I20 K20:M20 O20:Q20" xr:uid="{00000000-0002-0000-0500-000010000000}">
      <formula1>Exterior</formula1>
    </dataValidation>
    <dataValidation type="list" allowBlank="1" showInputMessage="1" showErrorMessage="1" sqref="G22:I22 K22:M22 O22:Q22" xr:uid="{00000000-0002-0000-0500-000011000000}">
      <formula1>Neighborhood</formula1>
    </dataValidation>
    <dataValidation type="list" allowBlank="1" showInputMessage="1" showErrorMessage="1" sqref="G23:I23 K23:M23 O23:Q23" xr:uid="{00000000-0002-0000-0500-000012000000}">
      <formula1>Garage</formula1>
    </dataValidation>
    <dataValidation type="list" allowBlank="1" showInputMessage="1" showErrorMessage="1" sqref="G24:I24 K24:M24 O24:Q24" xr:uid="{00000000-0002-0000-0500-000013000000}">
      <formula1>Car_Count</formula1>
    </dataValidation>
    <dataValidation type="list" allowBlank="1" showInputMessage="1" showErrorMessage="1" sqref="G25:I25 K25:M25 O25:Q25" xr:uid="{00000000-0002-0000-0500-000014000000}">
      <formula1>Att_Det</formula1>
    </dataValidation>
    <dataValidation type="list" allowBlank="1" showInputMessage="1" showErrorMessage="1" sqref="G27:I27 K27:M27 O27:Q27" xr:uid="{00000000-0002-0000-0500-000015000000}">
      <formula1>Basement2</formula1>
    </dataValidation>
    <dataValidation type="list" allowBlank="1" showInputMessage="1" showErrorMessage="1" sqref="G28:I28 K28:M28 O28:Q28" xr:uid="{00000000-0002-0000-0500-000016000000}">
      <formula1>Basement3</formula1>
    </dataValidation>
    <dataValidation type="list" allowBlank="1" showInputMessage="1" showErrorMessage="1" sqref="O29:Q29 G29:I29 K29:M29" xr:uid="{00000000-0002-0000-0500-000017000000}">
      <formula1>No_Rms</formula1>
    </dataValidation>
    <dataValidation type="list" allowBlank="1" showInputMessage="1" showErrorMessage="1" sqref="O30:Q30 G30:I30 K30:M30" xr:uid="{00000000-0002-0000-0500-000018000000}">
      <formula1>bedrooms</formula1>
    </dataValidation>
    <dataValidation type="list" allowBlank="1" showInputMessage="1" showErrorMessage="1" sqref="G31:I31 K31:M31 O31:Q31" xr:uid="{00000000-0002-0000-0500-000019000000}">
      <formula1>Baths</formula1>
    </dataValidation>
    <dataValidation type="list" allowBlank="1" showInputMessage="1" showErrorMessage="1" sqref="G35:I35 K35:M35 O35:Q35" xr:uid="{00000000-0002-0000-0500-00001A000000}">
      <formula1>DSS</formula1>
    </dataValidation>
    <dataValidation type="list" allowBlank="1" showInputMessage="1" showErrorMessage="1" sqref="G38:I38 K38:M38 O38:Q38" xr:uid="{00000000-0002-0000-0500-00001B000000}">
      <formula1>AC</formula1>
    </dataValidation>
    <dataValidation type="list" allowBlank="1" showInputMessage="1" showErrorMessage="1" sqref="G33:I33 K33:M33 O33:Q33" xr:uid="{00000000-0002-0000-0500-00001C000000}">
      <formula1>Water</formula1>
    </dataValidation>
    <dataValidation type="list" allowBlank="1" showInputMessage="1" showErrorMessage="1" sqref="G34:I34 K34:M34 O34:Q34" xr:uid="{00000000-0002-0000-0500-00001D000000}">
      <formula1>Sewer</formula1>
    </dataValidation>
    <dataValidation type="list" allowBlank="1" showInputMessage="1" showErrorMessage="1" sqref="C41" xr:uid="{00000000-0002-0000-0500-00001E000000}">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zoomScale="80" workbookViewId="0">
      <selection activeCell="G33" sqref="G33"/>
    </sheetView>
  </sheetViews>
  <sheetFormatPr defaultRowHeight="12.75" x14ac:dyDescent="0.2"/>
  <cols>
    <col min="1" max="1" width="12.33203125" style="40" customWidth="1"/>
    <col min="2" max="3" width="9.33203125" style="40"/>
    <col min="4" max="4" width="10.33203125" style="40" customWidth="1"/>
    <col min="5" max="5" width="9.33203125" style="40"/>
    <col min="6" max="6" width="21.83203125" style="40" customWidth="1"/>
    <col min="7" max="7" width="16.33203125" style="40" customWidth="1"/>
    <col min="8" max="8" width="16" style="40" customWidth="1"/>
    <col min="9" max="9" width="9.33203125" style="40"/>
    <col min="10" max="10" width="16.6640625" style="40" customWidth="1"/>
    <col min="11" max="11" width="7" style="40" customWidth="1"/>
    <col min="12" max="12" width="13" style="40" customWidth="1"/>
    <col min="13" max="13" width="7.33203125" style="15" customWidth="1"/>
    <col min="14" max="14" width="6" style="40" customWidth="1"/>
    <col min="15" max="15" width="11.33203125" style="40" customWidth="1"/>
    <col min="16" max="16384" width="9.33203125" style="40"/>
  </cols>
  <sheetData>
    <row r="1" spans="1:16" ht="16.5" thickTop="1" x14ac:dyDescent="0.25">
      <c r="A1" s="16" t="s">
        <v>278</v>
      </c>
      <c r="B1" s="39"/>
      <c r="C1" s="39"/>
      <c r="D1" s="39"/>
      <c r="E1" s="238" t="s">
        <v>1</v>
      </c>
      <c r="F1" s="238"/>
      <c r="G1" s="238"/>
      <c r="H1" s="238"/>
      <c r="I1" s="238"/>
      <c r="J1" s="238"/>
      <c r="K1" s="238"/>
      <c r="L1" s="39"/>
      <c r="M1" s="39"/>
      <c r="N1" s="121"/>
      <c r="O1" s="17" t="s">
        <v>2</v>
      </c>
      <c r="P1" s="64" t="str">
        <f>'RE-600'!H1</f>
        <v>FAI</v>
      </c>
    </row>
    <row r="2" spans="1:16" ht="15.75" x14ac:dyDescent="0.25">
      <c r="A2" s="198">
        <f>'RE-600'!A2</f>
        <v>42858</v>
      </c>
      <c r="E2" s="240" t="s">
        <v>3</v>
      </c>
      <c r="F2" s="240"/>
      <c r="G2" s="240"/>
      <c r="H2" s="240"/>
      <c r="I2" s="240"/>
      <c r="J2" s="240"/>
      <c r="K2" s="240"/>
      <c r="M2" s="40"/>
      <c r="N2" s="19"/>
      <c r="O2" s="15" t="s">
        <v>4</v>
      </c>
      <c r="P2" s="65">
        <f>'RE-600'!H2</f>
        <v>158</v>
      </c>
    </row>
    <row r="3" spans="1:16" ht="15.75" x14ac:dyDescent="0.25">
      <c r="A3" s="28"/>
      <c r="D3" s="15"/>
      <c r="E3" s="240" t="s">
        <v>279</v>
      </c>
      <c r="F3" s="243"/>
      <c r="G3" s="243"/>
      <c r="H3" s="243"/>
      <c r="I3" s="243"/>
      <c r="J3" s="243"/>
      <c r="K3" s="243"/>
      <c r="M3" s="40"/>
      <c r="N3" s="19"/>
      <c r="O3" s="15" t="s">
        <v>5</v>
      </c>
      <c r="P3" s="203">
        <f>'RE-600'!H3</f>
        <v>4.2</v>
      </c>
    </row>
    <row r="4" spans="1:16" x14ac:dyDescent="0.2">
      <c r="A4" s="28"/>
      <c r="M4" s="40"/>
      <c r="O4" s="15" t="s">
        <v>280</v>
      </c>
      <c r="P4" s="65" t="str">
        <f>'RE-600'!H4</f>
        <v>018</v>
      </c>
    </row>
    <row r="5" spans="1:16" x14ac:dyDescent="0.2">
      <c r="A5" s="28"/>
      <c r="M5" s="40"/>
      <c r="O5" s="15" t="s">
        <v>281</v>
      </c>
      <c r="P5" s="65">
        <f>'RE-600'!H5</f>
        <v>111621</v>
      </c>
    </row>
    <row r="6" spans="1:16" ht="11.25" x14ac:dyDescent="0.2">
      <c r="A6" s="28"/>
      <c r="M6" s="40"/>
      <c r="P6" s="50"/>
    </row>
    <row r="7" spans="1:16" ht="15.75" x14ac:dyDescent="0.25">
      <c r="A7" s="28"/>
      <c r="D7" s="15"/>
      <c r="E7" s="15"/>
      <c r="F7" s="15"/>
      <c r="G7" s="15"/>
      <c r="H7" s="106"/>
      <c r="I7" s="106"/>
      <c r="J7" s="106"/>
      <c r="K7" s="15"/>
      <c r="M7" s="40"/>
      <c r="N7" s="19"/>
      <c r="P7" s="50"/>
    </row>
    <row r="8" spans="1:16" ht="15.75" x14ac:dyDescent="0.25">
      <c r="A8" s="28"/>
      <c r="B8" s="80" t="s">
        <v>282</v>
      </c>
      <c r="C8" s="15"/>
      <c r="D8" s="15"/>
      <c r="E8" s="15"/>
      <c r="F8" s="107"/>
      <c r="H8" s="14" t="s">
        <v>283</v>
      </c>
      <c r="K8" s="15"/>
      <c r="M8" s="40"/>
      <c r="N8" s="19"/>
      <c r="P8" s="50"/>
    </row>
    <row r="9" spans="1:16" x14ac:dyDescent="0.2">
      <c r="A9" s="28"/>
      <c r="D9" s="80"/>
      <c r="E9" s="108"/>
      <c r="F9" s="108"/>
      <c r="G9" s="108"/>
      <c r="H9" s="108"/>
      <c r="I9" s="15"/>
      <c r="J9" s="15"/>
      <c r="K9" s="15"/>
      <c r="L9" s="15"/>
      <c r="P9" s="50"/>
    </row>
    <row r="10" spans="1:16" x14ac:dyDescent="0.2">
      <c r="A10" s="28"/>
      <c r="C10" s="40" t="s">
        <v>284</v>
      </c>
      <c r="M10" s="40"/>
      <c r="N10" s="15"/>
      <c r="P10" s="50"/>
    </row>
    <row r="11" spans="1:16" x14ac:dyDescent="0.2">
      <c r="A11" s="28"/>
      <c r="D11" s="15"/>
      <c r="M11" s="40"/>
      <c r="N11" s="15"/>
      <c r="P11" s="50"/>
    </row>
    <row r="12" spans="1:16" x14ac:dyDescent="0.2">
      <c r="A12" s="28"/>
      <c r="D12" s="80"/>
      <c r="E12" s="108"/>
      <c r="F12" s="108"/>
      <c r="G12" s="108"/>
      <c r="H12" s="108"/>
      <c r="I12" s="15"/>
      <c r="J12" s="15"/>
      <c r="K12" s="15"/>
      <c r="L12" s="15"/>
      <c r="P12" s="50"/>
    </row>
    <row r="13" spans="1:16" x14ac:dyDescent="0.2">
      <c r="A13" s="28"/>
      <c r="C13" s="243" t="s">
        <v>285</v>
      </c>
      <c r="D13" s="243"/>
      <c r="E13" s="243"/>
      <c r="F13" s="395"/>
      <c r="G13" s="110">
        <f>IF(H8="Comp1",'RE-611-O'!H41,IF(H8="Comp2",'RE-611-O'!L41,IF(H8="Comp3",'RE-611-O'!P41)))</f>
        <v>0</v>
      </c>
      <c r="H13" s="15"/>
      <c r="I13" s="109"/>
      <c r="J13" s="15"/>
      <c r="K13" s="15"/>
      <c r="L13" s="15"/>
      <c r="P13" s="50"/>
    </row>
    <row r="14" spans="1:16" ht="15" x14ac:dyDescent="0.25">
      <c r="A14" s="28"/>
      <c r="D14" s="59"/>
      <c r="E14" s="59"/>
      <c r="F14" s="59"/>
      <c r="G14" s="15"/>
      <c r="H14" s="15"/>
      <c r="I14" s="109"/>
      <c r="J14" s="15"/>
      <c r="K14" s="15"/>
      <c r="L14" s="15"/>
      <c r="P14" s="50"/>
    </row>
    <row r="15" spans="1:16" x14ac:dyDescent="0.2">
      <c r="A15" s="28"/>
      <c r="D15" s="15" t="s">
        <v>286</v>
      </c>
      <c r="E15" s="45" t="str">
        <f>'RE-611-O'!C41</f>
        <v>FMVE</v>
      </c>
      <c r="F15" s="15"/>
      <c r="G15" s="110">
        <f>'RE-611-O'!D41</f>
        <v>0</v>
      </c>
      <c r="H15" s="15"/>
      <c r="I15" s="109"/>
      <c r="J15" s="15"/>
      <c r="K15" s="15"/>
      <c r="L15" s="15"/>
      <c r="P15" s="50"/>
    </row>
    <row r="16" spans="1:16" ht="15" x14ac:dyDescent="0.25">
      <c r="A16" s="28"/>
      <c r="D16" s="59"/>
      <c r="E16" s="59"/>
      <c r="F16" s="59"/>
      <c r="G16" s="15"/>
      <c r="H16" s="15"/>
      <c r="I16" s="109"/>
      <c r="J16" s="15"/>
      <c r="K16" s="15"/>
      <c r="L16" s="15"/>
      <c r="P16" s="50"/>
    </row>
    <row r="17" spans="1:16" x14ac:dyDescent="0.2">
      <c r="A17" s="28"/>
      <c r="C17" s="243" t="s">
        <v>287</v>
      </c>
      <c r="D17" s="246"/>
      <c r="E17" s="246"/>
      <c r="F17" s="396"/>
      <c r="G17" s="110">
        <f>G13-G15</f>
        <v>0</v>
      </c>
      <c r="H17" s="15"/>
      <c r="I17" s="109"/>
      <c r="J17" s="15"/>
      <c r="K17" s="15"/>
      <c r="L17" s="15"/>
      <c r="P17" s="50"/>
    </row>
    <row r="18" spans="1:16" x14ac:dyDescent="0.2">
      <c r="A18" s="28"/>
      <c r="P18" s="50"/>
    </row>
    <row r="19" spans="1:16" x14ac:dyDescent="0.2">
      <c r="A19" s="28"/>
      <c r="P19" s="50"/>
    </row>
    <row r="20" spans="1:16" x14ac:dyDescent="0.2">
      <c r="A20" s="28"/>
      <c r="C20" s="106" t="s">
        <v>288</v>
      </c>
      <c r="D20" s="15"/>
      <c r="E20" s="15"/>
      <c r="F20" s="15"/>
      <c r="G20" s="15"/>
      <c r="H20" s="15"/>
      <c r="I20" s="15"/>
      <c r="L20" s="15"/>
      <c r="M20" s="40"/>
      <c r="P20" s="50"/>
    </row>
    <row r="21" spans="1:16" x14ac:dyDescent="0.2">
      <c r="A21" s="28"/>
      <c r="C21" s="15" t="s">
        <v>289</v>
      </c>
      <c r="D21" s="15"/>
      <c r="E21" s="15"/>
      <c r="F21" s="15"/>
      <c r="G21" s="48">
        <f>G17</f>
        <v>0</v>
      </c>
      <c r="H21" s="15" t="s">
        <v>290</v>
      </c>
      <c r="I21" s="15"/>
      <c r="M21" s="40"/>
      <c r="P21" s="50"/>
    </row>
    <row r="22" spans="1:16" x14ac:dyDescent="0.2">
      <c r="A22" s="28"/>
      <c r="C22" s="15" t="s">
        <v>291</v>
      </c>
      <c r="D22" s="15"/>
      <c r="E22" s="15"/>
      <c r="F22" s="15"/>
      <c r="G22" s="15"/>
      <c r="H22" s="15"/>
      <c r="I22" s="15"/>
      <c r="J22" s="15"/>
      <c r="K22" s="15"/>
      <c r="L22" s="15"/>
      <c r="P22" s="50"/>
    </row>
    <row r="23" spans="1:16" x14ac:dyDescent="0.2">
      <c r="A23" s="28"/>
      <c r="C23" s="15" t="s">
        <v>292</v>
      </c>
      <c r="D23" s="15"/>
      <c r="E23" s="15"/>
      <c r="F23" s="15"/>
      <c r="G23" s="15"/>
      <c r="H23" s="15"/>
      <c r="I23" s="15"/>
      <c r="J23" s="15"/>
      <c r="K23" s="15"/>
      <c r="L23" s="15"/>
      <c r="P23" s="50"/>
    </row>
    <row r="24" spans="1:16" x14ac:dyDescent="0.2">
      <c r="A24" s="28"/>
      <c r="C24" s="243" t="s">
        <v>293</v>
      </c>
      <c r="D24" s="246"/>
      <c r="E24" s="246"/>
      <c r="F24" s="246"/>
      <c r="G24" s="246"/>
      <c r="H24" s="246"/>
      <c r="I24" s="246"/>
      <c r="J24" s="246"/>
      <c r="K24" s="246"/>
      <c r="L24" s="246"/>
      <c r="M24" s="246"/>
      <c r="N24" s="246"/>
      <c r="O24" s="246"/>
      <c r="P24" s="275"/>
    </row>
    <row r="25" spans="1:16" x14ac:dyDescent="0.2">
      <c r="A25" s="28"/>
      <c r="C25" s="243" t="s">
        <v>294</v>
      </c>
      <c r="D25" s="246"/>
      <c r="E25" s="246"/>
      <c r="F25" s="246"/>
      <c r="G25" s="246"/>
      <c r="H25" s="246"/>
      <c r="I25" s="15"/>
      <c r="J25" s="15"/>
      <c r="K25" s="15"/>
      <c r="L25" s="15"/>
      <c r="P25" s="50"/>
    </row>
    <row r="26" spans="1:16" x14ac:dyDescent="0.2">
      <c r="A26" s="28"/>
      <c r="P26" s="50"/>
    </row>
    <row r="27" spans="1:16" x14ac:dyDescent="0.2">
      <c r="A27" s="28"/>
      <c r="D27" s="306"/>
      <c r="E27" s="306"/>
      <c r="F27" s="306"/>
      <c r="G27" s="306"/>
      <c r="I27" s="306"/>
      <c r="J27" s="306"/>
      <c r="P27" s="50"/>
    </row>
    <row r="28" spans="1:16" ht="13.5" thickBot="1" x14ac:dyDescent="0.25">
      <c r="A28" s="28"/>
      <c r="D28" s="397"/>
      <c r="E28" s="397"/>
      <c r="F28" s="397"/>
      <c r="G28" s="397"/>
      <c r="I28" s="397"/>
      <c r="J28" s="397"/>
      <c r="P28" s="50"/>
    </row>
    <row r="29" spans="1:16" ht="13.5" thickBot="1" x14ac:dyDescent="0.25">
      <c r="A29" s="77"/>
      <c r="B29" s="76"/>
      <c r="C29" s="76"/>
      <c r="D29" s="394" t="s">
        <v>295</v>
      </c>
      <c r="E29" s="394"/>
      <c r="F29" s="394"/>
      <c r="G29" s="394"/>
      <c r="I29" s="394" t="s">
        <v>97</v>
      </c>
      <c r="J29" s="394"/>
      <c r="N29" s="76"/>
      <c r="O29" s="76"/>
      <c r="P29" s="81"/>
    </row>
    <row r="30" spans="1:16" ht="13.5" thickTop="1" x14ac:dyDescent="0.2">
      <c r="A30" s="28"/>
      <c r="D30" s="39"/>
      <c r="E30" s="39"/>
      <c r="F30" s="39"/>
      <c r="G30" s="39"/>
      <c r="H30" s="39"/>
      <c r="I30" s="39"/>
      <c r="J30" s="39"/>
      <c r="K30" s="39"/>
      <c r="L30" s="39"/>
      <c r="M30" s="17"/>
      <c r="P30" s="50"/>
    </row>
    <row r="31" spans="1:16" s="42" customFormat="1" x14ac:dyDescent="0.2">
      <c r="A31" s="28"/>
      <c r="B31" s="40"/>
      <c r="C31" s="40"/>
      <c r="D31" s="399" t="s">
        <v>296</v>
      </c>
      <c r="E31" s="400"/>
      <c r="F31" s="400"/>
      <c r="G31" s="400"/>
      <c r="H31" s="400"/>
      <c r="I31" s="400"/>
      <c r="J31" s="400"/>
      <c r="K31" s="400"/>
      <c r="L31" s="400"/>
      <c r="M31" s="400"/>
      <c r="N31" s="40"/>
      <c r="O31" s="40"/>
      <c r="P31" s="50"/>
    </row>
    <row r="32" spans="1:16" x14ac:dyDescent="0.2">
      <c r="A32" s="28"/>
      <c r="D32" s="15"/>
      <c r="E32" s="15"/>
      <c r="F32" s="15"/>
      <c r="G32" s="15"/>
      <c r="H32" s="15"/>
      <c r="I32" s="15"/>
      <c r="J32" s="15"/>
      <c r="K32" s="15"/>
      <c r="P32" s="50"/>
    </row>
    <row r="33" spans="1:16" x14ac:dyDescent="0.2">
      <c r="A33" s="28"/>
      <c r="D33" s="243" t="s">
        <v>297</v>
      </c>
      <c r="E33" s="243"/>
      <c r="F33" s="243"/>
      <c r="G33" s="14"/>
      <c r="H33" s="90"/>
      <c r="I33" s="136"/>
      <c r="P33" s="50"/>
    </row>
    <row r="34" spans="1:16" x14ac:dyDescent="0.2">
      <c r="A34" s="28"/>
      <c r="D34" s="15"/>
      <c r="E34" s="15"/>
      <c r="F34" s="15"/>
      <c r="G34" s="22"/>
      <c r="H34" s="15"/>
      <c r="I34" s="111"/>
      <c r="J34" s="15"/>
      <c r="K34" s="15"/>
      <c r="P34" s="50"/>
    </row>
    <row r="35" spans="1:16" x14ac:dyDescent="0.2">
      <c r="A35" s="28"/>
      <c r="D35" s="243" t="s">
        <v>298</v>
      </c>
      <c r="E35" s="243"/>
      <c r="F35" s="243"/>
      <c r="G35" s="14"/>
      <c r="H35" s="15"/>
      <c r="I35" s="136"/>
      <c r="P35" s="50"/>
    </row>
    <row r="36" spans="1:16" x14ac:dyDescent="0.2">
      <c r="A36" s="28"/>
      <c r="D36" s="15"/>
      <c r="E36" s="15"/>
      <c r="F36" s="15"/>
      <c r="G36" s="22"/>
      <c r="H36" s="15"/>
      <c r="I36" s="111"/>
      <c r="J36" s="15"/>
      <c r="K36" s="15"/>
      <c r="L36" s="15"/>
      <c r="P36" s="50"/>
    </row>
    <row r="37" spans="1:16" x14ac:dyDescent="0.2">
      <c r="A37" s="28"/>
      <c r="D37" s="243" t="s">
        <v>299</v>
      </c>
      <c r="E37" s="243"/>
      <c r="F37" s="243"/>
      <c r="G37" s="14"/>
      <c r="H37" s="15"/>
      <c r="I37" s="136"/>
      <c r="L37" s="15"/>
      <c r="M37" s="18"/>
      <c r="P37" s="50"/>
    </row>
    <row r="38" spans="1:16" x14ac:dyDescent="0.2">
      <c r="A38" s="28"/>
      <c r="G38" s="87"/>
      <c r="I38" s="111"/>
      <c r="J38" s="15"/>
      <c r="K38" s="15"/>
      <c r="P38" s="50"/>
    </row>
    <row r="39" spans="1:16" x14ac:dyDescent="0.2">
      <c r="A39" s="28"/>
      <c r="I39" s="15"/>
      <c r="P39" s="50"/>
    </row>
    <row r="40" spans="1:16" ht="11.25" x14ac:dyDescent="0.2">
      <c r="A40" s="28"/>
      <c r="D40" s="392"/>
      <c r="E40" s="392"/>
      <c r="F40" s="392"/>
      <c r="G40" s="392"/>
      <c r="I40" s="243"/>
      <c r="J40" s="306"/>
      <c r="K40" s="306"/>
      <c r="M40" s="243"/>
      <c r="N40" s="246"/>
      <c r="O40" s="246"/>
      <c r="P40" s="50"/>
    </row>
    <row r="41" spans="1:16" ht="12" thickBot="1" x14ac:dyDescent="0.25">
      <c r="A41" s="28"/>
      <c r="D41" s="393"/>
      <c r="E41" s="393"/>
      <c r="F41" s="393"/>
      <c r="G41" s="393"/>
      <c r="I41" s="397"/>
      <c r="J41" s="397"/>
      <c r="K41" s="397"/>
      <c r="M41" s="398"/>
      <c r="N41" s="398"/>
      <c r="O41" s="398"/>
      <c r="P41" s="50"/>
    </row>
    <row r="42" spans="1:16" x14ac:dyDescent="0.2">
      <c r="A42" s="28"/>
      <c r="D42" s="394" t="s">
        <v>300</v>
      </c>
      <c r="E42" s="394"/>
      <c r="F42" s="394"/>
      <c r="G42" s="394"/>
      <c r="I42" s="15" t="s">
        <v>301</v>
      </c>
      <c r="J42" s="15"/>
      <c r="M42" s="15" t="s">
        <v>97</v>
      </c>
      <c r="P42" s="50"/>
    </row>
    <row r="43" spans="1:16" x14ac:dyDescent="0.2">
      <c r="A43" s="28"/>
      <c r="K43" s="15"/>
      <c r="P43" s="50"/>
    </row>
    <row r="44" spans="1:16" x14ac:dyDescent="0.2">
      <c r="A44" s="28"/>
      <c r="I44" s="15"/>
      <c r="J44" s="15"/>
      <c r="K44" s="15"/>
      <c r="P44" s="50"/>
    </row>
    <row r="45" spans="1:16" x14ac:dyDescent="0.2">
      <c r="A45" s="28"/>
      <c r="I45" s="15"/>
      <c r="K45" s="15"/>
      <c r="P45" s="50"/>
    </row>
    <row r="46" spans="1:16" x14ac:dyDescent="0.2">
      <c r="A46" s="28" t="s">
        <v>302</v>
      </c>
      <c r="I46" s="15"/>
      <c r="J46" s="15"/>
      <c r="K46" s="15"/>
      <c r="P46" s="50"/>
    </row>
    <row r="47" spans="1:16" ht="13.5" thickBot="1" x14ac:dyDescent="0.25">
      <c r="A47" s="77"/>
      <c r="B47" s="76"/>
      <c r="C47" s="76"/>
      <c r="D47" s="76"/>
      <c r="E47" s="76"/>
      <c r="F47" s="76"/>
      <c r="G47" s="76"/>
      <c r="H47" s="76"/>
      <c r="I47" s="76"/>
      <c r="J47" s="76"/>
      <c r="K47" s="76"/>
      <c r="L47" s="76"/>
      <c r="M47" s="125"/>
      <c r="N47" s="76"/>
      <c r="O47" s="76"/>
      <c r="P47" s="81"/>
    </row>
    <row r="48" spans="1:16" ht="13.5" thickTop="1" x14ac:dyDescent="0.2"/>
  </sheetData>
  <sheetProtection sheet="1" objects="1" scenarios="1" selectLockedCells="1"/>
  <mergeCells count="19">
    <mergeCell ref="I29:J29"/>
    <mergeCell ref="D31:M31"/>
    <mergeCell ref="D33:F33"/>
    <mergeCell ref="D35:F35"/>
    <mergeCell ref="D37:F37"/>
    <mergeCell ref="D40:G41"/>
    <mergeCell ref="D42:G42"/>
    <mergeCell ref="E1:K1"/>
    <mergeCell ref="E2:K2"/>
    <mergeCell ref="E3:K3"/>
    <mergeCell ref="C24:P24"/>
    <mergeCell ref="C13:F13"/>
    <mergeCell ref="C17:F17"/>
    <mergeCell ref="C25:H25"/>
    <mergeCell ref="D27:G28"/>
    <mergeCell ref="I40:K41"/>
    <mergeCell ref="M40:O41"/>
    <mergeCell ref="D29:G29"/>
    <mergeCell ref="I27:J28"/>
  </mergeCells>
  <phoneticPr fontId="2" type="noConversion"/>
  <dataValidations count="3">
    <dataValidation allowBlank="1" showErrorMessage="1" sqref="E15" xr:uid="{00000000-0002-0000-0600-000000000000}"/>
    <dataValidation type="list" allowBlank="1" showInputMessage="1" showErrorMessage="1" sqref="G37 G35 G33" xr:uid="{00000000-0002-0000-0600-000001000000}">
      <formula1>Approval</formula1>
    </dataValidation>
    <dataValidation type="list" allowBlank="1" showInputMessage="1" showErrorMessage="1" sqref="H8" xr:uid="{00000000-0002-0000-0600-000002000000}">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1"/>
  <sheetViews>
    <sheetView zoomScale="80" workbookViewId="0">
      <selection activeCell="I9" sqref="I9"/>
    </sheetView>
  </sheetViews>
  <sheetFormatPr defaultRowHeight="11.25" x14ac:dyDescent="0.2"/>
  <cols>
    <col min="1" max="1" width="13.6640625" style="61" customWidth="1"/>
    <col min="2" max="5" width="9.33203125" style="61"/>
    <col min="6" max="6" width="10.1640625" style="61" customWidth="1"/>
    <col min="7" max="7" width="16" style="61" customWidth="1"/>
    <col min="8" max="9" width="9.33203125" style="61"/>
    <col min="10" max="10" width="11.83203125" style="61" customWidth="1"/>
    <col min="11" max="11" width="7.5" style="61" customWidth="1"/>
    <col min="12" max="15" width="9.6640625" style="61" customWidth="1"/>
    <col min="16" max="16" width="6.83203125" style="61" customWidth="1"/>
    <col min="17" max="17" width="11.33203125" style="61" customWidth="1"/>
    <col min="18" max="18" width="9.83203125" style="61" customWidth="1"/>
    <col min="19" max="19" width="10" style="61" customWidth="1"/>
    <col min="20" max="16384" width="9.33203125" style="61"/>
  </cols>
  <sheetData>
    <row r="1" spans="1:23" s="40" customFormat="1" ht="15.75" customHeight="1" thickTop="1" x14ac:dyDescent="0.25">
      <c r="A1" s="112" t="s">
        <v>303</v>
      </c>
      <c r="B1" s="238" t="s">
        <v>1</v>
      </c>
      <c r="C1" s="238"/>
      <c r="D1" s="238"/>
      <c r="E1" s="238"/>
      <c r="F1" s="238"/>
      <c r="G1" s="238"/>
      <c r="H1" s="238"/>
      <c r="I1" s="238"/>
      <c r="J1" s="238"/>
      <c r="K1" s="238"/>
      <c r="L1" s="298"/>
      <c r="M1" s="298"/>
      <c r="N1" s="298"/>
      <c r="O1" s="298"/>
      <c r="P1" s="298"/>
      <c r="Q1" s="17" t="s">
        <v>2</v>
      </c>
      <c r="R1" s="64" t="str">
        <f>'RE-600'!H1</f>
        <v>FAI</v>
      </c>
      <c r="S1" s="19"/>
    </row>
    <row r="2" spans="1:23" s="40" customFormat="1" ht="15.75" x14ac:dyDescent="0.25">
      <c r="A2" s="199">
        <f>'RE-600'!A2</f>
        <v>42858</v>
      </c>
      <c r="B2" s="240" t="s">
        <v>3</v>
      </c>
      <c r="C2" s="306"/>
      <c r="D2" s="306"/>
      <c r="E2" s="306"/>
      <c r="F2" s="306"/>
      <c r="G2" s="306"/>
      <c r="H2" s="306"/>
      <c r="I2" s="306"/>
      <c r="J2" s="306"/>
      <c r="K2" s="306"/>
      <c r="L2" s="246"/>
      <c r="M2" s="246"/>
      <c r="N2" s="246"/>
      <c r="O2" s="246"/>
      <c r="P2" s="246"/>
      <c r="Q2" s="15" t="s">
        <v>4</v>
      </c>
      <c r="R2" s="65">
        <f>'RE-600'!H2</f>
        <v>158</v>
      </c>
      <c r="S2" s="19"/>
    </row>
    <row r="3" spans="1:23" s="40" customFormat="1" ht="15.75" x14ac:dyDescent="0.25">
      <c r="A3" s="28"/>
      <c r="B3" s="240" t="s">
        <v>304</v>
      </c>
      <c r="C3" s="240"/>
      <c r="D3" s="240"/>
      <c r="E3" s="240"/>
      <c r="F3" s="240"/>
      <c r="G3" s="240"/>
      <c r="H3" s="240"/>
      <c r="I3" s="240"/>
      <c r="J3" s="240"/>
      <c r="K3" s="240"/>
      <c r="L3" s="246"/>
      <c r="M3" s="246"/>
      <c r="N3" s="246"/>
      <c r="O3" s="246"/>
      <c r="P3" s="246"/>
      <c r="Q3" s="15" t="s">
        <v>5</v>
      </c>
      <c r="R3" s="203">
        <f>'RE-600'!H3</f>
        <v>4.2</v>
      </c>
      <c r="S3" s="19"/>
    </row>
    <row r="4" spans="1:23" s="40" customFormat="1" ht="15.75" x14ac:dyDescent="0.25">
      <c r="A4" s="28"/>
      <c r="D4" s="59"/>
      <c r="E4" s="59"/>
      <c r="F4" s="59"/>
      <c r="G4" s="59"/>
      <c r="H4" s="59"/>
      <c r="I4" s="59"/>
      <c r="J4" s="59"/>
      <c r="K4" s="59"/>
      <c r="L4" s="59"/>
      <c r="M4" s="59"/>
      <c r="O4" s="15"/>
      <c r="P4" s="15"/>
      <c r="Q4" s="15" t="s">
        <v>280</v>
      </c>
      <c r="R4" s="65" t="str">
        <f>'RE-600'!H4</f>
        <v>018</v>
      </c>
      <c r="U4" s="19"/>
    </row>
    <row r="5" spans="1:23" s="40" customFormat="1" ht="15.75" x14ac:dyDescent="0.25">
      <c r="A5" s="28"/>
      <c r="F5" s="113" t="s">
        <v>305</v>
      </c>
      <c r="G5" s="403" t="s">
        <v>306</v>
      </c>
      <c r="H5" s="403"/>
      <c r="I5" s="403"/>
      <c r="J5" s="113"/>
      <c r="K5" s="402">
        <f>'RE-611p2'!G21</f>
        <v>0</v>
      </c>
      <c r="L5" s="390"/>
      <c r="M5" s="59"/>
      <c r="N5" s="59"/>
      <c r="Q5" s="15" t="s">
        <v>281</v>
      </c>
      <c r="R5" s="65">
        <f>'RE-600'!H5</f>
        <v>111621</v>
      </c>
      <c r="S5" s="15"/>
      <c r="T5" s="15"/>
      <c r="W5" s="19"/>
    </row>
    <row r="6" spans="1:23" ht="15" x14ac:dyDescent="0.25">
      <c r="A6" s="28"/>
      <c r="B6" s="40"/>
      <c r="C6" s="40"/>
      <c r="D6" s="40"/>
      <c r="E6" s="40"/>
      <c r="F6" s="59"/>
      <c r="G6" s="59"/>
      <c r="H6" s="59"/>
      <c r="I6" s="59"/>
      <c r="J6" s="59"/>
      <c r="K6" s="59"/>
      <c r="L6" s="59"/>
      <c r="M6" s="59"/>
      <c r="N6" s="114"/>
      <c r="O6" s="59"/>
      <c r="P6" s="59"/>
      <c r="Q6" s="59"/>
      <c r="R6" s="118"/>
      <c r="S6" s="59"/>
      <c r="T6" s="59"/>
      <c r="U6" s="59"/>
      <c r="V6" s="59"/>
      <c r="W6" s="40"/>
    </row>
    <row r="7" spans="1:23" ht="15" x14ac:dyDescent="0.25">
      <c r="A7" s="28"/>
      <c r="B7" s="40"/>
      <c r="C7" s="40"/>
      <c r="D7" s="40"/>
      <c r="E7" s="40"/>
      <c r="F7" s="63" t="s">
        <v>307</v>
      </c>
      <c r="G7" s="403" t="s">
        <v>308</v>
      </c>
      <c r="H7" s="403"/>
      <c r="I7" s="403"/>
      <c r="J7" s="403"/>
      <c r="K7" s="391"/>
      <c r="L7" s="401"/>
      <c r="M7" s="59"/>
      <c r="N7" s="59"/>
      <c r="O7" s="40"/>
      <c r="P7" s="40"/>
      <c r="Q7" s="40"/>
      <c r="R7" s="50"/>
      <c r="S7" s="40"/>
      <c r="T7" s="40"/>
      <c r="U7" s="40"/>
      <c r="V7" s="40"/>
      <c r="W7" s="40"/>
    </row>
    <row r="8" spans="1:23" ht="15.75" x14ac:dyDescent="0.25">
      <c r="A8" s="28"/>
      <c r="B8" s="40"/>
      <c r="C8" s="40"/>
      <c r="D8" s="40"/>
      <c r="E8" s="40"/>
      <c r="F8" s="59"/>
      <c r="G8" s="59"/>
      <c r="H8" s="59"/>
      <c r="I8" s="59"/>
      <c r="J8" s="59"/>
      <c r="K8" s="59"/>
      <c r="L8" s="59"/>
      <c r="M8" s="19"/>
      <c r="N8" s="114"/>
      <c r="O8" s="59"/>
      <c r="P8" s="59"/>
      <c r="Q8" s="59"/>
      <c r="R8" s="115"/>
      <c r="S8" s="59"/>
      <c r="T8" s="59"/>
      <c r="U8" s="59"/>
      <c r="V8" s="59"/>
      <c r="W8" s="40"/>
    </row>
    <row r="9" spans="1:23" ht="15" x14ac:dyDescent="0.25">
      <c r="A9" s="28"/>
      <c r="B9" s="40"/>
      <c r="C9" s="40"/>
      <c r="D9" s="40"/>
      <c r="E9" s="40"/>
      <c r="F9" s="63" t="s">
        <v>309</v>
      </c>
      <c r="G9" s="63" t="s">
        <v>310</v>
      </c>
      <c r="H9" s="63"/>
      <c r="I9" s="86"/>
      <c r="J9" s="113"/>
      <c r="K9" s="391"/>
      <c r="L9" s="401"/>
      <c r="M9" s="59"/>
      <c r="N9" s="59"/>
      <c r="O9" s="40"/>
      <c r="P9" s="40"/>
      <c r="Q9" s="40"/>
      <c r="R9" s="50"/>
      <c r="S9" s="40"/>
      <c r="T9" s="40"/>
      <c r="U9" s="40"/>
      <c r="V9" s="40"/>
      <c r="W9" s="40"/>
    </row>
    <row r="10" spans="1:23" ht="15" x14ac:dyDescent="0.25">
      <c r="A10" s="28"/>
      <c r="B10" s="40"/>
      <c r="C10" s="40"/>
      <c r="D10" s="40"/>
      <c r="E10" s="40"/>
      <c r="F10" s="59"/>
      <c r="G10" s="59"/>
      <c r="H10" s="59"/>
      <c r="I10" s="59"/>
      <c r="J10" s="59"/>
      <c r="K10" s="59"/>
      <c r="L10" s="59"/>
      <c r="M10" s="59"/>
      <c r="N10" s="114"/>
      <c r="O10" s="59"/>
      <c r="P10" s="59"/>
      <c r="Q10" s="59"/>
      <c r="R10" s="115"/>
      <c r="S10" s="59"/>
      <c r="T10" s="59"/>
      <c r="U10" s="59"/>
      <c r="V10" s="59"/>
      <c r="W10" s="40"/>
    </row>
    <row r="11" spans="1:23" ht="15" x14ac:dyDescent="0.25">
      <c r="A11" s="28"/>
      <c r="B11" s="40"/>
      <c r="C11" s="40"/>
      <c r="D11" s="40"/>
      <c r="E11" s="40"/>
      <c r="F11" s="63" t="s">
        <v>311</v>
      </c>
      <c r="G11" s="63" t="s">
        <v>312</v>
      </c>
      <c r="H11" s="63"/>
      <c r="I11" s="113"/>
      <c r="J11" s="113"/>
      <c r="K11" s="402">
        <f>K7-K9</f>
        <v>0</v>
      </c>
      <c r="L11" s="390"/>
      <c r="M11" s="59"/>
      <c r="N11" s="59"/>
      <c r="O11" s="40"/>
      <c r="P11" s="40"/>
      <c r="Q11" s="40"/>
      <c r="R11" s="50"/>
      <c r="S11" s="40"/>
      <c r="T11" s="40"/>
      <c r="U11" s="40"/>
      <c r="V11" s="40"/>
      <c r="W11" s="40"/>
    </row>
    <row r="12" spans="1:23" ht="15" x14ac:dyDescent="0.25">
      <c r="A12" s="28"/>
      <c r="B12" s="40"/>
      <c r="C12" s="40"/>
      <c r="D12" s="40"/>
      <c r="E12" s="40"/>
      <c r="F12" s="59"/>
      <c r="G12" s="59"/>
      <c r="H12" s="59"/>
      <c r="I12" s="59"/>
      <c r="J12" s="59"/>
      <c r="K12" s="59"/>
      <c r="L12" s="59"/>
      <c r="M12" s="59"/>
      <c r="N12" s="114"/>
      <c r="O12" s="59"/>
      <c r="P12" s="59"/>
      <c r="Q12" s="59"/>
      <c r="R12" s="115"/>
      <c r="S12" s="59"/>
      <c r="T12" s="59"/>
      <c r="U12" s="59"/>
      <c r="V12" s="59"/>
      <c r="W12" s="40"/>
    </row>
    <row r="13" spans="1:23" ht="15" x14ac:dyDescent="0.25">
      <c r="A13" s="28"/>
      <c r="B13" s="40"/>
      <c r="C13" s="40"/>
      <c r="D13" s="40"/>
      <c r="E13" s="40"/>
      <c r="F13" s="63" t="s">
        <v>313</v>
      </c>
      <c r="G13" s="63" t="s">
        <v>314</v>
      </c>
      <c r="H13" s="63"/>
      <c r="I13" s="113"/>
      <c r="J13" s="113"/>
      <c r="K13" s="402">
        <f>MIN(K5,K11)</f>
        <v>0</v>
      </c>
      <c r="L13" s="390"/>
      <c r="M13" s="59"/>
      <c r="N13" s="59"/>
      <c r="O13" s="40"/>
      <c r="P13" s="40"/>
      <c r="Q13" s="40"/>
      <c r="R13" s="50"/>
      <c r="S13" s="40"/>
      <c r="T13" s="40"/>
      <c r="U13" s="40"/>
      <c r="V13" s="40"/>
      <c r="W13" s="40"/>
    </row>
    <row r="14" spans="1:23" ht="15" x14ac:dyDescent="0.25">
      <c r="A14" s="28"/>
      <c r="B14" s="40"/>
      <c r="C14" s="40"/>
      <c r="D14" s="40"/>
      <c r="E14" s="40"/>
      <c r="F14" s="59"/>
      <c r="G14" s="59"/>
      <c r="H14" s="59"/>
      <c r="I14" s="59"/>
      <c r="J14" s="59"/>
      <c r="K14" s="59"/>
      <c r="L14" s="59"/>
      <c r="M14" s="59"/>
      <c r="N14" s="114"/>
      <c r="O14" s="59"/>
      <c r="P14" s="59"/>
      <c r="Q14" s="59"/>
      <c r="R14" s="115"/>
      <c r="S14" s="59"/>
      <c r="T14" s="59"/>
      <c r="U14" s="59"/>
      <c r="V14" s="59"/>
      <c r="W14" s="40"/>
    </row>
    <row r="15" spans="1:23" ht="15" x14ac:dyDescent="0.25">
      <c r="A15" s="28"/>
      <c r="B15" s="40"/>
      <c r="C15" s="40"/>
      <c r="D15" s="40"/>
      <c r="E15" s="40"/>
      <c r="F15" s="59"/>
      <c r="G15" s="59"/>
      <c r="H15" s="63" t="s">
        <v>315</v>
      </c>
      <c r="I15" s="63"/>
      <c r="J15" s="113"/>
      <c r="K15" s="402">
        <f>K13</f>
        <v>0</v>
      </c>
      <c r="L15" s="390"/>
      <c r="M15" s="59"/>
      <c r="N15" s="59"/>
      <c r="O15" s="40"/>
      <c r="P15" s="40"/>
      <c r="Q15" s="40"/>
      <c r="R15" s="50"/>
      <c r="S15" s="40"/>
      <c r="T15" s="40"/>
      <c r="U15" s="40"/>
      <c r="V15" s="40"/>
      <c r="W15" s="40"/>
    </row>
    <row r="16" spans="1:23" ht="15" x14ac:dyDescent="0.25">
      <c r="A16" s="28"/>
      <c r="B16" s="40"/>
      <c r="C16" s="40"/>
      <c r="D16" s="40"/>
      <c r="E16" s="40"/>
      <c r="F16" s="59"/>
      <c r="G16" s="59"/>
      <c r="H16" s="59"/>
      <c r="I16" s="59"/>
      <c r="J16" s="59"/>
      <c r="K16" s="59"/>
      <c r="L16" s="59"/>
      <c r="M16" s="59"/>
      <c r="N16" s="114"/>
      <c r="O16" s="59"/>
      <c r="P16" s="59"/>
      <c r="Q16" s="59"/>
      <c r="R16" s="115"/>
      <c r="S16" s="59"/>
      <c r="T16" s="59"/>
      <c r="U16" s="59"/>
      <c r="V16" s="59"/>
      <c r="W16" s="40"/>
    </row>
    <row r="17" spans="1:22" ht="15" x14ac:dyDescent="0.25">
      <c r="A17" s="28"/>
      <c r="B17" s="40"/>
      <c r="C17" s="40"/>
      <c r="D17" s="40"/>
      <c r="E17" s="40"/>
      <c r="F17" s="63" t="s">
        <v>316</v>
      </c>
      <c r="G17" s="63" t="s">
        <v>317</v>
      </c>
      <c r="H17" s="63"/>
      <c r="I17" s="63"/>
      <c r="J17" s="113"/>
      <c r="K17" s="402">
        <f>'RE-611-2'!G43</f>
        <v>0</v>
      </c>
      <c r="L17" s="390"/>
      <c r="M17" s="59"/>
      <c r="N17" s="59"/>
      <c r="O17" s="40"/>
      <c r="P17" s="40"/>
      <c r="Q17" s="40"/>
      <c r="R17" s="50"/>
      <c r="S17" s="40"/>
      <c r="T17" s="40"/>
      <c r="U17" s="40"/>
      <c r="V17" s="40"/>
    </row>
    <row r="18" spans="1:22" ht="15" x14ac:dyDescent="0.25">
      <c r="A18" s="28"/>
      <c r="B18" s="40"/>
      <c r="C18" s="40"/>
      <c r="D18" s="40"/>
      <c r="E18" s="40"/>
      <c r="F18" s="59"/>
      <c r="G18" s="59"/>
      <c r="H18" s="59"/>
      <c r="I18" s="59"/>
      <c r="J18" s="59"/>
      <c r="K18" s="59"/>
      <c r="L18" s="59"/>
      <c r="M18" s="59"/>
      <c r="N18" s="114"/>
      <c r="O18" s="59"/>
      <c r="P18" s="59"/>
      <c r="Q18" s="59"/>
      <c r="R18" s="115"/>
      <c r="S18" s="59"/>
      <c r="T18" s="59"/>
      <c r="U18" s="59"/>
      <c r="V18" s="59"/>
    </row>
    <row r="19" spans="1:22" ht="15" x14ac:dyDescent="0.25">
      <c r="A19" s="28"/>
      <c r="B19" s="40"/>
      <c r="C19" s="40"/>
      <c r="D19" s="40"/>
      <c r="E19" s="40"/>
      <c r="F19" s="63" t="s">
        <v>318</v>
      </c>
      <c r="G19" s="63" t="s">
        <v>319</v>
      </c>
      <c r="H19" s="63"/>
      <c r="I19" s="113"/>
      <c r="J19" s="113"/>
      <c r="K19" s="391"/>
      <c r="L19" s="401"/>
      <c r="M19" s="59"/>
      <c r="N19" s="59"/>
      <c r="O19" s="40"/>
      <c r="P19" s="40"/>
      <c r="Q19" s="40"/>
      <c r="R19" s="50"/>
      <c r="S19" s="40"/>
      <c r="T19" s="40"/>
      <c r="U19" s="40"/>
      <c r="V19" s="40"/>
    </row>
    <row r="20" spans="1:22" ht="15" x14ac:dyDescent="0.25">
      <c r="A20" s="28"/>
      <c r="B20" s="40"/>
      <c r="C20" s="40"/>
      <c r="D20" s="40"/>
      <c r="E20" s="40"/>
      <c r="F20" s="59"/>
      <c r="G20" s="59"/>
      <c r="H20" s="59"/>
      <c r="I20" s="59"/>
      <c r="J20" s="59"/>
      <c r="K20" s="59"/>
      <c r="L20" s="59"/>
      <c r="M20" s="59"/>
      <c r="N20" s="114"/>
      <c r="O20" s="59"/>
      <c r="P20" s="59"/>
      <c r="Q20" s="59"/>
      <c r="R20" s="115"/>
      <c r="S20" s="59"/>
      <c r="T20" s="59"/>
      <c r="U20" s="59"/>
      <c r="V20" s="59"/>
    </row>
    <row r="21" spans="1:22" ht="15" x14ac:dyDescent="0.25">
      <c r="A21" s="28"/>
      <c r="B21" s="40"/>
      <c r="C21" s="40"/>
      <c r="D21" s="40"/>
      <c r="E21" s="40"/>
      <c r="F21" s="59"/>
      <c r="G21" s="59"/>
      <c r="H21" s="59"/>
      <c r="I21" s="63" t="s">
        <v>320</v>
      </c>
      <c r="J21" s="63"/>
      <c r="K21" s="63"/>
      <c r="L21" s="63"/>
      <c r="M21" s="116"/>
      <c r="N21" s="402">
        <f>K15+K17+K19</f>
        <v>0</v>
      </c>
      <c r="O21" s="390"/>
      <c r="P21" s="59"/>
      <c r="Q21" s="59"/>
      <c r="R21" s="115"/>
      <c r="S21" s="59"/>
      <c r="T21" s="59"/>
      <c r="U21" s="59"/>
      <c r="V21" s="59"/>
    </row>
    <row r="22" spans="1:22" ht="15" x14ac:dyDescent="0.25">
      <c r="A22" s="28"/>
      <c r="B22" s="59"/>
      <c r="C22" s="59"/>
      <c r="D22" s="59"/>
      <c r="E22" s="59"/>
      <c r="F22" s="59"/>
      <c r="G22" s="59"/>
      <c r="H22" s="59"/>
      <c r="I22" s="59"/>
      <c r="J22" s="59"/>
      <c r="K22" s="59"/>
      <c r="L22" s="59"/>
      <c r="M22" s="59"/>
      <c r="N22" s="59"/>
      <c r="O22" s="59"/>
      <c r="P22" s="59"/>
      <c r="Q22" s="59"/>
      <c r="R22" s="115"/>
      <c r="S22" s="40"/>
      <c r="T22" s="40"/>
      <c r="U22" s="40"/>
      <c r="V22" s="40"/>
    </row>
    <row r="23" spans="1:22" ht="15" x14ac:dyDescent="0.25">
      <c r="A23" s="28"/>
      <c r="B23" s="106" t="s">
        <v>321</v>
      </c>
      <c r="C23" s="40"/>
      <c r="D23" s="40"/>
      <c r="E23" s="40"/>
      <c r="F23" s="40"/>
      <c r="G23" s="40"/>
      <c r="H23" s="40"/>
      <c r="I23" s="59"/>
      <c r="J23" s="40"/>
      <c r="K23" s="40"/>
      <c r="L23" s="40"/>
      <c r="M23" s="40"/>
      <c r="N23" s="40"/>
      <c r="O23" s="40"/>
      <c r="P23" s="40"/>
      <c r="Q23" s="40"/>
      <c r="R23" s="50"/>
      <c r="S23" s="40"/>
      <c r="T23" s="40"/>
      <c r="U23" s="40"/>
      <c r="V23" s="40"/>
    </row>
    <row r="24" spans="1:22" s="42" customFormat="1" x14ac:dyDescent="0.2">
      <c r="A24" s="361" t="s">
        <v>289</v>
      </c>
      <c r="B24" s="246"/>
      <c r="C24" s="246"/>
      <c r="D24" s="246"/>
      <c r="E24" s="246"/>
      <c r="F24" s="246"/>
      <c r="G24" s="48">
        <f>N21</f>
        <v>0</v>
      </c>
      <c r="H24" s="306" t="s">
        <v>322</v>
      </c>
      <c r="I24" s="306"/>
      <c r="J24" s="306"/>
      <c r="K24" s="306"/>
      <c r="L24" s="306"/>
      <c r="M24" s="306"/>
      <c r="N24" s="306"/>
      <c r="O24" s="306"/>
      <c r="P24" s="40"/>
      <c r="Q24" s="40"/>
      <c r="R24" s="50"/>
      <c r="S24" s="40"/>
      <c r="T24" s="40"/>
      <c r="U24" s="40"/>
      <c r="V24" s="40"/>
    </row>
    <row r="25" spans="1:22" s="42" customFormat="1" x14ac:dyDescent="0.2">
      <c r="A25" s="28"/>
      <c r="B25" s="40" t="s">
        <v>323</v>
      </c>
      <c r="C25" s="40"/>
      <c r="D25" s="40"/>
      <c r="E25" s="40"/>
      <c r="F25" s="40"/>
      <c r="G25" s="40"/>
      <c r="H25" s="40"/>
      <c r="I25" s="40"/>
      <c r="J25" s="40"/>
      <c r="K25" s="40"/>
      <c r="L25" s="40"/>
      <c r="M25" s="40"/>
      <c r="N25" s="40"/>
      <c r="O25" s="40"/>
      <c r="P25" s="40"/>
      <c r="Q25" s="40"/>
      <c r="R25" s="50"/>
      <c r="S25" s="40"/>
      <c r="T25" s="40"/>
      <c r="U25" s="40"/>
      <c r="V25" s="40"/>
    </row>
    <row r="26" spans="1:22" s="42" customFormat="1" x14ac:dyDescent="0.2">
      <c r="A26" s="28"/>
      <c r="B26" s="306" t="s">
        <v>324</v>
      </c>
      <c r="C26" s="246"/>
      <c r="D26" s="246"/>
      <c r="E26" s="246"/>
      <c r="F26" s="246"/>
      <c r="G26" s="246"/>
      <c r="H26" s="246"/>
      <c r="I26" s="246"/>
      <c r="J26" s="246"/>
      <c r="K26" s="246"/>
      <c r="L26" s="246"/>
      <c r="M26" s="246"/>
      <c r="N26" s="246"/>
      <c r="O26" s="40"/>
      <c r="P26" s="40"/>
      <c r="Q26" s="40"/>
      <c r="R26" s="50"/>
      <c r="S26" s="40"/>
      <c r="T26" s="40"/>
      <c r="U26" s="40"/>
      <c r="V26" s="40"/>
    </row>
    <row r="27" spans="1:22" s="42" customFormat="1" x14ac:dyDescent="0.2">
      <c r="A27" s="28"/>
      <c r="B27" s="40"/>
      <c r="C27" s="40"/>
      <c r="D27" s="40"/>
      <c r="E27" s="40"/>
      <c r="F27" s="40"/>
      <c r="G27" s="40"/>
      <c r="H27" s="40"/>
      <c r="I27" s="40"/>
      <c r="J27" s="40"/>
      <c r="K27" s="40"/>
      <c r="L27" s="40"/>
      <c r="M27" s="40"/>
      <c r="N27" s="40"/>
      <c r="O27" s="40"/>
      <c r="P27" s="40"/>
      <c r="Q27" s="40"/>
      <c r="R27" s="50"/>
      <c r="S27" s="40"/>
      <c r="T27" s="40"/>
      <c r="U27" s="40"/>
      <c r="V27" s="40"/>
    </row>
    <row r="28" spans="1:22" ht="15" x14ac:dyDescent="0.25">
      <c r="A28" s="28"/>
      <c r="B28" s="40"/>
      <c r="C28" s="40"/>
      <c r="D28" s="40"/>
      <c r="E28" s="59"/>
      <c r="F28" s="306"/>
      <c r="G28" s="306"/>
      <c r="H28" s="306"/>
      <c r="I28" s="40"/>
      <c r="J28" s="40"/>
      <c r="K28" s="40"/>
      <c r="L28" s="40"/>
      <c r="M28" s="40"/>
      <c r="N28" s="40"/>
      <c r="O28" s="40"/>
      <c r="P28" s="40"/>
      <c r="Q28" s="40"/>
      <c r="R28" s="50"/>
      <c r="S28" s="40"/>
      <c r="T28" s="40"/>
      <c r="U28" s="40"/>
      <c r="V28" s="40"/>
    </row>
    <row r="29" spans="1:22" ht="15" x14ac:dyDescent="0.25">
      <c r="A29" s="28"/>
      <c r="B29" s="235"/>
      <c r="C29" s="235"/>
      <c r="D29" s="235"/>
      <c r="E29" s="59"/>
      <c r="F29" s="284"/>
      <c r="G29" s="284"/>
      <c r="H29" s="284"/>
      <c r="I29" s="40"/>
      <c r="J29" s="284"/>
      <c r="K29" s="284"/>
      <c r="L29" s="284"/>
      <c r="M29" s="40"/>
      <c r="N29" s="40"/>
      <c r="O29" s="40"/>
      <c r="P29" s="40"/>
      <c r="Q29" s="40"/>
      <c r="R29" s="50"/>
      <c r="S29" s="40"/>
      <c r="T29" s="40"/>
      <c r="U29" s="40"/>
      <c r="V29" s="40"/>
    </row>
    <row r="30" spans="1:22" ht="15" x14ac:dyDescent="0.25">
      <c r="A30" s="28"/>
      <c r="B30" s="59" t="s">
        <v>325</v>
      </c>
      <c r="C30" s="59"/>
      <c r="D30" s="59"/>
      <c r="E30" s="59"/>
      <c r="F30" s="59" t="s">
        <v>326</v>
      </c>
      <c r="G30" s="59"/>
      <c r="H30" s="59"/>
      <c r="I30" s="40"/>
      <c r="J30" s="59" t="s">
        <v>97</v>
      </c>
      <c r="K30" s="59"/>
      <c r="L30" s="59"/>
      <c r="M30" s="59"/>
      <c r="N30" s="59"/>
      <c r="O30" s="59"/>
      <c r="P30" s="59"/>
      <c r="Q30" s="59"/>
      <c r="R30" s="50"/>
      <c r="S30" s="40"/>
      <c r="T30" s="40"/>
      <c r="U30" s="40"/>
      <c r="V30" s="40"/>
    </row>
    <row r="31" spans="1:22" ht="15" x14ac:dyDescent="0.25">
      <c r="A31" s="28"/>
      <c r="B31" s="59"/>
      <c r="C31" s="59"/>
      <c r="D31" s="59"/>
      <c r="E31" s="59"/>
      <c r="F31" s="59"/>
      <c r="G31" s="59"/>
      <c r="H31" s="59"/>
      <c r="I31" s="40"/>
      <c r="J31" s="40"/>
      <c r="K31" s="40"/>
      <c r="L31" s="40"/>
      <c r="M31" s="40"/>
      <c r="N31" s="40"/>
      <c r="O31" s="40"/>
      <c r="P31" s="40"/>
      <c r="Q31" s="40"/>
      <c r="R31" s="50"/>
      <c r="S31" s="40"/>
      <c r="T31" s="40"/>
      <c r="U31" s="40"/>
      <c r="V31" s="40"/>
    </row>
    <row r="32" spans="1:22" ht="15" x14ac:dyDescent="0.25">
      <c r="A32" s="117" t="s">
        <v>327</v>
      </c>
      <c r="B32" s="40"/>
      <c r="C32" s="59"/>
      <c r="D32" s="59"/>
      <c r="E32" s="59"/>
      <c r="F32" s="59"/>
      <c r="G32" s="59"/>
      <c r="H32" s="59"/>
      <c r="I32" s="40"/>
      <c r="J32" s="40"/>
      <c r="K32" s="40"/>
      <c r="L32" s="40"/>
      <c r="M32" s="40"/>
      <c r="N32" s="40"/>
      <c r="O32" s="40"/>
      <c r="P32" s="40"/>
      <c r="Q32" s="40"/>
      <c r="R32" s="50"/>
      <c r="S32" s="40"/>
      <c r="T32" s="40"/>
      <c r="U32" s="40"/>
      <c r="V32" s="40"/>
    </row>
    <row r="33" spans="1:18" ht="15" x14ac:dyDescent="0.25">
      <c r="A33" s="28"/>
      <c r="B33" s="59"/>
      <c r="C33" s="59"/>
      <c r="D33" s="59"/>
      <c r="E33" s="59"/>
      <c r="F33" s="59"/>
      <c r="G33" s="59"/>
      <c r="H33" s="59"/>
      <c r="I33" s="40"/>
      <c r="J33" s="40"/>
      <c r="K33" s="40"/>
      <c r="L33" s="40"/>
      <c r="M33" s="40"/>
      <c r="N33" s="40"/>
      <c r="O33" s="40"/>
      <c r="P33" s="40"/>
      <c r="Q33" s="40"/>
      <c r="R33" s="50"/>
    </row>
    <row r="34" spans="1:18" s="40" customFormat="1" ht="15" x14ac:dyDescent="0.25">
      <c r="A34" s="28"/>
      <c r="B34" s="59" t="s">
        <v>328</v>
      </c>
      <c r="C34" s="59"/>
      <c r="D34" s="59"/>
      <c r="E34" s="59"/>
      <c r="F34" s="59"/>
      <c r="G34" s="59"/>
      <c r="H34" s="15"/>
      <c r="I34" s="15"/>
      <c r="J34" s="15"/>
      <c r="K34" s="15"/>
      <c r="L34" s="15"/>
      <c r="M34" s="15"/>
      <c r="N34" s="15"/>
      <c r="O34" s="15"/>
      <c r="P34" s="15"/>
      <c r="Q34" s="15"/>
      <c r="R34" s="23"/>
    </row>
    <row r="35" spans="1:18" s="40" customFormat="1" x14ac:dyDescent="0.2">
      <c r="A35" s="28"/>
      <c r="F35" s="306"/>
      <c r="G35" s="306"/>
      <c r="H35" s="306"/>
      <c r="R35" s="50"/>
    </row>
    <row r="36" spans="1:18" s="40" customFormat="1" x14ac:dyDescent="0.2">
      <c r="A36" s="28"/>
      <c r="B36" s="235"/>
      <c r="C36" s="235"/>
      <c r="D36" s="235"/>
      <c r="F36" s="284"/>
      <c r="G36" s="284"/>
      <c r="H36" s="284"/>
      <c r="J36" s="284"/>
      <c r="K36" s="284"/>
      <c r="L36" s="284"/>
      <c r="R36" s="50"/>
    </row>
    <row r="37" spans="1:18" ht="15" x14ac:dyDescent="0.25">
      <c r="A37" s="28"/>
      <c r="B37" s="59" t="s">
        <v>325</v>
      </c>
      <c r="C37" s="59"/>
      <c r="D37" s="59"/>
      <c r="E37" s="40"/>
      <c r="F37" s="59" t="s">
        <v>326</v>
      </c>
      <c r="G37" s="59"/>
      <c r="H37" s="59"/>
      <c r="I37" s="40"/>
      <c r="J37" s="59" t="s">
        <v>244</v>
      </c>
      <c r="K37" s="59"/>
      <c r="L37" s="59"/>
      <c r="M37" s="59"/>
      <c r="N37" s="59"/>
      <c r="O37" s="59"/>
      <c r="P37" s="59"/>
      <c r="Q37" s="59"/>
      <c r="R37" s="50"/>
    </row>
    <row r="38" spans="1:18" x14ac:dyDescent="0.2">
      <c r="A38" s="28"/>
      <c r="B38" s="40"/>
      <c r="C38" s="40"/>
      <c r="D38" s="40"/>
      <c r="E38" s="40"/>
      <c r="F38" s="40"/>
      <c r="G38" s="40"/>
      <c r="H38" s="40"/>
      <c r="I38" s="40"/>
      <c r="J38" s="40"/>
      <c r="K38" s="40"/>
      <c r="L38" s="40"/>
      <c r="M38" s="40"/>
      <c r="N38" s="40"/>
      <c r="O38" s="40"/>
      <c r="P38" s="40"/>
      <c r="Q38" s="40"/>
      <c r="R38" s="50"/>
    </row>
    <row r="39" spans="1:18" x14ac:dyDescent="0.2">
      <c r="A39" s="28"/>
      <c r="B39" s="40"/>
      <c r="C39" s="40"/>
      <c r="D39" s="40"/>
      <c r="E39" s="40"/>
      <c r="F39" s="40"/>
      <c r="G39" s="40"/>
      <c r="H39" s="40"/>
      <c r="I39" s="40"/>
      <c r="J39" s="40"/>
      <c r="K39" s="40"/>
      <c r="L39" s="40"/>
      <c r="M39" s="40"/>
      <c r="N39" s="40"/>
      <c r="O39" s="40"/>
      <c r="P39" s="40"/>
      <c r="Q39" s="40"/>
      <c r="R39" s="50"/>
    </row>
    <row r="40" spans="1:18" ht="12" thickBot="1" x14ac:dyDescent="0.25">
      <c r="A40" s="77"/>
      <c r="B40" s="76"/>
      <c r="C40" s="76"/>
      <c r="D40" s="76"/>
      <c r="E40" s="76"/>
      <c r="F40" s="76"/>
      <c r="G40" s="76"/>
      <c r="H40" s="76"/>
      <c r="I40" s="76"/>
      <c r="J40" s="76"/>
      <c r="K40" s="76"/>
      <c r="L40" s="76"/>
      <c r="M40" s="76"/>
      <c r="N40" s="76"/>
      <c r="O40" s="76"/>
      <c r="P40" s="76"/>
      <c r="Q40" s="76"/>
      <c r="R40" s="81"/>
    </row>
    <row r="41" spans="1:18" ht="12" thickTop="1" x14ac:dyDescent="0.2">
      <c r="A41" s="40"/>
      <c r="B41" s="40"/>
      <c r="C41" s="40"/>
      <c r="D41" s="40"/>
      <c r="E41" s="40"/>
      <c r="F41" s="40"/>
      <c r="G41" s="40"/>
      <c r="H41" s="40"/>
      <c r="I41" s="40"/>
      <c r="J41" s="40"/>
      <c r="K41" s="40"/>
      <c r="L41" s="40"/>
      <c r="M41" s="40"/>
      <c r="N41" s="40"/>
      <c r="O41" s="40"/>
      <c r="P41" s="40"/>
      <c r="Q41" s="40"/>
      <c r="R41" s="40"/>
    </row>
  </sheetData>
  <sheetProtection sheet="1" objects="1" scenarios="1" selectLockedCells="1"/>
  <mergeCells count="23">
    <mergeCell ref="G5:I5"/>
    <mergeCell ref="B1:P1"/>
    <mergeCell ref="B2:P2"/>
    <mergeCell ref="B3:P3"/>
    <mergeCell ref="K5:L5"/>
    <mergeCell ref="G7:J7"/>
    <mergeCell ref="F35:H36"/>
    <mergeCell ref="F28:H29"/>
    <mergeCell ref="K13:L13"/>
    <mergeCell ref="K15:L15"/>
    <mergeCell ref="A24:F24"/>
    <mergeCell ref="H24:O24"/>
    <mergeCell ref="B26:N26"/>
    <mergeCell ref="K7:L7"/>
    <mergeCell ref="K17:L17"/>
    <mergeCell ref="K19:L19"/>
    <mergeCell ref="B29:D29"/>
    <mergeCell ref="K9:L9"/>
    <mergeCell ref="K11:L11"/>
    <mergeCell ref="N21:O21"/>
    <mergeCell ref="J29:L29"/>
    <mergeCell ref="B36:D36"/>
    <mergeCell ref="J36:L36"/>
  </mergeCells>
  <phoneticPr fontId="2" type="noConversion"/>
  <dataValidations count="1">
    <dataValidation type="list" allowBlank="1" showErrorMessage="1" sqref="I9" xr:uid="{00000000-0002-0000-0700-000000000000}">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6"/>
  <sheetViews>
    <sheetView zoomScale="80" workbookViewId="0">
      <selection activeCell="Q54" sqref="Q54"/>
    </sheetView>
  </sheetViews>
  <sheetFormatPr defaultRowHeight="11.25" x14ac:dyDescent="0.2"/>
  <cols>
    <col min="1" max="1" width="12.6640625" style="40" bestFit="1" customWidth="1"/>
    <col min="2" max="2" width="23.5" style="40" customWidth="1"/>
    <col min="3" max="3" width="9" style="40" customWidth="1"/>
    <col min="4" max="5" width="8.83203125" style="40" customWidth="1"/>
    <col min="6" max="6" width="1.83203125" style="40" customWidth="1"/>
    <col min="7" max="7" width="9"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0.1640625" style="40" customWidth="1"/>
    <col min="17" max="17" width="8.83203125" style="40" customWidth="1"/>
    <col min="18" max="18" width="11" style="40" customWidth="1"/>
    <col min="19" max="16384" width="9.33203125" style="40"/>
  </cols>
  <sheetData>
    <row r="1" spans="1:19" ht="16.5" thickTop="1" x14ac:dyDescent="0.25">
      <c r="A1" s="16" t="s">
        <v>329</v>
      </c>
      <c r="B1" s="238" t="s">
        <v>1</v>
      </c>
      <c r="C1" s="298"/>
      <c r="D1" s="298"/>
      <c r="E1" s="298"/>
      <c r="F1" s="298"/>
      <c r="G1" s="298"/>
      <c r="H1" s="298"/>
      <c r="I1" s="298"/>
      <c r="J1" s="298"/>
      <c r="K1" s="298"/>
      <c r="L1" s="298"/>
      <c r="M1" s="298"/>
      <c r="N1" s="298"/>
      <c r="O1" s="298"/>
      <c r="P1" s="298"/>
      <c r="Q1" s="298"/>
      <c r="R1" s="17" t="s">
        <v>99</v>
      </c>
      <c r="S1" s="64" t="str">
        <f>'RE-600'!H1</f>
        <v>FAI</v>
      </c>
    </row>
    <row r="2" spans="1:19" ht="15.75" x14ac:dyDescent="0.25">
      <c r="A2" s="198">
        <f>'RE-600'!A2</f>
        <v>42858</v>
      </c>
      <c r="B2" s="240" t="s">
        <v>3</v>
      </c>
      <c r="C2" s="246"/>
      <c r="D2" s="246"/>
      <c r="E2" s="246"/>
      <c r="F2" s="246"/>
      <c r="G2" s="246"/>
      <c r="H2" s="246"/>
      <c r="I2" s="246"/>
      <c r="J2" s="246"/>
      <c r="K2" s="246"/>
      <c r="L2" s="246"/>
      <c r="M2" s="246"/>
      <c r="N2" s="246"/>
      <c r="O2" s="246"/>
      <c r="P2" s="246"/>
      <c r="Q2" s="246"/>
      <c r="R2" s="15" t="s">
        <v>100</v>
      </c>
      <c r="S2" s="65">
        <f>'RE-600'!H2</f>
        <v>158</v>
      </c>
    </row>
    <row r="3" spans="1:19" ht="15.75" x14ac:dyDescent="0.25">
      <c r="A3" s="28"/>
      <c r="B3" s="240" t="s">
        <v>252</v>
      </c>
      <c r="C3" s="246"/>
      <c r="D3" s="246"/>
      <c r="E3" s="246"/>
      <c r="F3" s="246"/>
      <c r="G3" s="246"/>
      <c r="H3" s="246"/>
      <c r="I3" s="246"/>
      <c r="J3" s="246"/>
      <c r="K3" s="246"/>
      <c r="L3" s="246"/>
      <c r="M3" s="246"/>
      <c r="N3" s="246"/>
      <c r="O3" s="246"/>
      <c r="P3" s="246"/>
      <c r="Q3" s="246"/>
      <c r="R3" s="15" t="s">
        <v>102</v>
      </c>
      <c r="S3" s="203">
        <f>'RE-600'!H3</f>
        <v>4.2</v>
      </c>
    </row>
    <row r="4" spans="1:19" ht="12.75" x14ac:dyDescent="0.2">
      <c r="A4" s="28"/>
      <c r="R4" s="15" t="s">
        <v>253</v>
      </c>
      <c r="S4" s="65" t="str">
        <f>'RE-600'!H4</f>
        <v>018</v>
      </c>
    </row>
    <row r="5" spans="1:19" ht="12.75" x14ac:dyDescent="0.2">
      <c r="A5" s="28"/>
      <c r="R5" s="15" t="s">
        <v>254</v>
      </c>
      <c r="S5" s="65">
        <f>'RE-600'!H5</f>
        <v>111621</v>
      </c>
    </row>
    <row r="6" spans="1:19" s="73" customFormat="1" ht="12.75" x14ac:dyDescent="0.2">
      <c r="A6" s="28"/>
      <c r="B6" s="40"/>
      <c r="C6" s="364" t="s">
        <v>255</v>
      </c>
      <c r="D6" s="364"/>
      <c r="E6" s="364"/>
      <c r="F6" s="40"/>
      <c r="G6" s="364" t="s">
        <v>256</v>
      </c>
      <c r="H6" s="364"/>
      <c r="I6" s="364"/>
      <c r="J6" s="40"/>
      <c r="K6" s="364" t="s">
        <v>257</v>
      </c>
      <c r="L6" s="365"/>
      <c r="M6" s="365"/>
      <c r="N6" s="40"/>
      <c r="O6" s="364" t="s">
        <v>258</v>
      </c>
      <c r="P6" s="364"/>
      <c r="Q6" s="364"/>
      <c r="R6" s="40"/>
      <c r="S6" s="23"/>
    </row>
    <row r="7" spans="1:19" s="73" customFormat="1" ht="12.75" x14ac:dyDescent="0.2">
      <c r="A7" s="28"/>
      <c r="B7" s="40"/>
      <c r="C7" s="364"/>
      <c r="D7" s="364"/>
      <c r="E7" s="364"/>
      <c r="F7" s="40"/>
      <c r="G7" s="364"/>
      <c r="H7" s="364"/>
      <c r="I7" s="364"/>
      <c r="J7" s="40"/>
      <c r="K7" s="365"/>
      <c r="L7" s="365"/>
      <c r="M7" s="365"/>
      <c r="N7" s="40"/>
      <c r="O7" s="364"/>
      <c r="P7" s="364"/>
      <c r="Q7" s="364"/>
      <c r="R7" s="40"/>
      <c r="S7" s="23"/>
    </row>
    <row r="8" spans="1:19" s="73" customFormat="1" ht="5.25" customHeight="1" x14ac:dyDescent="0.2">
      <c r="A8" s="28"/>
      <c r="B8" s="306"/>
      <c r="C8" s="284"/>
      <c r="D8" s="284"/>
      <c r="E8" s="284"/>
      <c r="F8" s="306"/>
      <c r="G8" s="284"/>
      <c r="H8" s="284"/>
      <c r="I8" s="284"/>
      <c r="J8" s="306"/>
      <c r="K8" s="284"/>
      <c r="L8" s="284"/>
      <c r="M8" s="284"/>
      <c r="N8" s="306"/>
      <c r="O8" s="284"/>
      <c r="P8" s="284"/>
      <c r="Q8" s="284"/>
      <c r="R8" s="40"/>
      <c r="S8" s="23"/>
    </row>
    <row r="9" spans="1:19" s="73" customFormat="1" ht="12.75" x14ac:dyDescent="0.2">
      <c r="A9" s="28"/>
      <c r="B9" s="306"/>
      <c r="C9" s="370"/>
      <c r="D9" s="407"/>
      <c r="E9" s="408"/>
      <c r="F9" s="306"/>
      <c r="G9" s="370"/>
      <c r="H9" s="305"/>
      <c r="I9" s="371"/>
      <c r="J9" s="306"/>
      <c r="K9" s="370"/>
      <c r="L9" s="305"/>
      <c r="M9" s="371"/>
      <c r="N9" s="306"/>
      <c r="O9" s="370"/>
      <c r="P9" s="305"/>
      <c r="Q9" s="371"/>
      <c r="R9" s="40"/>
      <c r="S9" s="23"/>
    </row>
    <row r="10" spans="1:19" s="73" customFormat="1" ht="12.75" x14ac:dyDescent="0.2">
      <c r="A10" s="28"/>
      <c r="B10" s="306"/>
      <c r="C10" s="409"/>
      <c r="D10" s="246"/>
      <c r="E10" s="396"/>
      <c r="F10" s="306"/>
      <c r="G10" s="372"/>
      <c r="H10" s="344"/>
      <c r="I10" s="373"/>
      <c r="J10" s="306"/>
      <c r="K10" s="372"/>
      <c r="L10" s="344"/>
      <c r="M10" s="373"/>
      <c r="N10" s="306"/>
      <c r="O10" s="372"/>
      <c r="P10" s="344"/>
      <c r="Q10" s="373"/>
      <c r="R10" s="40"/>
      <c r="S10" s="23"/>
    </row>
    <row r="11" spans="1:19" s="73" customFormat="1" ht="12.75" x14ac:dyDescent="0.2">
      <c r="A11" s="28"/>
      <c r="B11" s="306"/>
      <c r="C11" s="409"/>
      <c r="D11" s="246"/>
      <c r="E11" s="396"/>
      <c r="F11" s="306"/>
      <c r="G11" s="372"/>
      <c r="H11" s="344"/>
      <c r="I11" s="373"/>
      <c r="J11" s="306"/>
      <c r="K11" s="372"/>
      <c r="L11" s="344"/>
      <c r="M11" s="373"/>
      <c r="N11" s="306"/>
      <c r="O11" s="372"/>
      <c r="P11" s="344"/>
      <c r="Q11" s="373"/>
      <c r="R11" s="40"/>
      <c r="S11" s="23"/>
    </row>
    <row r="12" spans="1:19" s="73" customFormat="1" ht="12.75" x14ac:dyDescent="0.2">
      <c r="A12" s="28"/>
      <c r="B12" s="306"/>
      <c r="C12" s="409"/>
      <c r="D12" s="246"/>
      <c r="E12" s="396"/>
      <c r="F12" s="306"/>
      <c r="G12" s="372"/>
      <c r="H12" s="344"/>
      <c r="I12" s="373"/>
      <c r="J12" s="306"/>
      <c r="K12" s="372"/>
      <c r="L12" s="344"/>
      <c r="M12" s="373"/>
      <c r="N12" s="306"/>
      <c r="O12" s="372"/>
      <c r="P12" s="344"/>
      <c r="Q12" s="373"/>
      <c r="R12" s="40"/>
      <c r="S12" s="23"/>
    </row>
    <row r="13" spans="1:19" s="73" customFormat="1" ht="12.75" x14ac:dyDescent="0.2">
      <c r="A13" s="28"/>
      <c r="B13" s="306"/>
      <c r="C13" s="409"/>
      <c r="D13" s="246"/>
      <c r="E13" s="396"/>
      <c r="F13" s="306"/>
      <c r="G13" s="372"/>
      <c r="H13" s="344"/>
      <c r="I13" s="373"/>
      <c r="J13" s="306"/>
      <c r="K13" s="372"/>
      <c r="L13" s="344"/>
      <c r="M13" s="373"/>
      <c r="N13" s="306"/>
      <c r="O13" s="372"/>
      <c r="P13" s="344"/>
      <c r="Q13" s="373"/>
      <c r="R13" s="40"/>
      <c r="S13" s="23"/>
    </row>
    <row r="14" spans="1:19" s="73" customFormat="1" ht="12.75" x14ac:dyDescent="0.2">
      <c r="A14" s="28"/>
      <c r="B14" s="306"/>
      <c r="C14" s="409"/>
      <c r="D14" s="246"/>
      <c r="E14" s="396"/>
      <c r="F14" s="306"/>
      <c r="G14" s="372"/>
      <c r="H14" s="344"/>
      <c r="I14" s="373"/>
      <c r="J14" s="306"/>
      <c r="K14" s="372"/>
      <c r="L14" s="344"/>
      <c r="M14" s="373"/>
      <c r="N14" s="306"/>
      <c r="O14" s="372"/>
      <c r="P14" s="344"/>
      <c r="Q14" s="373"/>
      <c r="R14" s="40"/>
      <c r="S14" s="23"/>
    </row>
    <row r="15" spans="1:19" s="73" customFormat="1" ht="12.75" x14ac:dyDescent="0.2">
      <c r="A15" s="28"/>
      <c r="B15" s="306"/>
      <c r="C15" s="409"/>
      <c r="D15" s="246"/>
      <c r="E15" s="396"/>
      <c r="F15" s="306"/>
      <c r="G15" s="372"/>
      <c r="H15" s="344"/>
      <c r="I15" s="373"/>
      <c r="J15" s="306"/>
      <c r="K15" s="372"/>
      <c r="L15" s="344"/>
      <c r="M15" s="373"/>
      <c r="N15" s="306"/>
      <c r="O15" s="372"/>
      <c r="P15" s="344"/>
      <c r="Q15" s="373"/>
      <c r="R15" s="40"/>
      <c r="S15" s="23"/>
    </row>
    <row r="16" spans="1:19" s="73" customFormat="1" ht="12.75" x14ac:dyDescent="0.2">
      <c r="A16" s="28"/>
      <c r="B16" s="306"/>
      <c r="C16" s="410"/>
      <c r="D16" s="313"/>
      <c r="E16" s="411"/>
      <c r="F16" s="306"/>
      <c r="G16" s="374"/>
      <c r="H16" s="283"/>
      <c r="I16" s="375"/>
      <c r="J16" s="306"/>
      <c r="K16" s="374"/>
      <c r="L16" s="283"/>
      <c r="M16" s="375"/>
      <c r="N16" s="306"/>
      <c r="O16" s="374"/>
      <c r="P16" s="283"/>
      <c r="Q16" s="375"/>
      <c r="R16" s="40"/>
      <c r="S16" s="23"/>
    </row>
    <row r="17" spans="1:19" ht="12.75" x14ac:dyDescent="0.2">
      <c r="A17" s="361" t="s">
        <v>259</v>
      </c>
      <c r="B17" s="404"/>
      <c r="C17" s="368" t="str">
        <f>'RE-600'!B9</f>
        <v>8895 Gaysport Hill Road</v>
      </c>
      <c r="D17" s="294"/>
      <c r="E17" s="369"/>
      <c r="F17" s="75"/>
      <c r="G17" s="280"/>
      <c r="H17" s="280"/>
      <c r="I17" s="280"/>
      <c r="J17" s="75"/>
      <c r="K17" s="280"/>
      <c r="L17" s="280"/>
      <c r="M17" s="280"/>
      <c r="N17" s="75"/>
      <c r="O17" s="366"/>
      <c r="P17" s="280"/>
      <c r="Q17" s="367"/>
      <c r="S17" s="23"/>
    </row>
    <row r="18" spans="1:19" ht="12.75" x14ac:dyDescent="0.2">
      <c r="A18" s="361"/>
      <c r="B18" s="404"/>
      <c r="C18" s="368" t="str">
        <f>'RE-600'!B10</f>
        <v>Gaysport, OH 43720</v>
      </c>
      <c r="D18" s="405"/>
      <c r="E18" s="406"/>
      <c r="F18" s="75"/>
      <c r="G18" s="280"/>
      <c r="H18" s="280"/>
      <c r="I18" s="280"/>
      <c r="J18" s="75"/>
      <c r="K18" s="280"/>
      <c r="L18" s="280"/>
      <c r="M18" s="280"/>
      <c r="N18" s="75"/>
      <c r="O18" s="366"/>
      <c r="P18" s="280"/>
      <c r="Q18" s="367"/>
      <c r="S18" s="23"/>
    </row>
    <row r="19" spans="1:19" ht="12.75" x14ac:dyDescent="0.2">
      <c r="A19" s="361" t="s">
        <v>55</v>
      </c>
      <c r="B19" s="404"/>
      <c r="C19" s="368">
        <f>'RE-600'!B34</f>
        <v>0</v>
      </c>
      <c r="D19" s="294"/>
      <c r="E19" s="369"/>
      <c r="F19" s="75"/>
      <c r="G19" s="280"/>
      <c r="H19" s="280"/>
      <c r="I19" s="280"/>
      <c r="J19" s="75"/>
      <c r="K19" s="280"/>
      <c r="L19" s="280"/>
      <c r="M19" s="280"/>
      <c r="N19" s="75"/>
      <c r="O19" s="366"/>
      <c r="P19" s="280"/>
      <c r="Q19" s="367"/>
      <c r="S19" s="23"/>
    </row>
    <row r="20" spans="1:19" ht="12.75" x14ac:dyDescent="0.2">
      <c r="A20" s="361" t="s">
        <v>53</v>
      </c>
      <c r="B20" s="404"/>
      <c r="C20" s="368">
        <f>'RE-600'!B33</f>
        <v>0</v>
      </c>
      <c r="D20" s="294"/>
      <c r="E20" s="369"/>
      <c r="F20" s="75"/>
      <c r="G20" s="280"/>
      <c r="H20" s="280"/>
      <c r="I20" s="280"/>
      <c r="J20" s="75"/>
      <c r="K20" s="280"/>
      <c r="L20" s="280"/>
      <c r="M20" s="280"/>
      <c r="N20" s="75"/>
      <c r="O20" s="366"/>
      <c r="P20" s="280"/>
      <c r="Q20" s="367"/>
      <c r="S20" s="23"/>
    </row>
    <row r="21" spans="1:19" ht="12.75" x14ac:dyDescent="0.2">
      <c r="A21" s="361" t="s">
        <v>57</v>
      </c>
      <c r="B21" s="404"/>
      <c r="C21" s="368">
        <f>'RE-600'!B35</f>
        <v>0</v>
      </c>
      <c r="D21" s="294"/>
      <c r="E21" s="369"/>
      <c r="F21" s="75"/>
      <c r="G21" s="280"/>
      <c r="H21" s="280"/>
      <c r="I21" s="280"/>
      <c r="J21" s="75"/>
      <c r="K21" s="280"/>
      <c r="L21" s="280"/>
      <c r="M21" s="280"/>
      <c r="N21" s="75"/>
      <c r="O21" s="366"/>
      <c r="P21" s="280"/>
      <c r="Q21" s="367"/>
      <c r="S21" s="23"/>
    </row>
    <row r="22" spans="1:19" ht="12.75" x14ac:dyDescent="0.2">
      <c r="A22" s="361" t="s">
        <v>27</v>
      </c>
      <c r="B22" s="404"/>
      <c r="C22" s="368">
        <f>'RE-600'!B44</f>
        <v>0</v>
      </c>
      <c r="D22" s="294"/>
      <c r="E22" s="369"/>
      <c r="F22" s="75"/>
      <c r="G22" s="280"/>
      <c r="H22" s="280"/>
      <c r="I22" s="280"/>
      <c r="J22" s="75"/>
      <c r="K22" s="280"/>
      <c r="L22" s="280"/>
      <c r="M22" s="280"/>
      <c r="N22" s="75"/>
      <c r="O22" s="366"/>
      <c r="P22" s="280"/>
      <c r="Q22" s="367"/>
      <c r="S22" s="23"/>
    </row>
    <row r="23" spans="1:19" ht="12.75" x14ac:dyDescent="0.2">
      <c r="A23" s="361" t="s">
        <v>260</v>
      </c>
      <c r="B23" s="404"/>
      <c r="C23" s="368">
        <f>'RE-600'!B36</f>
        <v>0</v>
      </c>
      <c r="D23" s="294"/>
      <c r="E23" s="369"/>
      <c r="F23" s="75"/>
      <c r="G23" s="280"/>
      <c r="H23" s="280"/>
      <c r="I23" s="280"/>
      <c r="J23" s="75"/>
      <c r="K23" s="280"/>
      <c r="L23" s="280"/>
      <c r="M23" s="280"/>
      <c r="N23" s="75"/>
      <c r="O23" s="366"/>
      <c r="P23" s="280"/>
      <c r="Q23" s="367"/>
      <c r="S23" s="23"/>
    </row>
    <row r="24" spans="1:19" ht="12.75" x14ac:dyDescent="0.2">
      <c r="A24" s="361" t="s">
        <v>70</v>
      </c>
      <c r="B24" s="404"/>
      <c r="C24" s="368">
        <f>'RE-600'!B41</f>
        <v>0</v>
      </c>
      <c r="D24" s="294"/>
      <c r="E24" s="369"/>
      <c r="F24" s="75"/>
      <c r="G24" s="280"/>
      <c r="H24" s="280"/>
      <c r="I24" s="280"/>
      <c r="J24" s="75"/>
      <c r="K24" s="280"/>
      <c r="L24" s="280"/>
      <c r="M24" s="280"/>
      <c r="N24" s="75"/>
      <c r="O24" s="366"/>
      <c r="P24" s="280"/>
      <c r="Q24" s="367"/>
      <c r="S24" s="23"/>
    </row>
    <row r="25" spans="1:19" ht="12.75" x14ac:dyDescent="0.2">
      <c r="A25" s="361" t="s">
        <v>261</v>
      </c>
      <c r="B25" s="404"/>
      <c r="C25" s="368">
        <f>'RE-600'!D41</f>
        <v>0</v>
      </c>
      <c r="D25" s="294"/>
      <c r="E25" s="369"/>
      <c r="F25" s="75"/>
      <c r="G25" s="280"/>
      <c r="H25" s="280"/>
      <c r="I25" s="280"/>
      <c r="J25" s="75"/>
      <c r="K25" s="280"/>
      <c r="L25" s="280"/>
      <c r="M25" s="280"/>
      <c r="N25" s="75"/>
      <c r="O25" s="366"/>
      <c r="P25" s="280"/>
      <c r="Q25" s="367"/>
      <c r="S25" s="23"/>
    </row>
    <row r="26" spans="1:19" ht="12.75" x14ac:dyDescent="0.2">
      <c r="A26" s="361" t="s">
        <v>262</v>
      </c>
      <c r="B26" s="404"/>
      <c r="C26" s="368">
        <f>'RE-600'!C41</f>
        <v>0</v>
      </c>
      <c r="D26" s="294"/>
      <c r="E26" s="369"/>
      <c r="F26" s="75"/>
      <c r="G26" s="280"/>
      <c r="H26" s="280"/>
      <c r="I26" s="280"/>
      <c r="J26" s="75"/>
      <c r="K26" s="280"/>
      <c r="L26" s="280"/>
      <c r="M26" s="280"/>
      <c r="N26" s="75"/>
      <c r="O26" s="366"/>
      <c r="P26" s="280"/>
      <c r="Q26" s="367"/>
      <c r="S26" s="23"/>
    </row>
    <row r="27" spans="1:19" ht="12.75" x14ac:dyDescent="0.2">
      <c r="A27" s="361" t="s">
        <v>68</v>
      </c>
      <c r="B27" s="404"/>
      <c r="C27" s="368">
        <f>'RE-600'!B40</f>
        <v>0</v>
      </c>
      <c r="D27" s="294"/>
      <c r="E27" s="369"/>
      <c r="F27" s="75"/>
      <c r="G27" s="280"/>
      <c r="H27" s="280"/>
      <c r="I27" s="280"/>
      <c r="J27" s="75"/>
      <c r="K27" s="280"/>
      <c r="L27" s="280"/>
      <c r="M27" s="280"/>
      <c r="N27" s="75"/>
      <c r="O27" s="366"/>
      <c r="P27" s="280"/>
      <c r="Q27" s="367"/>
      <c r="S27" s="23"/>
    </row>
    <row r="28" spans="1:19" ht="12.75" x14ac:dyDescent="0.2">
      <c r="A28" s="361" t="s">
        <v>263</v>
      </c>
      <c r="B28" s="404"/>
      <c r="C28" s="368">
        <f>'RE-600'!C40</f>
        <v>0</v>
      </c>
      <c r="D28" s="294"/>
      <c r="E28" s="369"/>
      <c r="F28" s="75"/>
      <c r="G28" s="280"/>
      <c r="H28" s="280"/>
      <c r="I28" s="280"/>
      <c r="J28" s="75"/>
      <c r="K28" s="280"/>
      <c r="L28" s="280"/>
      <c r="M28" s="280"/>
      <c r="N28" s="75"/>
      <c r="O28" s="366"/>
      <c r="P28" s="280"/>
      <c r="Q28" s="367"/>
      <c r="S28" s="23"/>
    </row>
    <row r="29" spans="1:19" ht="12.75" x14ac:dyDescent="0.2">
      <c r="A29" s="361" t="s">
        <v>264</v>
      </c>
      <c r="B29" s="404"/>
      <c r="C29" s="368">
        <f>'RE-600'!D40</f>
        <v>0</v>
      </c>
      <c r="D29" s="294"/>
      <c r="E29" s="369"/>
      <c r="F29" s="75"/>
      <c r="G29" s="280"/>
      <c r="H29" s="280"/>
      <c r="I29" s="280"/>
      <c r="J29" s="75"/>
      <c r="K29" s="280"/>
      <c r="L29" s="280"/>
      <c r="M29" s="280"/>
      <c r="N29" s="75"/>
      <c r="O29" s="366"/>
      <c r="P29" s="280"/>
      <c r="Q29" s="367"/>
      <c r="S29" s="23"/>
    </row>
    <row r="30" spans="1:19" ht="12.75" x14ac:dyDescent="0.2">
      <c r="A30" s="361" t="s">
        <v>265</v>
      </c>
      <c r="B30" s="404"/>
      <c r="C30" s="368">
        <f>'RE-600'!B39</f>
        <v>0</v>
      </c>
      <c r="D30" s="294"/>
      <c r="E30" s="369"/>
      <c r="F30" s="75"/>
      <c r="G30" s="280"/>
      <c r="H30" s="280"/>
      <c r="I30" s="280"/>
      <c r="J30" s="75"/>
      <c r="K30" s="280"/>
      <c r="L30" s="280"/>
      <c r="M30" s="280"/>
      <c r="N30" s="75"/>
      <c r="O30" s="366"/>
      <c r="P30" s="280"/>
      <c r="Q30" s="367"/>
      <c r="S30" s="23"/>
    </row>
    <row r="31" spans="1:19" ht="12.75" x14ac:dyDescent="0.2">
      <c r="A31" s="361" t="s">
        <v>66</v>
      </c>
      <c r="B31" s="404"/>
      <c r="C31" s="368">
        <f>'RE-600'!D39</f>
        <v>0</v>
      </c>
      <c r="D31" s="294"/>
      <c r="E31" s="369"/>
      <c r="F31" s="75"/>
      <c r="G31" s="280"/>
      <c r="H31" s="280"/>
      <c r="I31" s="280"/>
      <c r="J31" s="75"/>
      <c r="K31" s="280"/>
      <c r="L31" s="280"/>
      <c r="M31" s="280"/>
      <c r="N31" s="75"/>
      <c r="O31" s="366"/>
      <c r="P31" s="280"/>
      <c r="Q31" s="367"/>
      <c r="S31" s="23"/>
    </row>
    <row r="32" spans="1:19" ht="12.75" x14ac:dyDescent="0.2">
      <c r="A32" s="361" t="s">
        <v>266</v>
      </c>
      <c r="B32" s="404"/>
      <c r="C32" s="368">
        <f>'RE-600'!B38</f>
        <v>0</v>
      </c>
      <c r="D32" s="294"/>
      <c r="E32" s="369"/>
      <c r="F32" s="75"/>
      <c r="G32" s="280"/>
      <c r="H32" s="280"/>
      <c r="I32" s="280"/>
      <c r="J32" s="75"/>
      <c r="K32" s="280"/>
      <c r="L32" s="280"/>
      <c r="M32" s="280"/>
      <c r="N32" s="75"/>
      <c r="O32" s="366"/>
      <c r="P32" s="280"/>
      <c r="Q32" s="367"/>
      <c r="S32" s="23"/>
    </row>
    <row r="33" spans="1:19" ht="12.75" x14ac:dyDescent="0.2">
      <c r="A33" s="361" t="s">
        <v>267</v>
      </c>
      <c r="B33" s="404"/>
      <c r="C33" s="201">
        <f>'RE-600'!B37</f>
        <v>0</v>
      </c>
      <c r="D33" s="294">
        <f>'RE-600'!C37</f>
        <v>0</v>
      </c>
      <c r="E33" s="378"/>
      <c r="F33" s="75"/>
      <c r="G33" s="280"/>
      <c r="H33" s="280"/>
      <c r="I33" s="280"/>
      <c r="J33" s="75"/>
      <c r="K33" s="280"/>
      <c r="L33" s="280"/>
      <c r="M33" s="280"/>
      <c r="N33" s="75"/>
      <c r="O33" s="366"/>
      <c r="P33" s="280"/>
      <c r="Q33" s="367"/>
      <c r="S33" s="23"/>
    </row>
    <row r="34" spans="1:19" ht="12.75" x14ac:dyDescent="0.2">
      <c r="A34" s="361" t="s">
        <v>80</v>
      </c>
      <c r="B34" s="404"/>
      <c r="C34" s="368">
        <f>'RE-600'!D45</f>
        <v>0</v>
      </c>
      <c r="D34" s="376"/>
      <c r="E34" s="377"/>
      <c r="F34" s="75"/>
      <c r="G34" s="366"/>
      <c r="H34" s="280"/>
      <c r="I34" s="367"/>
      <c r="J34" s="75"/>
      <c r="K34" s="366"/>
      <c r="L34" s="280"/>
      <c r="M34" s="367"/>
      <c r="N34" s="75"/>
      <c r="O34" s="366"/>
      <c r="P34" s="376"/>
      <c r="Q34" s="377"/>
      <c r="S34" s="23"/>
    </row>
    <row r="35" spans="1:19" ht="12.75" x14ac:dyDescent="0.2">
      <c r="A35" s="361" t="s">
        <v>81</v>
      </c>
      <c r="B35" s="404"/>
      <c r="C35" s="368">
        <f>'RE-600'!F45</f>
        <v>0</v>
      </c>
      <c r="D35" s="376"/>
      <c r="E35" s="377"/>
      <c r="F35" s="75"/>
      <c r="G35" s="366"/>
      <c r="H35" s="280"/>
      <c r="I35" s="367"/>
      <c r="J35" s="75"/>
      <c r="K35" s="366"/>
      <c r="L35" s="280"/>
      <c r="M35" s="367"/>
      <c r="N35" s="75"/>
      <c r="O35" s="366"/>
      <c r="P35" s="376"/>
      <c r="Q35" s="377"/>
      <c r="S35" s="23"/>
    </row>
    <row r="36" spans="1:19" ht="12.75" x14ac:dyDescent="0.2">
      <c r="A36" s="361" t="s">
        <v>268</v>
      </c>
      <c r="B36" s="404"/>
      <c r="C36" s="368">
        <f>'RE-600'!B45</f>
        <v>0</v>
      </c>
      <c r="D36" s="294"/>
      <c r="E36" s="369"/>
      <c r="F36" s="75"/>
      <c r="G36" s="280"/>
      <c r="H36" s="280"/>
      <c r="I36" s="280"/>
      <c r="J36" s="75"/>
      <c r="K36" s="280"/>
      <c r="L36" s="280"/>
      <c r="M36" s="280"/>
      <c r="N36" s="75"/>
      <c r="O36" s="366"/>
      <c r="P36" s="280"/>
      <c r="Q36" s="367"/>
      <c r="S36" s="23"/>
    </row>
    <row r="37" spans="1:19" ht="12.75" x14ac:dyDescent="0.2">
      <c r="A37" s="361" t="s">
        <v>39</v>
      </c>
      <c r="B37" s="404"/>
      <c r="C37" s="368">
        <f>'RE-600'!B24</f>
        <v>0</v>
      </c>
      <c r="D37" s="294"/>
      <c r="E37" s="369"/>
      <c r="F37" s="75"/>
      <c r="G37" s="280"/>
      <c r="H37" s="280"/>
      <c r="I37" s="280"/>
      <c r="J37" s="75"/>
      <c r="K37" s="280"/>
      <c r="L37" s="280"/>
      <c r="M37" s="280"/>
      <c r="N37" s="75"/>
      <c r="O37" s="366"/>
      <c r="P37" s="280"/>
      <c r="Q37" s="367"/>
      <c r="S37" s="23"/>
    </row>
    <row r="38" spans="1:19" ht="12.75" x14ac:dyDescent="0.2">
      <c r="A38" s="363" t="s">
        <v>330</v>
      </c>
      <c r="B38" s="404"/>
      <c r="C38" s="368">
        <f>'RE-600'!H24</f>
        <v>0</v>
      </c>
      <c r="D38" s="294"/>
      <c r="E38" s="369"/>
      <c r="F38" s="75"/>
      <c r="G38" s="280"/>
      <c r="H38" s="280"/>
      <c r="I38" s="280"/>
      <c r="J38" s="75"/>
      <c r="K38" s="280"/>
      <c r="L38" s="280"/>
      <c r="M38" s="280"/>
      <c r="N38" s="75"/>
      <c r="O38" s="366"/>
      <c r="P38" s="280"/>
      <c r="Q38" s="367"/>
      <c r="S38" s="23"/>
    </row>
    <row r="39" spans="1:19" ht="12.75" x14ac:dyDescent="0.2">
      <c r="A39" s="361" t="s">
        <v>77</v>
      </c>
      <c r="B39" s="404"/>
      <c r="C39" s="368">
        <f>'RE-600'!D44</f>
        <v>0</v>
      </c>
      <c r="D39" s="294"/>
      <c r="E39" s="369"/>
      <c r="F39" s="75"/>
      <c r="G39" s="280"/>
      <c r="H39" s="280"/>
      <c r="I39" s="280"/>
      <c r="J39" s="75"/>
      <c r="K39" s="280"/>
      <c r="L39" s="280"/>
      <c r="M39" s="280"/>
      <c r="N39" s="75"/>
      <c r="O39" s="366"/>
      <c r="P39" s="280"/>
      <c r="Q39" s="367"/>
      <c r="S39" s="23"/>
    </row>
    <row r="40" spans="1:19" ht="12.75" x14ac:dyDescent="0.2">
      <c r="A40" s="361" t="s">
        <v>270</v>
      </c>
      <c r="B40" s="404"/>
      <c r="C40" s="368">
        <f>'RE-600'!G19</f>
        <v>0</v>
      </c>
      <c r="D40" s="294"/>
      <c r="E40" s="369"/>
      <c r="F40" s="75"/>
      <c r="G40" s="280"/>
      <c r="H40" s="280"/>
      <c r="I40" s="280"/>
      <c r="J40" s="75"/>
      <c r="K40" s="280"/>
      <c r="L40" s="280"/>
      <c r="M40" s="280"/>
      <c r="N40" s="75"/>
      <c r="O40" s="366"/>
      <c r="P40" s="280"/>
      <c r="Q40" s="367"/>
      <c r="S40" s="23"/>
    </row>
    <row r="41" spans="1:19" ht="12.75" x14ac:dyDescent="0.2">
      <c r="A41" s="361" t="s">
        <v>271</v>
      </c>
      <c r="B41" s="404"/>
      <c r="C41" s="418"/>
      <c r="D41" s="419"/>
      <c r="E41" s="420"/>
      <c r="F41" s="75"/>
      <c r="G41" s="280"/>
      <c r="H41" s="280"/>
      <c r="I41" s="280"/>
      <c r="J41" s="75"/>
      <c r="K41" s="280"/>
      <c r="L41" s="280"/>
      <c r="M41" s="280"/>
      <c r="N41" s="75"/>
      <c r="O41" s="366"/>
      <c r="P41" s="280"/>
      <c r="Q41" s="367"/>
      <c r="S41" s="23"/>
    </row>
    <row r="42" spans="1:19" s="42" customFormat="1" ht="12.75" x14ac:dyDescent="0.2">
      <c r="A42" s="361" t="s">
        <v>331</v>
      </c>
      <c r="B42" s="404"/>
      <c r="C42" s="40" t="s">
        <v>332</v>
      </c>
      <c r="D42" s="402">
        <f>'RE-611(T)p2'!C21</f>
        <v>0</v>
      </c>
      <c r="E42" s="416"/>
      <c r="F42" s="75"/>
      <c r="G42" s="228" t="s">
        <v>333</v>
      </c>
      <c r="H42" s="354">
        <f>'RE-611(T)p2'!E21</f>
        <v>0</v>
      </c>
      <c r="I42" s="417"/>
      <c r="J42" s="75"/>
      <c r="K42" s="228" t="s">
        <v>333</v>
      </c>
      <c r="L42" s="354">
        <f>'RE-611(T)p2'!G21</f>
        <v>0</v>
      </c>
      <c r="M42" s="417"/>
      <c r="N42" s="75"/>
      <c r="O42" s="12" t="s">
        <v>333</v>
      </c>
      <c r="P42" s="402">
        <v>0</v>
      </c>
      <c r="Q42" s="416"/>
      <c r="R42" s="40"/>
      <c r="S42" s="23"/>
    </row>
    <row r="43" spans="1:19" s="42" customFormat="1" ht="12.75" x14ac:dyDescent="0.2">
      <c r="A43" s="361"/>
      <c r="B43" s="404"/>
      <c r="C43" s="388" t="s">
        <v>334</v>
      </c>
      <c r="D43" s="412"/>
      <c r="E43" s="413"/>
      <c r="F43" s="75"/>
      <c r="G43" s="354">
        <f>SUM(H42-D42)*42</f>
        <v>0</v>
      </c>
      <c r="H43" s="414"/>
      <c r="I43" s="414"/>
      <c r="J43" s="75"/>
      <c r="K43" s="354">
        <f>SUM(L42-D42)*42</f>
        <v>0</v>
      </c>
      <c r="L43" s="414"/>
      <c r="M43" s="414"/>
      <c r="N43" s="75"/>
      <c r="O43" s="402">
        <f>SUM(P42-D42)*42</f>
        <v>0</v>
      </c>
      <c r="P43" s="414"/>
      <c r="Q43" s="415"/>
      <c r="R43" s="40"/>
      <c r="S43" s="23"/>
    </row>
    <row r="44" spans="1:19" ht="12.75" x14ac:dyDescent="0.2">
      <c r="A44" s="361"/>
      <c r="B44" s="404"/>
      <c r="C44" s="388" t="s">
        <v>276</v>
      </c>
      <c r="D44" s="412"/>
      <c r="E44" s="413"/>
      <c r="F44" s="75"/>
      <c r="G44" s="366"/>
      <c r="H44" s="280"/>
      <c r="I44" s="367"/>
      <c r="K44" s="366"/>
      <c r="L44" s="280"/>
      <c r="M44" s="367"/>
      <c r="O44" s="366"/>
      <c r="P44" s="280"/>
      <c r="Q44" s="367"/>
      <c r="S44" s="23"/>
    </row>
    <row r="45" spans="1:19" ht="13.5" thickBot="1" x14ac:dyDescent="0.25">
      <c r="A45" s="77"/>
      <c r="B45" s="76" t="s">
        <v>277</v>
      </c>
      <c r="C45" s="76"/>
      <c r="D45" s="76"/>
      <c r="E45" s="76"/>
      <c r="F45" s="76"/>
      <c r="G45" s="76"/>
      <c r="H45" s="76"/>
      <c r="I45" s="76"/>
      <c r="J45" s="76"/>
      <c r="K45" s="76"/>
      <c r="L45" s="76"/>
      <c r="M45" s="76"/>
      <c r="N45" s="76"/>
      <c r="O45" s="76"/>
      <c r="P45" s="76"/>
      <c r="Q45" s="76"/>
      <c r="R45" s="76"/>
      <c r="S45" s="126"/>
    </row>
    <row r="46" spans="1:19" ht="13.5" thickTop="1" x14ac:dyDescent="0.2">
      <c r="S46" s="15"/>
    </row>
  </sheetData>
  <sheetProtection selectLockedCells="1"/>
  <mergeCells count="15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38:E38"/>
    <mergeCell ref="G38:I38"/>
    <mergeCell ref="K38:M38"/>
    <mergeCell ref="O38:Q38"/>
    <mergeCell ref="C37:E37"/>
    <mergeCell ref="G37:I37"/>
    <mergeCell ref="K37:M37"/>
    <mergeCell ref="O37:Q37"/>
    <mergeCell ref="C40:E40"/>
    <mergeCell ref="G40:I40"/>
    <mergeCell ref="K40:M40"/>
    <mergeCell ref="O40:Q40"/>
    <mergeCell ref="C39:E39"/>
    <mergeCell ref="G39:I39"/>
    <mergeCell ref="K39:M39"/>
    <mergeCell ref="O39:Q39"/>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C30:E30"/>
    <mergeCell ref="G30:I30"/>
    <mergeCell ref="K30:M30"/>
    <mergeCell ref="O30:Q30"/>
    <mergeCell ref="C29:E29"/>
    <mergeCell ref="G29:I29"/>
    <mergeCell ref="K29:M29"/>
    <mergeCell ref="O29:Q29"/>
    <mergeCell ref="C32:E32"/>
    <mergeCell ref="G32:I32"/>
    <mergeCell ref="K32:M32"/>
    <mergeCell ref="O32:Q32"/>
    <mergeCell ref="C31:E31"/>
    <mergeCell ref="G31:I31"/>
    <mergeCell ref="K31:M31"/>
    <mergeCell ref="O31:Q31"/>
    <mergeCell ref="O25:Q25"/>
    <mergeCell ref="C26:E26"/>
    <mergeCell ref="G26:I26"/>
    <mergeCell ref="K26:M26"/>
    <mergeCell ref="O26:Q26"/>
    <mergeCell ref="C28:E28"/>
    <mergeCell ref="G28:I28"/>
    <mergeCell ref="K28:M28"/>
    <mergeCell ref="O28:Q28"/>
    <mergeCell ref="C27:E27"/>
    <mergeCell ref="G27:I27"/>
    <mergeCell ref="K27:M27"/>
    <mergeCell ref="O27:Q27"/>
    <mergeCell ref="O6:Q7"/>
    <mergeCell ref="K8:M8"/>
    <mergeCell ref="B8:B16"/>
    <mergeCell ref="C8:E8"/>
    <mergeCell ref="F8:F16"/>
    <mergeCell ref="G8:I8"/>
    <mergeCell ref="C9:E16"/>
    <mergeCell ref="G9:I16"/>
    <mergeCell ref="C6:E7"/>
    <mergeCell ref="N8:N16"/>
    <mergeCell ref="J8:J16"/>
    <mergeCell ref="O8:Q8"/>
    <mergeCell ref="K9:M16"/>
    <mergeCell ref="O9:Q16"/>
    <mergeCell ref="G6:I7"/>
    <mergeCell ref="C22:E22"/>
    <mergeCell ref="G22:I22"/>
    <mergeCell ref="C25:E25"/>
    <mergeCell ref="G25:I25"/>
    <mergeCell ref="C19:E19"/>
    <mergeCell ref="G19:I19"/>
    <mergeCell ref="C18:E18"/>
    <mergeCell ref="K6:M7"/>
    <mergeCell ref="K19:M19"/>
    <mergeCell ref="C21:E21"/>
    <mergeCell ref="G21:I21"/>
    <mergeCell ref="K21:M21"/>
    <mergeCell ref="C20:E20"/>
    <mergeCell ref="G20:I20"/>
    <mergeCell ref="K20:M20"/>
    <mergeCell ref="G18:I18"/>
    <mergeCell ref="K18:M18"/>
    <mergeCell ref="C17:E17"/>
    <mergeCell ref="G17:I17"/>
    <mergeCell ref="K17:M17"/>
    <mergeCell ref="C24:E24"/>
    <mergeCell ref="G24:I24"/>
    <mergeCell ref="K24:M24"/>
    <mergeCell ref="K25:M25"/>
    <mergeCell ref="A17:B17"/>
    <mergeCell ref="A18:B18"/>
    <mergeCell ref="A19:B19"/>
    <mergeCell ref="A20:B20"/>
    <mergeCell ref="A21:B21"/>
    <mergeCell ref="A22:B22"/>
    <mergeCell ref="G34:I34"/>
    <mergeCell ref="G35:I35"/>
    <mergeCell ref="O17:Q17"/>
    <mergeCell ref="O19:Q19"/>
    <mergeCell ref="O20:Q20"/>
    <mergeCell ref="O21:Q21"/>
    <mergeCell ref="O18:Q18"/>
    <mergeCell ref="O23:Q23"/>
    <mergeCell ref="O24:Q24"/>
    <mergeCell ref="O22:Q22"/>
    <mergeCell ref="C23:E23"/>
    <mergeCell ref="G23:I23"/>
    <mergeCell ref="K23:M23"/>
    <mergeCell ref="K22:M22"/>
    <mergeCell ref="A29:B29"/>
    <mergeCell ref="A30:B30"/>
    <mergeCell ref="A31:B31"/>
    <mergeCell ref="A32:B32"/>
    <mergeCell ref="A33:B33"/>
    <mergeCell ref="A34:B34"/>
    <mergeCell ref="A23:B23"/>
    <mergeCell ref="A24:B24"/>
    <mergeCell ref="A25:B25"/>
    <mergeCell ref="A26:B26"/>
    <mergeCell ref="A27:B27"/>
    <mergeCell ref="A28:B28"/>
    <mergeCell ref="A41:B41"/>
    <mergeCell ref="A42:B42"/>
    <mergeCell ref="A43:B43"/>
    <mergeCell ref="A44:B44"/>
    <mergeCell ref="A35:B35"/>
    <mergeCell ref="A36:B36"/>
    <mergeCell ref="A37:B37"/>
    <mergeCell ref="A38:B38"/>
    <mergeCell ref="A39:B39"/>
    <mergeCell ref="A40:B40"/>
  </mergeCells>
  <phoneticPr fontId="2" type="noConversion"/>
  <dataValidations count="19">
    <dataValidation type="list" allowBlank="1" showInputMessage="1" showErrorMessage="1" sqref="G20:I20 K20:M20 O20:Q20" xr:uid="{00000000-0002-0000-0800-000000000000}">
      <formula1>Type_Dwelling</formula1>
    </dataValidation>
    <dataValidation type="list" allowBlank="1" showInputMessage="1" showErrorMessage="1" sqref="G21:I21 K21:M21 O21:Q21" xr:uid="{00000000-0002-0000-0800-000001000000}">
      <formula1>Exterior</formula1>
    </dataValidation>
    <dataValidation type="list" allowBlank="1" showInputMessage="1" showErrorMessage="1" sqref="G23:I23 K23:M23 O23:Q23" xr:uid="{00000000-0002-0000-0800-000002000000}">
      <formula1>Neighborhood</formula1>
    </dataValidation>
    <dataValidation type="list" allowBlank="1" showInputMessage="1" showErrorMessage="1" sqref="G24:I24 K24:M24 O24:Q24" xr:uid="{00000000-0002-0000-0800-000003000000}">
      <formula1>Garage</formula1>
    </dataValidation>
    <dataValidation type="list" allowBlank="1" showInputMessage="1" showErrorMessage="1" sqref="G25:I25 K25:M25 O25:Q25" xr:uid="{00000000-0002-0000-0800-000004000000}">
      <formula1>Car_Count</formula1>
    </dataValidation>
    <dataValidation type="list" allowBlank="1" showInputMessage="1" showErrorMessage="1" sqref="G26:I26 K26:M26 O26:Q26" xr:uid="{00000000-0002-0000-0800-000005000000}">
      <formula1>Att_Det</formula1>
    </dataValidation>
    <dataValidation type="list" allowBlank="1" showInputMessage="1" showErrorMessage="1" sqref="G27:I27 K27:M27 O27:Q27" xr:uid="{00000000-0002-0000-0800-000006000000}">
      <formula1>Basement</formula1>
    </dataValidation>
    <dataValidation type="list" allowBlank="1" showInputMessage="1" showErrorMessage="1" sqref="G28:I28 K28:M28 O28:Q28" xr:uid="{00000000-0002-0000-0800-000007000000}">
      <formula1>Basement2</formula1>
    </dataValidation>
    <dataValidation type="list" allowBlank="1" showInputMessage="1" showErrorMessage="1" sqref="G29:I29 K29:M29 O29:Q29" xr:uid="{00000000-0002-0000-0800-000008000000}">
      <formula1>Basement3</formula1>
    </dataValidation>
    <dataValidation type="list" allowBlank="1" showInputMessage="1" showErrorMessage="1" sqref="O30:Q30" xr:uid="{00000000-0002-0000-0800-000009000000}">
      <formula1>Number_Rooms</formula1>
    </dataValidation>
    <dataValidation type="list" operator="greaterThan" allowBlank="1" showInputMessage="1" showErrorMessage="1" sqref="K30:M30" xr:uid="{00000000-0002-0000-0800-00000A000000}">
      <formula1>Number_Rooms</formula1>
    </dataValidation>
    <dataValidation type="list" allowBlank="1" showInputMessage="1" showErrorMessage="1" sqref="O31:Q31 K31:M31" xr:uid="{00000000-0002-0000-0800-00000B000000}">
      <formula1>Number_Bedrooms</formula1>
    </dataValidation>
    <dataValidation type="list" allowBlank="1" showInputMessage="1" showErrorMessage="1" sqref="G32:I32 K32:M32 O32:Q32" xr:uid="{00000000-0002-0000-0800-00000C000000}">
      <formula1>Baths</formula1>
    </dataValidation>
    <dataValidation type="list" allowBlank="1" showInputMessage="1" showErrorMessage="1" sqref="G36:I36 K36:M36 O36:Q36" xr:uid="{00000000-0002-0000-0800-00000D000000}">
      <formula1>DSS</formula1>
    </dataValidation>
    <dataValidation type="list" allowBlank="1" showInputMessage="1" showErrorMessage="1" sqref="G39:I39 K39:M39 O39:Q39" xr:uid="{00000000-0002-0000-0800-00000E000000}">
      <formula1>AC</formula1>
    </dataValidation>
    <dataValidation type="list" allowBlank="1" showInputMessage="1" showErrorMessage="1" sqref="G34:I34 K34:M34 O34:Q34" xr:uid="{00000000-0002-0000-0800-00000F000000}">
      <formula1>Water</formula1>
    </dataValidation>
    <dataValidation type="list" allowBlank="1" showInputMessage="1" showErrorMessage="1" sqref="G35:I35 K35:M35 O35:Q35" xr:uid="{00000000-0002-0000-0800-000010000000}">
      <formula1>Sewer</formula1>
    </dataValidation>
    <dataValidation type="list" allowBlank="1" showInputMessage="1" showErrorMessage="1" sqref="G30:I30" xr:uid="{00000000-0002-0000-0800-000011000000}">
      <formula1>No_Rms</formula1>
    </dataValidation>
    <dataValidation type="list" allowBlank="1" showInputMessage="1" showErrorMessage="1" sqref="G31:I31" xr:uid="{00000000-0002-0000-0800-000012000000}">
      <formula1>bedrooms</formula1>
    </dataValidation>
  </dataValidations>
  <pageMargins left="0.86" right="0" top="0.38" bottom="0" header="0.5" footer="0.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2017-05-03T04:00:00+00:00</Revision_x0020_Date>
    <Relocation_x0020_Classification xmlns="98366301-8822-4615-b18f-186ab8913baf">Residential Workbook</Relocation_x0020_Classification>
    <Example xmlns="98366301-8822-4615-b18f-186ab8913baf">
      <Url xsi:nil="true"/>
      <Description xsi:nil="true"/>
    </Exampl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0cca8f6fce2a394fe4c573259afbb6d">
  <xsd:schema xmlns:xsd="http://www.w3.org/2001/XMLSchema" xmlns:xs="http://www.w3.org/2001/XMLSchema" xmlns:p="http://schemas.microsoft.com/office/2006/metadata/properties" xmlns:ns2="98366301-8822-4615-b18f-186ab8913baf" targetNamespace="http://schemas.microsoft.com/office/2006/metadata/properties" ma:root="true" ma:fieldsID="fcc118673b431313955f4de098345221"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5244E7-52DD-498F-A25B-B85CAF0FB6FD}">
  <ds:schemaRefs>
    <ds:schemaRef ds:uri="http://schemas.microsoft.com/office/2006/metadata/longProperties"/>
  </ds:schemaRefs>
</ds:datastoreItem>
</file>

<file path=customXml/itemProps2.xml><?xml version="1.0" encoding="utf-8"?>
<ds:datastoreItem xmlns:ds="http://schemas.openxmlformats.org/officeDocument/2006/customXml" ds:itemID="{5BAF0B63-1978-44C0-A265-C02F1A399587}">
  <ds:schemaRefs>
    <ds:schemaRef ds:uri="http://schemas.microsoft.com/sharepoint/v3/contenttype/forms"/>
  </ds:schemaRefs>
</ds:datastoreItem>
</file>

<file path=customXml/itemProps3.xml><?xml version="1.0" encoding="utf-8"?>
<ds:datastoreItem xmlns:ds="http://schemas.openxmlformats.org/officeDocument/2006/customXml" ds:itemID="{2F354994-6985-442F-BBD0-94E11D0D6750}">
  <ds:schemaRefs>
    <ds:schemaRef ds:uri="http://schemas.microsoft.com/office/2006/metadata/properties"/>
    <ds:schemaRef ds:uri="http://schemas.microsoft.com/office/infopath/2007/PartnerControls"/>
    <ds:schemaRef ds:uri="98366301-8822-4615-b18f-186ab8913baf"/>
  </ds:schemaRefs>
</ds:datastoreItem>
</file>

<file path=customXml/itemProps4.xml><?xml version="1.0" encoding="utf-8"?>
<ds:datastoreItem xmlns:ds="http://schemas.openxmlformats.org/officeDocument/2006/customXml" ds:itemID="{003FA31F-B7A2-4EB0-8C9A-6CEBC9613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49</vt:i4>
      </vt:variant>
    </vt:vector>
  </HeadingPairs>
  <TitlesOfParts>
    <vt:vector size="70"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Referrals</vt:lpstr>
      <vt:lpstr>Rooms</vt:lpstr>
      <vt:lpstr>S.F.</vt:lpstr>
      <vt:lpstr>School</vt:lpstr>
      <vt:lpstr>Sewer</vt:lpstr>
      <vt:lpstr>Subsidies</vt:lpstr>
      <vt:lpstr>Take_Area</vt:lpstr>
      <vt:lpstr>Temp_Perm</vt:lpstr>
      <vt:lpstr>Term</vt:lpstr>
      <vt:lpstr>THSC_Options</vt:lpstr>
      <vt:lpstr>Type_Dwelling</vt:lpstr>
      <vt:lpstr>Utilities</vt:lpstr>
      <vt:lpstr>Utilities_Paid</vt:lpstr>
      <vt:lpstr>Water</vt:lpstr>
      <vt:lpstr>Whos_Bid</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dc:title>
  <dc:subject/>
  <dc:creator>jhughes5</dc:creator>
  <cp:keywords/>
  <dc:description/>
  <cp:lastModifiedBy>Kimber Heim</cp:lastModifiedBy>
  <cp:revision/>
  <dcterms:created xsi:type="dcterms:W3CDTF">2006-11-30T11:54:12Z</dcterms:created>
  <dcterms:modified xsi:type="dcterms:W3CDTF">2023-06-12T13:44:30Z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