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Proposed (Without FWS)/"/>
    </mc:Choice>
  </mc:AlternateContent>
  <xr:revisionPtr revIDLastSave="59" documentId="13_ncr:1_{0AEFD546-7F68-4360-B43B-5499890B7694}" xr6:coauthVersionLast="47" xr6:coauthVersionMax="47" xr10:uidLastSave="{6286C309-471C-451A-B04E-12CE6EF5084D}"/>
  <bookViews>
    <workbookView xWindow="-57720" yWindow="-120" windowWidth="29040" windowHeight="15840" tabRatio="754" activeTab="8" xr2:uid="{00000000-000D-0000-FFFF-FFFF00000000}"/>
  </bookViews>
  <sheets>
    <sheet name="SPAN" sheetId="1" r:id="rId1"/>
    <sheet name="DL" sheetId="3" r:id="rId2"/>
    <sheet name="HAUNCH" sheetId="22" r:id="rId3"/>
    <sheet name="FWS" sheetId="45" r:id="rId4"/>
    <sheet name="END DIA" sheetId="38" r:id="rId5"/>
    <sheet name="INT DIA" sheetId="41" r:id="rId6"/>
    <sheet name="END DIA + INT DIA LOADS" sheetId="37" r:id="rId7"/>
    <sheet name="STIFFENERS" sheetId="40" r:id="rId8"/>
    <sheet name="LOADS SUMMARY (MDX)" sheetId="44" r:id="rId9"/>
  </sheets>
  <definedNames>
    <definedName name="_xlnm.Print_Area" localSheetId="1">DL!$A$1:$Q$59</definedName>
    <definedName name="_xlnm.Print_Area" localSheetId="3">FWS!$A$1:$J$60</definedName>
    <definedName name="_xlnm.Print_Area" localSheetId="2">HAUNCH!$A$1:$J$60</definedName>
    <definedName name="_xlnm.Print_Area" localSheetId="0">SPAN!$A$1:$G$29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44" l="1"/>
  <c r="F8" i="45"/>
  <c r="J14" i="44" s="1"/>
  <c r="E4" i="22"/>
  <c r="E6" i="22" s="1"/>
  <c r="J12" i="44" l="1"/>
  <c r="J10" i="44"/>
  <c r="F26" i="37"/>
  <c r="F29" i="37" s="1"/>
  <c r="F20" i="37"/>
  <c r="D20" i="37"/>
  <c r="K41" i="40"/>
  <c r="E43" i="40"/>
  <c r="I43" i="40" s="1"/>
  <c r="E42" i="40"/>
  <c r="I42" i="40" s="1"/>
  <c r="E41" i="40"/>
  <c r="I41" i="40" s="1"/>
  <c r="G20" i="37"/>
  <c r="F25" i="37"/>
  <c r="D25" i="37"/>
  <c r="H140" i="41"/>
  <c r="F22" i="37"/>
  <c r="F23" i="37"/>
  <c r="F24" i="37"/>
  <c r="F21" i="37"/>
  <c r="D24" i="37"/>
  <c r="D23" i="37"/>
  <c r="D22" i="37"/>
  <c r="D21" i="37"/>
  <c r="H128" i="41"/>
  <c r="H129" i="41"/>
  <c r="H135" i="41" s="1"/>
  <c r="H115" i="41"/>
  <c r="H116" i="41" s="1"/>
  <c r="H114" i="41"/>
  <c r="H111" i="41"/>
  <c r="H112" i="41" s="1"/>
  <c r="H110" i="41"/>
  <c r="H109" i="41"/>
  <c r="H101" i="41"/>
  <c r="H103" i="41" s="1"/>
  <c r="H104" i="41" s="1"/>
  <c r="H100" i="41"/>
  <c r="H99" i="41"/>
  <c r="H96" i="41"/>
  <c r="H97" i="41" s="1"/>
  <c r="H94" i="41"/>
  <c r="H95" i="41" s="1"/>
  <c r="H81" i="41"/>
  <c r="H80" i="41"/>
  <c r="H82" i="41" s="1"/>
  <c r="H77" i="41"/>
  <c r="H75" i="41"/>
  <c r="H76" i="41" s="1"/>
  <c r="H66" i="41"/>
  <c r="H67" i="41" s="1"/>
  <c r="H69" i="41" s="1"/>
  <c r="H70" i="41" s="1"/>
  <c r="H65" i="41"/>
  <c r="H62" i="41"/>
  <c r="H61" i="41"/>
  <c r="H63" i="41" s="1"/>
  <c r="H60" i="41"/>
  <c r="I23" i="41"/>
  <c r="I25" i="41" s="1"/>
  <c r="H27" i="40"/>
  <c r="H19" i="40"/>
  <c r="H11" i="40"/>
  <c r="H34" i="40"/>
  <c r="H35" i="40" s="1"/>
  <c r="H24" i="40"/>
  <c r="H25" i="40" s="1"/>
  <c r="H26" i="40" s="1"/>
  <c r="H17" i="40"/>
  <c r="H18" i="40" s="1"/>
  <c r="H8" i="40"/>
  <c r="H9" i="40" s="1"/>
  <c r="H10" i="40" s="1"/>
  <c r="H38" i="38"/>
  <c r="H8" i="38"/>
  <c r="H9" i="38" s="1"/>
  <c r="H31" i="38" s="1"/>
  <c r="H33" i="38" s="1"/>
  <c r="H26" i="38"/>
  <c r="H27" i="38" s="1"/>
  <c r="H24" i="38"/>
  <c r="H25" i="38" s="1"/>
  <c r="H18" i="38"/>
  <c r="H19" i="38" s="1"/>
  <c r="H12" i="38"/>
  <c r="H32" i="38" s="1"/>
  <c r="H17" i="38"/>
  <c r="H23" i="38" s="1"/>
  <c r="H7" i="38"/>
  <c r="I45" i="40" l="1"/>
  <c r="I47" i="40" s="1"/>
  <c r="H78" i="41"/>
  <c r="H84" i="41" s="1"/>
  <c r="H85" i="41" s="1"/>
  <c r="H87" i="41" s="1"/>
  <c r="H126" i="41" s="1"/>
  <c r="H132" i="41" s="1"/>
  <c r="H118" i="41"/>
  <c r="H119" i="41" s="1"/>
  <c r="H121" i="41" s="1"/>
  <c r="H36" i="40"/>
  <c r="H37" i="40" s="1"/>
  <c r="E44" i="40" s="1"/>
  <c r="I44" i="40" s="1"/>
  <c r="H10" i="38"/>
  <c r="H11" i="38" s="1"/>
  <c r="H13" i="38" s="1"/>
  <c r="H40" i="38" s="1"/>
  <c r="H127" i="41" l="1"/>
  <c r="E123" i="41"/>
  <c r="H133" i="41" l="1"/>
  <c r="H134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tc={E1E3B680-442E-49BC-98D8-C5491E5BFF99}</author>
  </authors>
  <commentList>
    <comment ref="I8" authorId="0" shapeId="0" xr:uid="{E1E3B680-442E-49BC-98D8-C5491E5BFF99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tc={0FE7B79F-88FA-4903-A5FD-C9D487309DF6}</author>
  </authors>
  <commentList>
    <comment ref="I8" authorId="0" shapeId="0" xr:uid="{0FE7B79F-88FA-4903-A5FD-C9D487309DF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sharedStrings.xml><?xml version="1.0" encoding="utf-8"?>
<sst xmlns="http://schemas.openxmlformats.org/spreadsheetml/2006/main" count="464" uniqueCount="165">
  <si>
    <t>Subject</t>
  </si>
  <si>
    <t>Project</t>
  </si>
  <si>
    <t>Sheet #</t>
  </si>
  <si>
    <t>of</t>
  </si>
  <si>
    <t>Author</t>
  </si>
  <si>
    <t>Date</t>
  </si>
  <si>
    <t>Checker</t>
  </si>
  <si>
    <t>DESIGN STANDARDS</t>
  </si>
  <si>
    <t>PURPOSE</t>
  </si>
  <si>
    <t>DATA</t>
  </si>
  <si>
    <t>(FT)</t>
  </si>
  <si>
    <t>Asad</t>
  </si>
  <si>
    <t>=</t>
  </si>
  <si>
    <t>ft</t>
  </si>
  <si>
    <t>SPAN INFORMATION</t>
  </si>
  <si>
    <t>LOC</t>
  </si>
  <si>
    <t>k/ft</t>
  </si>
  <si>
    <t>INT GIRDER</t>
  </si>
  <si>
    <t>Line Girder Analysis</t>
  </si>
  <si>
    <t>AASHTO LRFD Bridge Design Specifications</t>
  </si>
  <si>
    <t>CALCULATE DEAD LOAD INPUTS FOR MDX</t>
  </si>
  <si>
    <t>in</t>
  </si>
  <si>
    <t>K/FT</t>
  </si>
  <si>
    <t>FT</t>
  </si>
  <si>
    <t>FBW</t>
  </si>
  <si>
    <t xml:space="preserve">Intermediate Diphragm </t>
  </si>
  <si>
    <t>kip</t>
  </si>
  <si>
    <t>(AISC)</t>
  </si>
  <si>
    <t>Diagonal Members (Ls 4x4x5/16)</t>
  </si>
  <si>
    <t>End CF</t>
  </si>
  <si>
    <t>Vertical Length</t>
  </si>
  <si>
    <t>Girder web + Top flange</t>
  </si>
  <si>
    <t>Horizontal Length of member</t>
  </si>
  <si>
    <t>Resultant Length of member</t>
  </si>
  <si>
    <t>Length for 4 diagonal members</t>
  </si>
  <si>
    <t>Bottom Member (Ls 4x4x5/16)</t>
  </si>
  <si>
    <t>Length of member</t>
  </si>
  <si>
    <t>Top Member (Ls 6x4x5/8)&amp; (Ls 8x6x7/8)</t>
  </si>
  <si>
    <t>Length of members</t>
  </si>
  <si>
    <t>Weight of member per ft</t>
  </si>
  <si>
    <t>Total weight of member</t>
  </si>
  <si>
    <t>Weight of Ls 6x4x5/8 per ft</t>
  </si>
  <si>
    <t>Weight of Ls 8x6x7/8 per ft</t>
  </si>
  <si>
    <t>Vertical Member (Ls 4x4x5/16)</t>
  </si>
  <si>
    <t>Vertical Length of member</t>
  </si>
  <si>
    <t>Total Wt of End CF</t>
  </si>
  <si>
    <t>Weight of Ls 6x4x5/8</t>
  </si>
  <si>
    <t>Weight of Ls 8x6x7/8</t>
  </si>
  <si>
    <t>Add 15% contigency for connections</t>
  </si>
  <si>
    <t>The crossframes diagonal members length vary across the length of the girder due to parabolic haunch.</t>
  </si>
  <si>
    <t>Note:</t>
  </si>
  <si>
    <t>These bottom chords (L 5x5x5/16) shall not be considered as bracing. However, the loads</t>
  </si>
  <si>
    <t>Wt of L 5x5x5/16 member per ft</t>
  </si>
  <si>
    <t>Wt. of half member</t>
  </si>
  <si>
    <t xml:space="preserve">Note:   </t>
  </si>
  <si>
    <t>Diagonals (L3x3x5/16)</t>
  </si>
  <si>
    <t>Horizontal length</t>
  </si>
  <si>
    <t xml:space="preserve">Resultant Length </t>
  </si>
  <si>
    <t>Bottom (L 5x5x5/16)</t>
  </si>
  <si>
    <t>Length</t>
  </si>
  <si>
    <t>Wt. per ft</t>
  </si>
  <si>
    <t>Wt. total (2 diagonals)</t>
  </si>
  <si>
    <t>Wt. total (1 bottom member)</t>
  </si>
  <si>
    <t>Total Wt. of Left Bay CF</t>
  </si>
  <si>
    <t>Half Wt. of Left Bay CF</t>
  </si>
  <si>
    <t>The CF Loads will be compared b/w typical section (50" web) and the maximum depth section (67.5")</t>
  </si>
  <si>
    <t>(Consider Beam Spacing)</t>
  </si>
  <si>
    <t>Left Bay Loads (Typical Section, 50" Web)</t>
  </si>
  <si>
    <t>Right Bay Loads (Typical Section, 50" Web)</t>
  </si>
  <si>
    <t>(Conservative)</t>
  </si>
  <si>
    <t>Bottom (L3x3x5/16)</t>
  </si>
  <si>
    <t>Total Wt. of Right Bay CF</t>
  </si>
  <si>
    <t>Half Wt. of Right Bay CF</t>
  </si>
  <si>
    <t>(Half left bay+Half right bay)</t>
  </si>
  <si>
    <t>Total CF Load on the Interior girder for case 1 (Typical)</t>
  </si>
  <si>
    <t>Case 1</t>
  </si>
  <si>
    <t>Case 2</t>
  </si>
  <si>
    <t>Left Bay Loads (67.5" Web)</t>
  </si>
  <si>
    <t>(17.5" added to 42.5" from typical section)</t>
  </si>
  <si>
    <t>Bottom (L5x5x5/16)</t>
  </si>
  <si>
    <t>Right Bay Loads (67.5" Web)</t>
  </si>
  <si>
    <t xml:space="preserve">The difference between case 1 and 2 is </t>
  </si>
  <si>
    <t>kip. For span with parabolic haunch, the average of two will be considerd for simplicity.</t>
  </si>
  <si>
    <t>Average</t>
  </si>
  <si>
    <t xml:space="preserve">Total CF Load on the Interior girder for case 2 </t>
  </si>
  <si>
    <t>STIFFENERS</t>
  </si>
  <si>
    <t xml:space="preserve">BRG Stiffener over Abut. </t>
  </si>
  <si>
    <t>Width</t>
  </si>
  <si>
    <t>Depth</t>
  </si>
  <si>
    <t>Thickness</t>
  </si>
  <si>
    <t>Wt. (both sides)</t>
  </si>
  <si>
    <t>Volume</t>
  </si>
  <si>
    <t>BRG Stiffener over Pier</t>
  </si>
  <si>
    <t xml:space="preserve">Including 15% contigency </t>
  </si>
  <si>
    <t>Intermediate transverse stiffners (typical 50" web)</t>
  </si>
  <si>
    <t>Intermediate transverse stiffners (For the parabolic haunch section)</t>
  </si>
  <si>
    <t>Average of typical (50 inches) and maximum web depth (67.5") is considered for this section</t>
  </si>
  <si>
    <t>FRA-3-19.36</t>
  </si>
  <si>
    <t>Wt. (both sides with 15% contigency)</t>
  </si>
  <si>
    <t>Average (with 15% contigency)</t>
  </si>
  <si>
    <t>For MDX input, CF loads are applied as UDL.</t>
  </si>
  <si>
    <t>CF Load for span with constant web depth (BR 1 to 6)</t>
  </si>
  <si>
    <t>CF Load for span with parabolic haunch (BR 7 to 9)</t>
  </si>
  <si>
    <t>CF Load for span with parabolic haunch (BR 10)</t>
  </si>
  <si>
    <t>TYPE</t>
  </si>
  <si>
    <t>CF Load for span with constant web depth (BR 0)</t>
  </si>
  <si>
    <t>For span with constant web depth, use case 1 load values. Addtionally for bracing 10, add additional bottom chord half weight.</t>
  </si>
  <si>
    <t>BR 1 to 6</t>
  </si>
  <si>
    <t>BR 7 to 9</t>
  </si>
  <si>
    <t>BR 10</t>
  </si>
  <si>
    <t>BR 0</t>
  </si>
  <si>
    <t>LOAD (KIP)</t>
  </si>
  <si>
    <t>NO. OF LOADS</t>
  </si>
  <si>
    <t>TOTAL LOADS (KIP)</t>
  </si>
  <si>
    <t>Note: 11 additional bottom members (L 5x5x5/16, to support telephone utility) shall be added in the loads</t>
  </si>
  <si>
    <t>Additional load from 11-Ls (5x5x5/16)</t>
  </si>
  <si>
    <t>kips</t>
  </si>
  <si>
    <t>Additional Ls (half)</t>
  </si>
  <si>
    <t>SPAN LENGTH (FT)</t>
  </si>
  <si>
    <t>TOTAL LOADS (K/FT)</t>
  </si>
  <si>
    <t>Total CF Load (Concentrated)</t>
  </si>
  <si>
    <t>Total CF Load (UDL)</t>
  </si>
  <si>
    <r>
      <t>in</t>
    </r>
    <r>
      <rPr>
        <vertAlign val="superscript"/>
        <sz val="10"/>
        <color theme="1"/>
        <rFont val="Consolas"/>
        <family val="3"/>
      </rPr>
      <t>3</t>
    </r>
  </si>
  <si>
    <t xml:space="preserve">BRG Stiff over Abut. </t>
  </si>
  <si>
    <t>Int transverse stiffners (typical 50" web)</t>
  </si>
  <si>
    <t>Int transverse stiffners (Parabolic section)</t>
  </si>
  <si>
    <t>SPAN (FT)</t>
  </si>
  <si>
    <t>Total Loads (Concentrated)</t>
  </si>
  <si>
    <t>Total Loads (UDL)</t>
  </si>
  <si>
    <t>End Dia</t>
  </si>
  <si>
    <t>INT DIA</t>
  </si>
  <si>
    <t>The bracing 10 include an additional bottom chord L 5x5x5/16.</t>
  </si>
  <si>
    <t xml:space="preserve">of these bottom chords shall be included in the analysis. </t>
  </si>
  <si>
    <t>SLABT</t>
  </si>
  <si>
    <t>SLABWEAR</t>
  </si>
  <si>
    <t>(MDX)</t>
  </si>
  <si>
    <t>WSDL</t>
  </si>
  <si>
    <t>(WAS)</t>
  </si>
  <si>
    <t>WAC</t>
  </si>
  <si>
    <t>WAS</t>
  </si>
  <si>
    <t>(HAUNCH)</t>
  </si>
  <si>
    <t>(CROSSFRAMES, STIFFENERS, CONDUIT)</t>
  </si>
  <si>
    <t>(Monolithic Wearing Surface)</t>
  </si>
  <si>
    <t>Beam 6 Loads (Prop.)</t>
  </si>
  <si>
    <t>COMPOSITE LOADS FROM SIDEWALK + RAILINGS + PARAPETS + FENCE+ MEDIAN BARRIER) (REFERENCE: FROM BEAM 1 INPUT)</t>
  </si>
  <si>
    <r>
      <t xml:space="preserve">Assume 0.150 k/ft weight for conduit conservatively. Split half load to the exterior girder. Apply as </t>
    </r>
    <r>
      <rPr>
        <i/>
        <sz val="10"/>
        <color theme="1"/>
        <rFont val="Consolas"/>
        <family val="3"/>
      </rPr>
      <t>"WAS"</t>
    </r>
    <r>
      <rPr>
        <sz val="10"/>
        <color theme="1"/>
        <rFont val="Consolas"/>
        <family val="3"/>
      </rPr>
      <t xml:space="preserve"> in MDX. </t>
    </r>
  </si>
  <si>
    <t>(DECK  + INTEGRAL WEARING SURFACE)</t>
  </si>
  <si>
    <t xml:space="preserve">TELEPHONE CONDUIT </t>
  </si>
  <si>
    <t>Haunch Area</t>
  </si>
  <si>
    <t>SQ FT</t>
  </si>
  <si>
    <t>(2" haunch min.)</t>
  </si>
  <si>
    <t>Concrete Density</t>
  </si>
  <si>
    <r>
      <t>K/FT</t>
    </r>
    <r>
      <rPr>
        <vertAlign val="superscript"/>
        <sz val="10"/>
        <color theme="1"/>
        <rFont val="Consolas"/>
        <family val="3"/>
      </rPr>
      <t>3</t>
    </r>
  </si>
  <si>
    <t>Haunch Load (Int Gir)</t>
  </si>
  <si>
    <r>
      <t xml:space="preserve">Apply as </t>
    </r>
    <r>
      <rPr>
        <i/>
        <sz val="10"/>
        <color theme="1"/>
        <rFont val="Consolas"/>
        <family val="3"/>
      </rPr>
      <t>"WAC"</t>
    </r>
    <r>
      <rPr>
        <sz val="10"/>
        <color theme="1"/>
        <rFont val="Consolas"/>
        <family val="3"/>
      </rPr>
      <t xml:space="preserve"> in MDX</t>
    </r>
  </si>
  <si>
    <t>Future Wearing Surface (Acting as Composite)</t>
  </si>
  <si>
    <t>Area Load</t>
  </si>
  <si>
    <t>KSF</t>
  </si>
  <si>
    <t>(BDM)</t>
  </si>
  <si>
    <t>Roadway toe to toe distance</t>
  </si>
  <si>
    <t xml:space="preserve">Load per Girder </t>
  </si>
  <si>
    <r>
      <t xml:space="preserve">Apply as </t>
    </r>
    <r>
      <rPr>
        <i/>
        <sz val="10"/>
        <color theme="1"/>
        <rFont val="Consolas"/>
        <family val="3"/>
      </rPr>
      <t>"Wear"</t>
    </r>
    <r>
      <rPr>
        <sz val="10"/>
        <color theme="1"/>
        <rFont val="Consolas"/>
        <family val="3"/>
      </rPr>
      <t xml:space="preserve"> in MDX</t>
    </r>
  </si>
  <si>
    <t>WEAR</t>
  </si>
  <si>
    <t>(SIDEWALKS, RAILINGS, PARAPETS, FENCE, MEDIAN BARRIER)</t>
  </si>
  <si>
    <t>(FUTURE WEARING SURFACE)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</si>
</sst>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"/>
    <numFmt numFmtId="166" formatCode="mm/dd/yy;@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onsolas"/>
      <family val="3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onsolas"/>
      <family val="3"/>
    </font>
    <font>
      <u/>
      <sz val="10"/>
      <color theme="1"/>
      <name val="Consolas"/>
      <family val="3"/>
    </font>
    <font>
      <i/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7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4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165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7" fontId="5" fillId="2" borderId="0" xfId="0" applyNumberFormat="1" applyFont="1" applyFill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0" xfId="0" applyFont="1" applyFill="1"/>
    <xf numFmtId="167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12" fillId="0" borderId="0" xfId="0" applyFont="1" applyFill="1"/>
    <xf numFmtId="0" fontId="0" fillId="3" borderId="0" xfId="0" applyFill="1"/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5" fillId="0" borderId="0" xfId="0" applyFont="1" applyFill="1"/>
    <xf numFmtId="0" fontId="0" fillId="0" borderId="5" xfId="0" applyFill="1" applyBorder="1"/>
    <xf numFmtId="0" fontId="12" fillId="0" borderId="0" xfId="0" applyFont="1"/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/>
    <xf numFmtId="0" fontId="1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2" fillId="0" borderId="0" xfId="0" applyFont="1" applyFill="1" applyBorder="1"/>
    <xf numFmtId="0" fontId="0" fillId="0" borderId="0" xfId="0" applyFont="1" applyFill="1" applyBorder="1"/>
    <xf numFmtId="167" fontId="0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6" fillId="0" borderId="5" xfId="0" applyFont="1" applyFill="1" applyBorder="1" applyAlignment="1">
      <alignment horizontal="left"/>
    </xf>
    <xf numFmtId="167" fontId="16" fillId="0" borderId="5" xfId="0" applyNumberFormat="1" applyFont="1" applyFill="1" applyBorder="1" applyAlignment="1">
      <alignment horizontal="left"/>
    </xf>
    <xf numFmtId="167" fontId="9" fillId="0" borderId="5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9" fillId="0" borderId="3" xfId="0" applyFont="1" applyFill="1" applyBorder="1"/>
    <xf numFmtId="0" fontId="9" fillId="0" borderId="6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right"/>
    </xf>
    <xf numFmtId="167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167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Fill="1" applyBorder="1"/>
    <xf numFmtId="0" fontId="0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3" xfId="0" applyFont="1" applyFill="1" applyBorder="1"/>
    <xf numFmtId="0" fontId="16" fillId="0" borderId="6" xfId="0" applyFont="1" applyFill="1" applyBorder="1"/>
    <xf numFmtId="0" fontId="16" fillId="0" borderId="4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horizont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27940</xdr:colOff>
      <xdr:row>11</xdr:row>
      <xdr:rowOff>63500</xdr:rowOff>
    </xdr:from>
    <xdr:to>
      <xdr:col>4</xdr:col>
      <xdr:colOff>519002</xdr:colOff>
      <xdr:row>21</xdr:row>
      <xdr:rowOff>125483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4AFA63-3C1F-49DC-A0D3-C26510B50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190" y="2127250"/>
          <a:ext cx="3237437" cy="19669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1027488</xdr:colOff>
      <xdr:row>1</xdr:row>
      <xdr:rowOff>27883</xdr:rowOff>
    </xdr:from>
    <xdr:to>
      <xdr:col>19</xdr:col>
      <xdr:colOff>420202</xdr:colOff>
      <xdr:row>21</xdr:row>
      <xdr:rowOff>39560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FAC73-AB57-4BB1-A4D9-1570F6740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8533" y="209724"/>
          <a:ext cx="4068624" cy="3648495"/>
        </a:xfrm>
        <a:prstGeom prst="rect">
          <a:avLst/>
        </a:prstGeom>
      </xdr:spPr>
    </xdr:pic>
    <xdr:clientData/>
  </xdr:twoCellAnchor>
  <xdr:twoCellAnchor editAs="oneCell">
    <xdr:from>
      <xdr:col>13</xdr:col>
      <xdr:colOff>1413337</xdr:colOff>
      <xdr:row>22</xdr:row>
      <xdr:rowOff>147205</xdr:rowOff>
    </xdr:from>
    <xdr:to>
      <xdr:col>18</xdr:col>
      <xdr:colOff>476940</xdr:colOff>
      <xdr:row>38</xdr:row>
      <xdr:rowOff>58044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4C5B06-0A02-40E9-8FEC-1A2895424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24382" y="4147705"/>
          <a:ext cx="3120041" cy="2825233"/>
        </a:xfrm>
        <a:prstGeom prst="rect">
          <a:avLst/>
        </a:prstGeom>
      </xdr:spPr>
    </xdr:pic>
    <xdr:clientData/>
  </xdr:twoCellAnchor>
  <xdr:twoCellAnchor editAs="oneCell">
    <xdr:from>
      <xdr:col>10</xdr:col>
      <xdr:colOff>532592</xdr:colOff>
      <xdr:row>2</xdr:row>
      <xdr:rowOff>18357</xdr:rowOff>
    </xdr:from>
    <xdr:to>
      <xdr:col>13</xdr:col>
      <xdr:colOff>612877</xdr:colOff>
      <xdr:row>16</xdr:row>
      <xdr:rowOff>169371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320ED4-4028-4FD0-8141-C18A62C90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93956" y="382039"/>
          <a:ext cx="2729966" cy="26967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359571</xdr:colOff>
      <xdr:row>5</xdr:row>
      <xdr:rowOff>151960</xdr:rowOff>
    </xdr:from>
    <xdr:to>
      <xdr:col>10</xdr:col>
      <xdr:colOff>135869</xdr:colOff>
      <xdr:row>18</xdr:row>
      <xdr:rowOff>21688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46AB17-7233-470D-B830-8B6AC3AF1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381" y="1056835"/>
          <a:ext cx="6055178" cy="221859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41</xdr:row>
      <xdr:rowOff>7620</xdr:rowOff>
    </xdr:from>
    <xdr:to>
      <xdr:col>6</xdr:col>
      <xdr:colOff>136623</xdr:colOff>
      <xdr:row>52</xdr:row>
      <xdr:rowOff>95543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7CC78D-A2FB-4EA5-82C6-B597DC33E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8155" y="7429500"/>
          <a:ext cx="3502758" cy="2072933"/>
        </a:xfrm>
        <a:prstGeom prst="rect">
          <a:avLst/>
        </a:prstGeom>
      </xdr:spPr>
    </xdr:pic>
    <xdr:clientData/>
  </xdr:twoCellAnchor>
  <xdr:twoCellAnchor editAs="oneCell">
    <xdr:from>
      <xdr:col>0</xdr:col>
      <xdr:colOff>308024</xdr:colOff>
      <xdr:row>25</xdr:row>
      <xdr:rowOff>131885</xdr:rowOff>
    </xdr:from>
    <xdr:to>
      <xdr:col>9</xdr:col>
      <xdr:colOff>441228</xdr:colOff>
      <xdr:row>38</xdr:row>
      <xdr:rowOff>16656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F7C692-D240-490B-B469-FE24FABFA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0650"/>
        <a:stretch/>
      </xdr:blipFill>
      <xdr:spPr>
        <a:xfrm>
          <a:off x="308024" y="4711212"/>
          <a:ext cx="5809957" cy="2260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208671</xdr:colOff>
      <xdr:row>4</xdr:row>
      <xdr:rowOff>163097</xdr:rowOff>
    </xdr:from>
    <xdr:to>
      <xdr:col>5</xdr:col>
      <xdr:colOff>741631</xdr:colOff>
      <xdr:row>16</xdr:row>
      <xdr:rowOff>130516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9F15CE-A632-48F3-A835-7E7B5873E0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0636"/>
        <a:stretch/>
      </xdr:blipFill>
      <xdr:spPr>
        <a:xfrm>
          <a:off x="677594" y="837174"/>
          <a:ext cx="5154637" cy="1989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470827</xdr:colOff>
      <xdr:row>5</xdr:row>
      <xdr:rowOff>5129</xdr:rowOff>
    </xdr:from>
    <xdr:to>
      <xdr:col>12</xdr:col>
      <xdr:colOff>972869</xdr:colOff>
      <xdr:row>16</xdr:row>
      <xdr:rowOff>97047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63AA-54B7-4955-9FFF-1CE217C4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1865" y="920994"/>
          <a:ext cx="2313111" cy="1954275"/>
        </a:xfrm>
        <a:prstGeom prst="rect">
          <a:avLst/>
        </a:prstGeom>
      </xdr:spPr>
    </xdr:pic>
    <xdr:clientData/>
  </xdr:twoCellAnchor>
  <xdr:twoCellAnchor editAs="oneCell">
    <xdr:from>
      <xdr:col>9</xdr:col>
      <xdr:colOff>578827</xdr:colOff>
      <xdr:row>22</xdr:row>
      <xdr:rowOff>43962</xdr:rowOff>
    </xdr:from>
    <xdr:to>
      <xdr:col>12</xdr:col>
      <xdr:colOff>816949</xdr:colOff>
      <xdr:row>33</xdr:row>
      <xdr:rowOff>133204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7527B-4D38-4556-A644-E74033F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9865" y="3744058"/>
          <a:ext cx="2058716" cy="19690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rett, Phil/COL" id="{80E4760A-E0C0-49FC-96B7-702AA926F717}" userId="S::Phil.Garrett@jacobs.com::a505161f-1cff-49bd-9157-fae2135daa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E1E3B680-442E-49BC-98D8-C5491E5BFF99}">
    <text>Only the haunch directly above the top flange.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0FE7B79F-88FA-4903-A5FD-C9D487309DF6}">
    <text>Only the haunch directly above the top flange.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zoomScale="110" zoomScaleNormal="110" workbookViewId="0">
      <selection activeCell="E27" sqref="E27"/>
    </sheetView>
  </sheetViews>
  <sheetFormatPr defaultColWidth="9.109375" defaultRowHeight="15" customHeight="1" x14ac:dyDescent="0.3"/>
  <cols>
    <col min="1" max="1" width="9.109375" style="22"/>
    <col min="2" max="2" width="5.6640625" style="22" customWidth="1"/>
    <col min="3" max="3" width="10.6640625" style="22" customWidth="1"/>
    <col min="4" max="5" width="14.6640625" style="24" customWidth="1"/>
    <col min="6" max="6" width="9.109375" style="22"/>
    <col min="7" max="7" width="9.109375" style="22" customWidth="1"/>
    <col min="8" max="16384" width="9.109375" style="22"/>
  </cols>
  <sheetData>
    <row r="1" spans="1:6" s="50" customFormat="1" ht="15" customHeight="1" x14ac:dyDescent="0.3">
      <c r="A1" s="157" t="s">
        <v>14</v>
      </c>
      <c r="B1" s="157"/>
      <c r="C1" s="157"/>
      <c r="D1" s="24"/>
      <c r="E1" s="24"/>
    </row>
    <row r="2" spans="1:6" ht="15" customHeight="1" x14ac:dyDescent="0.3">
      <c r="A2" s="29"/>
      <c r="B2" s="29"/>
      <c r="C2" s="29"/>
      <c r="D2" s="52" t="s">
        <v>17</v>
      </c>
      <c r="E2" s="52"/>
      <c r="F2" s="29"/>
    </row>
    <row r="3" spans="1:6" ht="15" customHeight="1" x14ac:dyDescent="0.3">
      <c r="A3" s="29"/>
      <c r="B3" s="29"/>
      <c r="C3" s="27" t="s">
        <v>15</v>
      </c>
      <c r="D3" s="49" t="s">
        <v>10</v>
      </c>
      <c r="E3" s="49"/>
      <c r="F3" s="29"/>
    </row>
    <row r="4" spans="1:6" ht="15" customHeight="1" x14ac:dyDescent="0.3">
      <c r="A4" s="29"/>
      <c r="B4" s="51"/>
      <c r="C4" s="27">
        <v>1</v>
      </c>
      <c r="D4" s="49">
        <v>128.44</v>
      </c>
      <c r="E4" s="49"/>
      <c r="F4" s="29"/>
    </row>
    <row r="5" spans="1:6" ht="15" customHeight="1" x14ac:dyDescent="0.3">
      <c r="A5" s="29"/>
      <c r="B5" s="51"/>
      <c r="C5" s="27">
        <v>2</v>
      </c>
      <c r="D5" s="49">
        <v>128.44</v>
      </c>
      <c r="E5" s="49"/>
      <c r="F5" s="29"/>
    </row>
    <row r="6" spans="1:6" ht="15" customHeight="1" x14ac:dyDescent="0.3">
      <c r="A6" s="29"/>
      <c r="B6" s="51"/>
      <c r="C6" s="27"/>
      <c r="D6" s="49"/>
      <c r="E6" s="49"/>
      <c r="F6" s="29"/>
    </row>
    <row r="7" spans="1:6" ht="15" customHeight="1" x14ac:dyDescent="0.3">
      <c r="A7" s="29"/>
      <c r="B7" s="51"/>
      <c r="C7" s="27"/>
      <c r="D7" s="49"/>
      <c r="E7" s="49"/>
      <c r="F7" s="29"/>
    </row>
    <row r="8" spans="1:6" ht="15" customHeight="1" x14ac:dyDescent="0.3">
      <c r="A8" s="29"/>
      <c r="B8" s="51"/>
      <c r="C8" s="27"/>
      <c r="D8" s="49"/>
      <c r="E8" s="49"/>
      <c r="F8" s="29"/>
    </row>
    <row r="9" spans="1:6" ht="15" customHeight="1" x14ac:dyDescent="0.3">
      <c r="A9" s="29"/>
      <c r="B9" s="51"/>
      <c r="C9" s="27"/>
      <c r="D9" s="49"/>
      <c r="E9" s="49"/>
      <c r="F9" s="29"/>
    </row>
    <row r="10" spans="1:6" ht="15" customHeight="1" x14ac:dyDescent="0.3">
      <c r="A10" s="29"/>
      <c r="B10" s="51"/>
      <c r="C10" s="27"/>
      <c r="D10" s="49"/>
      <c r="E10" s="49"/>
      <c r="F10" s="29"/>
    </row>
    <row r="11" spans="1:6" ht="15" customHeight="1" x14ac:dyDescent="0.3">
      <c r="A11" s="29"/>
      <c r="B11" s="51"/>
      <c r="C11" s="27"/>
      <c r="D11" s="49"/>
      <c r="E11" s="49"/>
      <c r="F11" s="29"/>
    </row>
    <row r="12" spans="1:6" ht="15" customHeight="1" x14ac:dyDescent="0.3">
      <c r="B12" s="51"/>
      <c r="C12" s="25"/>
      <c r="D12" s="30"/>
      <c r="E12" s="30"/>
    </row>
    <row r="13" spans="1:6" ht="15" customHeight="1" x14ac:dyDescent="0.3">
      <c r="B13" s="51"/>
      <c r="C13" s="25"/>
      <c r="D13" s="30"/>
      <c r="E13" s="30"/>
    </row>
    <row r="14" spans="1:6" ht="15" customHeight="1" x14ac:dyDescent="0.3">
      <c r="B14" s="51"/>
      <c r="C14" s="25"/>
      <c r="D14" s="30"/>
      <c r="E14" s="30"/>
    </row>
    <row r="15" spans="1:6" ht="15" customHeight="1" x14ac:dyDescent="0.3">
      <c r="B15" s="51"/>
      <c r="C15" s="25"/>
      <c r="D15" s="30"/>
      <c r="E15" s="30"/>
    </row>
    <row r="16" spans="1:6" ht="15" customHeight="1" x14ac:dyDescent="0.3">
      <c r="B16" s="51"/>
      <c r="C16" s="25"/>
      <c r="D16" s="30"/>
      <c r="E16" s="30"/>
    </row>
    <row r="17" spans="2:5" ht="15" customHeight="1" x14ac:dyDescent="0.3">
      <c r="B17" s="51"/>
      <c r="C17" s="25"/>
      <c r="D17" s="30"/>
      <c r="E17" s="30"/>
    </row>
    <row r="18" spans="2:5" ht="15" customHeight="1" x14ac:dyDescent="0.3">
      <c r="B18" s="51"/>
      <c r="C18" s="25"/>
      <c r="D18" s="30"/>
      <c r="E18" s="30"/>
    </row>
    <row r="19" spans="2:5" ht="15" customHeight="1" x14ac:dyDescent="0.3">
      <c r="B19" s="51"/>
      <c r="C19" s="25"/>
      <c r="D19" s="30"/>
      <c r="E19" s="30"/>
    </row>
    <row r="20" spans="2:5" ht="15" customHeight="1" x14ac:dyDescent="0.3">
      <c r="B20" s="51"/>
      <c r="C20" s="25"/>
      <c r="D20" s="30"/>
      <c r="E20" s="30"/>
    </row>
    <row r="21" spans="2:5" ht="15" customHeight="1" x14ac:dyDescent="0.3">
      <c r="B21" s="51"/>
      <c r="C21" s="25"/>
      <c r="D21" s="30"/>
      <c r="E21" s="30"/>
    </row>
    <row r="22" spans="2:5" ht="15" customHeight="1" x14ac:dyDescent="0.3">
      <c r="B22" s="51"/>
      <c r="C22" s="25"/>
      <c r="D22" s="30"/>
      <c r="E22" s="30"/>
    </row>
    <row r="23" spans="2:5" ht="15" customHeight="1" x14ac:dyDescent="0.3">
      <c r="B23" s="51"/>
      <c r="C23" s="25"/>
      <c r="D23" s="30"/>
      <c r="E23" s="30"/>
    </row>
    <row r="24" spans="2:5" ht="15" customHeight="1" x14ac:dyDescent="0.3">
      <c r="B24" s="51"/>
      <c r="C24" s="25"/>
      <c r="D24" s="30"/>
      <c r="E24" s="30"/>
    </row>
    <row r="25" spans="2:5" ht="15" customHeight="1" x14ac:dyDescent="0.3">
      <c r="B25" s="51"/>
      <c r="C25" s="25"/>
      <c r="D25" s="30"/>
      <c r="E25" s="30"/>
    </row>
    <row r="26" spans="2:5" ht="15" customHeight="1" x14ac:dyDescent="0.3">
      <c r="B26" s="51"/>
      <c r="C26" s="25"/>
      <c r="D26" s="30"/>
      <c r="E26" s="30"/>
    </row>
    <row r="27" spans="2:5" ht="15" customHeight="1" x14ac:dyDescent="0.3">
      <c r="B27" s="51"/>
      <c r="C27" s="25"/>
      <c r="D27" s="30"/>
      <c r="E27" s="30"/>
    </row>
    <row r="28" spans="2:5" ht="15" customHeight="1" x14ac:dyDescent="0.3">
      <c r="B28" s="51"/>
      <c r="C28" s="25"/>
      <c r="D28" s="30"/>
      <c r="E28" s="30"/>
    </row>
    <row r="29" spans="2:5" ht="15" customHeight="1" x14ac:dyDescent="0.3">
      <c r="B29" s="51"/>
      <c r="C29" s="25"/>
      <c r="D29" s="30"/>
      <c r="E29" s="30"/>
    </row>
    <row r="30" spans="2:5" ht="15" customHeight="1" x14ac:dyDescent="0.3">
      <c r="B30" s="51"/>
      <c r="C30" s="25"/>
      <c r="D30" s="30"/>
      <c r="E30" s="30"/>
    </row>
    <row r="31" spans="2:5" ht="15" customHeight="1" x14ac:dyDescent="0.3">
      <c r="B31" s="51"/>
      <c r="C31" s="25"/>
      <c r="D31" s="30"/>
      <c r="E31" s="30"/>
    </row>
    <row r="32" spans="2:5" ht="15" customHeight="1" x14ac:dyDescent="0.3">
      <c r="B32" s="51"/>
      <c r="C32" s="25"/>
      <c r="D32" s="30"/>
      <c r="E32" s="30"/>
    </row>
    <row r="33" spans="2:5" ht="15" customHeight="1" x14ac:dyDescent="0.3">
      <c r="B33" s="51"/>
      <c r="C33" s="25"/>
      <c r="D33" s="30"/>
      <c r="E33" s="30"/>
    </row>
    <row r="34" spans="2:5" ht="15" customHeight="1" x14ac:dyDescent="0.3">
      <c r="B34" s="51"/>
      <c r="C34" s="25"/>
      <c r="D34" s="30"/>
      <c r="E34" s="30"/>
    </row>
    <row r="35" spans="2:5" ht="15" customHeight="1" x14ac:dyDescent="0.3">
      <c r="B35" s="51"/>
      <c r="C35" s="25"/>
      <c r="D35" s="30"/>
      <c r="E35" s="30"/>
    </row>
    <row r="36" spans="2:5" ht="15" customHeight="1" x14ac:dyDescent="0.3">
      <c r="B36" s="29"/>
      <c r="E36" s="31"/>
    </row>
    <row r="37" spans="2:5" ht="15" customHeight="1" x14ac:dyDescent="0.3">
      <c r="B37" s="29"/>
      <c r="E37" s="31"/>
    </row>
    <row r="38" spans="2:5" ht="15" customHeight="1" x14ac:dyDescent="0.3">
      <c r="B38" s="29"/>
      <c r="E38" s="31"/>
    </row>
    <row r="39" spans="2:5" ht="15" customHeight="1" x14ac:dyDescent="0.3">
      <c r="B39" s="29"/>
      <c r="E39" s="31"/>
    </row>
    <row r="40" spans="2:5" ht="15" customHeight="1" x14ac:dyDescent="0.3">
      <c r="B40" s="29"/>
      <c r="E40" s="31"/>
    </row>
    <row r="41" spans="2:5" ht="15" customHeight="1" x14ac:dyDescent="0.3">
      <c r="B41" s="29"/>
      <c r="E41" s="31"/>
    </row>
    <row r="42" spans="2:5" ht="15" customHeight="1" x14ac:dyDescent="0.3">
      <c r="B42" s="29"/>
      <c r="E42" s="31"/>
    </row>
    <row r="43" spans="2:5" ht="15" customHeight="1" x14ac:dyDescent="0.3">
      <c r="B43" s="29"/>
      <c r="E43" s="31"/>
    </row>
    <row r="44" spans="2:5" ht="15" customHeight="1" x14ac:dyDescent="0.3">
      <c r="B44" s="29"/>
      <c r="E44" s="31"/>
    </row>
    <row r="45" spans="2:5" ht="15" customHeight="1" x14ac:dyDescent="0.3">
      <c r="B45" s="29"/>
      <c r="E45" s="31"/>
    </row>
    <row r="46" spans="2:5" ht="15" customHeight="1" x14ac:dyDescent="0.3">
      <c r="B46" s="29"/>
      <c r="E46" s="31"/>
    </row>
    <row r="47" spans="2:5" ht="15" customHeight="1" x14ac:dyDescent="0.3">
      <c r="B47" s="29"/>
      <c r="E47" s="31"/>
    </row>
    <row r="48" spans="2:5" ht="15" customHeight="1" x14ac:dyDescent="0.3">
      <c r="B48" s="29"/>
      <c r="E48" s="31"/>
    </row>
    <row r="49" spans="2:5" ht="15" customHeight="1" x14ac:dyDescent="0.3">
      <c r="B49" s="29"/>
      <c r="E49" s="31"/>
    </row>
    <row r="50" spans="2:5" ht="15" customHeight="1" x14ac:dyDescent="0.3">
      <c r="B50" s="29"/>
      <c r="E50" s="31"/>
    </row>
    <row r="51" spans="2:5" ht="15" customHeight="1" x14ac:dyDescent="0.3">
      <c r="B51" s="29"/>
      <c r="E51" s="31"/>
    </row>
    <row r="52" spans="2:5" ht="15" customHeight="1" x14ac:dyDescent="0.3">
      <c r="B52" s="29"/>
      <c r="E52" s="31"/>
    </row>
    <row r="53" spans="2:5" ht="15" customHeight="1" x14ac:dyDescent="0.3">
      <c r="B53" s="29"/>
      <c r="E53" s="31"/>
    </row>
    <row r="54" spans="2:5" ht="15" customHeight="1" x14ac:dyDescent="0.3">
      <c r="B54" s="29"/>
      <c r="E54" s="31"/>
    </row>
    <row r="55" spans="2:5" ht="15" customHeight="1" x14ac:dyDescent="0.3">
      <c r="B55" s="29"/>
      <c r="E55" s="31"/>
    </row>
    <row r="56" spans="2:5" ht="15" customHeight="1" x14ac:dyDescent="0.3">
      <c r="B56" s="29"/>
      <c r="E56" s="31"/>
    </row>
    <row r="57" spans="2:5" ht="15" customHeight="1" x14ac:dyDescent="0.3">
      <c r="B57" s="29"/>
      <c r="E57" s="31"/>
    </row>
    <row r="58" spans="2:5" ht="15" customHeight="1" x14ac:dyDescent="0.3">
      <c r="B58" s="29"/>
      <c r="E58" s="31"/>
    </row>
    <row r="59" spans="2:5" ht="15" customHeight="1" x14ac:dyDescent="0.3">
      <c r="B59" s="29"/>
      <c r="E59" s="31"/>
    </row>
    <row r="60" spans="2:5" ht="15" customHeight="1" x14ac:dyDescent="0.3">
      <c r="B60" s="29"/>
      <c r="E60" s="31"/>
    </row>
    <row r="61" spans="2:5" ht="15" customHeight="1" x14ac:dyDescent="0.3">
      <c r="B61" s="29"/>
      <c r="E61" s="31"/>
    </row>
    <row r="62" spans="2:5" ht="15" customHeight="1" x14ac:dyDescent="0.3">
      <c r="B62" s="29"/>
      <c r="E62" s="31"/>
    </row>
    <row r="63" spans="2:5" ht="15" customHeight="1" x14ac:dyDescent="0.3">
      <c r="B63" s="29"/>
      <c r="E63" s="31"/>
    </row>
    <row r="64" spans="2:5" ht="15" customHeight="1" x14ac:dyDescent="0.3">
      <c r="B64" s="29"/>
      <c r="E64" s="31"/>
    </row>
    <row r="65" spans="2:5" ht="15" customHeight="1" x14ac:dyDescent="0.3">
      <c r="B65" s="29"/>
      <c r="E65" s="31"/>
    </row>
    <row r="66" spans="2:5" ht="15" customHeight="1" x14ac:dyDescent="0.3">
      <c r="B66" s="29"/>
      <c r="E66" s="31"/>
    </row>
    <row r="67" spans="2:5" ht="15" customHeight="1" x14ac:dyDescent="0.3">
      <c r="B67" s="29"/>
      <c r="E67" s="31"/>
    </row>
    <row r="68" spans="2:5" ht="15" customHeight="1" x14ac:dyDescent="0.3">
      <c r="B68" s="29"/>
      <c r="E68" s="31"/>
    </row>
    <row r="69" spans="2:5" ht="15" customHeight="1" x14ac:dyDescent="0.3">
      <c r="B69" s="29"/>
      <c r="E69" s="31"/>
    </row>
    <row r="70" spans="2:5" ht="15" customHeight="1" x14ac:dyDescent="0.3">
      <c r="B70" s="29"/>
      <c r="E70" s="31"/>
    </row>
    <row r="71" spans="2:5" ht="15" customHeight="1" x14ac:dyDescent="0.3">
      <c r="B71" s="29"/>
      <c r="E71" s="31"/>
    </row>
    <row r="72" spans="2:5" ht="15" customHeight="1" x14ac:dyDescent="0.3">
      <c r="B72" s="29"/>
      <c r="E72" s="31"/>
    </row>
    <row r="73" spans="2:5" ht="15" customHeight="1" x14ac:dyDescent="0.3">
      <c r="B73" s="29"/>
      <c r="E73" s="31"/>
    </row>
    <row r="74" spans="2:5" ht="15" customHeight="1" x14ac:dyDescent="0.3">
      <c r="B74" s="29"/>
      <c r="E74" s="31"/>
    </row>
    <row r="75" spans="2:5" ht="15" customHeight="1" x14ac:dyDescent="0.3">
      <c r="B75" s="29"/>
      <c r="E75" s="31"/>
    </row>
    <row r="76" spans="2:5" ht="15" customHeight="1" x14ac:dyDescent="0.3">
      <c r="B76" s="29"/>
      <c r="E76" s="31"/>
    </row>
    <row r="77" spans="2:5" ht="15" customHeight="1" x14ac:dyDescent="0.3">
      <c r="B77" s="29"/>
      <c r="E77" s="31"/>
    </row>
    <row r="78" spans="2:5" ht="15" customHeight="1" x14ac:dyDescent="0.3">
      <c r="B78" s="29"/>
      <c r="E78" s="31"/>
    </row>
    <row r="79" spans="2:5" ht="15" customHeight="1" x14ac:dyDescent="0.3">
      <c r="B79" s="29"/>
      <c r="E79" s="31"/>
    </row>
    <row r="80" spans="2:5" ht="15" customHeight="1" x14ac:dyDescent="0.3">
      <c r="B80" s="29"/>
      <c r="E80" s="31"/>
    </row>
    <row r="81" spans="2:5" ht="15" customHeight="1" x14ac:dyDescent="0.3">
      <c r="B81" s="29"/>
      <c r="E81" s="31"/>
    </row>
    <row r="82" spans="2:5" ht="15" customHeight="1" x14ac:dyDescent="0.3">
      <c r="B82" s="29"/>
      <c r="E82" s="31"/>
    </row>
    <row r="83" spans="2:5" ht="15" customHeight="1" x14ac:dyDescent="0.3">
      <c r="B83" s="29"/>
      <c r="E83" s="31"/>
    </row>
    <row r="84" spans="2:5" ht="15" customHeight="1" x14ac:dyDescent="0.3">
      <c r="B84" s="29"/>
      <c r="E84" s="31"/>
    </row>
    <row r="85" spans="2:5" ht="15" customHeight="1" x14ac:dyDescent="0.3">
      <c r="B85" s="29"/>
      <c r="E85" s="31"/>
    </row>
    <row r="86" spans="2:5" ht="15" customHeight="1" x14ac:dyDescent="0.3">
      <c r="B86" s="29"/>
      <c r="E86" s="31"/>
    </row>
    <row r="87" spans="2:5" ht="15" customHeight="1" x14ac:dyDescent="0.3">
      <c r="B87" s="29"/>
      <c r="E87" s="31"/>
    </row>
    <row r="88" spans="2:5" ht="15" customHeight="1" x14ac:dyDescent="0.3">
      <c r="B88" s="29"/>
      <c r="E88" s="31"/>
    </row>
    <row r="89" spans="2:5" ht="15" customHeight="1" x14ac:dyDescent="0.3">
      <c r="B89" s="29"/>
      <c r="E89" s="31"/>
    </row>
    <row r="90" spans="2:5" ht="15" customHeight="1" x14ac:dyDescent="0.3">
      <c r="B90" s="29"/>
      <c r="E90" s="31"/>
    </row>
    <row r="91" spans="2:5" ht="15" customHeight="1" x14ac:dyDescent="0.3">
      <c r="B91" s="29"/>
      <c r="E91" s="31"/>
    </row>
    <row r="92" spans="2:5" ht="15" customHeight="1" x14ac:dyDescent="0.3">
      <c r="B92" s="29"/>
      <c r="E92" s="31"/>
    </row>
    <row r="93" spans="2:5" ht="15" customHeight="1" x14ac:dyDescent="0.3">
      <c r="B93" s="29"/>
      <c r="E93" s="31"/>
    </row>
    <row r="94" spans="2:5" ht="15" customHeight="1" x14ac:dyDescent="0.3">
      <c r="B94" s="29"/>
      <c r="E94" s="31"/>
    </row>
    <row r="95" spans="2:5" ht="15" customHeight="1" x14ac:dyDescent="0.3">
      <c r="B95" s="29"/>
      <c r="E95" s="31"/>
    </row>
    <row r="96" spans="2:5" ht="15" customHeight="1" x14ac:dyDescent="0.3">
      <c r="B96" s="29"/>
      <c r="E96" s="31"/>
    </row>
    <row r="97" spans="2:5" ht="15" customHeight="1" x14ac:dyDescent="0.3">
      <c r="B97" s="29"/>
      <c r="E97" s="31"/>
    </row>
    <row r="98" spans="2:5" ht="15" customHeight="1" x14ac:dyDescent="0.3">
      <c r="B98" s="29"/>
      <c r="E98" s="31"/>
    </row>
    <row r="99" spans="2:5" ht="15" customHeight="1" x14ac:dyDescent="0.3">
      <c r="B99" s="29"/>
      <c r="E99" s="31"/>
    </row>
    <row r="100" spans="2:5" ht="15" customHeight="1" x14ac:dyDescent="0.3">
      <c r="B100" s="29"/>
      <c r="E100" s="31"/>
    </row>
    <row r="101" spans="2:5" ht="15" customHeight="1" x14ac:dyDescent="0.3">
      <c r="B101" s="29"/>
      <c r="E101" s="31"/>
    </row>
    <row r="102" spans="2:5" ht="15" customHeight="1" x14ac:dyDescent="0.3">
      <c r="B102" s="29"/>
      <c r="E102" s="31"/>
    </row>
    <row r="103" spans="2:5" ht="15" customHeight="1" x14ac:dyDescent="0.3">
      <c r="B103" s="29"/>
      <c r="E103" s="31"/>
    </row>
    <row r="104" spans="2:5" ht="15" customHeight="1" x14ac:dyDescent="0.3">
      <c r="B104" s="29"/>
      <c r="E104" s="31"/>
    </row>
    <row r="105" spans="2:5" ht="15" customHeight="1" x14ac:dyDescent="0.3">
      <c r="B105" s="29"/>
      <c r="E105" s="31"/>
    </row>
    <row r="106" spans="2:5" ht="15" customHeight="1" x14ac:dyDescent="0.3">
      <c r="B106" s="29"/>
      <c r="E106" s="31"/>
    </row>
    <row r="107" spans="2:5" ht="15" customHeight="1" x14ac:dyDescent="0.3">
      <c r="B107" s="29"/>
      <c r="E107" s="31"/>
    </row>
    <row r="108" spans="2:5" ht="15" customHeight="1" x14ac:dyDescent="0.3">
      <c r="B108" s="29"/>
      <c r="E108" s="31"/>
    </row>
    <row r="109" spans="2:5" ht="15" customHeight="1" x14ac:dyDescent="0.3">
      <c r="B109" s="29"/>
      <c r="E109" s="31"/>
    </row>
    <row r="110" spans="2:5" ht="15" customHeight="1" x14ac:dyDescent="0.3">
      <c r="B110" s="29"/>
      <c r="E110" s="31"/>
    </row>
    <row r="111" spans="2:5" ht="15" customHeight="1" x14ac:dyDescent="0.3">
      <c r="B111" s="29"/>
      <c r="E111" s="31"/>
    </row>
    <row r="112" spans="2:5" ht="15" customHeight="1" x14ac:dyDescent="0.3">
      <c r="B112" s="29"/>
      <c r="E112" s="31"/>
    </row>
    <row r="113" spans="2:5" ht="15" customHeight="1" x14ac:dyDescent="0.3">
      <c r="B113" s="29"/>
      <c r="E113" s="31"/>
    </row>
    <row r="114" spans="2:5" ht="15" customHeight="1" x14ac:dyDescent="0.3">
      <c r="B114" s="29"/>
      <c r="E114" s="31"/>
    </row>
    <row r="115" spans="2:5" ht="15" customHeight="1" x14ac:dyDescent="0.3">
      <c r="B115" s="29"/>
      <c r="E115" s="31"/>
    </row>
    <row r="116" spans="2:5" ht="15" customHeight="1" x14ac:dyDescent="0.3">
      <c r="B116" s="29"/>
      <c r="E116" s="31"/>
    </row>
    <row r="117" spans="2:5" ht="15" customHeight="1" x14ac:dyDescent="0.3">
      <c r="B117" s="29"/>
      <c r="E117" s="31"/>
    </row>
    <row r="118" spans="2:5" ht="15" customHeight="1" x14ac:dyDescent="0.3">
      <c r="B118" s="29"/>
      <c r="E118" s="31"/>
    </row>
    <row r="119" spans="2:5" ht="15" customHeight="1" x14ac:dyDescent="0.3">
      <c r="B119" s="29"/>
      <c r="E119" s="31"/>
    </row>
    <row r="120" spans="2:5" ht="15" customHeight="1" x14ac:dyDescent="0.3">
      <c r="B120" s="29"/>
      <c r="E120" s="31"/>
    </row>
    <row r="121" spans="2:5" ht="15" customHeight="1" x14ac:dyDescent="0.3">
      <c r="B121" s="29"/>
      <c r="E121" s="31"/>
    </row>
    <row r="122" spans="2:5" ht="15" customHeight="1" x14ac:dyDescent="0.3">
      <c r="B122" s="29"/>
      <c r="E122" s="31"/>
    </row>
    <row r="123" spans="2:5" ht="15" customHeight="1" x14ac:dyDescent="0.3">
      <c r="B123" s="29"/>
      <c r="E123" s="31"/>
    </row>
    <row r="124" spans="2:5" ht="15" customHeight="1" x14ac:dyDescent="0.3">
      <c r="B124" s="29"/>
      <c r="E124" s="31"/>
    </row>
    <row r="125" spans="2:5" ht="15" customHeight="1" x14ac:dyDescent="0.3">
      <c r="B125" s="29"/>
      <c r="E125" s="31"/>
    </row>
    <row r="126" spans="2:5" ht="15" customHeight="1" x14ac:dyDescent="0.3">
      <c r="B126" s="29"/>
      <c r="E126" s="31"/>
    </row>
    <row r="127" spans="2:5" ht="15" customHeight="1" x14ac:dyDescent="0.3">
      <c r="B127" s="29"/>
      <c r="E127" s="31"/>
    </row>
    <row r="128" spans="2:5" ht="15" customHeight="1" x14ac:dyDescent="0.3">
      <c r="B128" s="29"/>
      <c r="E128" s="31"/>
    </row>
    <row r="129" spans="2:5" ht="15" customHeight="1" x14ac:dyDescent="0.3">
      <c r="B129" s="29"/>
      <c r="E129" s="31"/>
    </row>
    <row r="130" spans="2:5" ht="15" customHeight="1" x14ac:dyDescent="0.3">
      <c r="B130" s="29"/>
      <c r="E130" s="31"/>
    </row>
    <row r="131" spans="2:5" ht="15" customHeight="1" x14ac:dyDescent="0.3">
      <c r="B131" s="29"/>
      <c r="E131" s="31"/>
    </row>
    <row r="132" spans="2:5" ht="15" customHeight="1" x14ac:dyDescent="0.3">
      <c r="B132" s="29"/>
      <c r="E132" s="31"/>
    </row>
    <row r="133" spans="2:5" ht="15" customHeight="1" x14ac:dyDescent="0.3">
      <c r="B133" s="29"/>
      <c r="E133" s="31"/>
    </row>
    <row r="134" spans="2:5" ht="15" customHeight="1" x14ac:dyDescent="0.3">
      <c r="E134" s="31"/>
    </row>
    <row r="135" spans="2:5" ht="15" customHeight="1" x14ac:dyDescent="0.3">
      <c r="E135" s="31"/>
    </row>
    <row r="136" spans="2:5" ht="15" customHeight="1" x14ac:dyDescent="0.3">
      <c r="E136" s="31"/>
    </row>
    <row r="137" spans="2:5" ht="15" customHeight="1" x14ac:dyDescent="0.3">
      <c r="E137" s="31"/>
    </row>
    <row r="138" spans="2:5" ht="15" customHeight="1" x14ac:dyDescent="0.3">
      <c r="E138" s="31"/>
    </row>
    <row r="139" spans="2:5" ht="15" customHeight="1" x14ac:dyDescent="0.3">
      <c r="E139" s="31"/>
    </row>
    <row r="140" spans="2:5" ht="15" customHeight="1" x14ac:dyDescent="0.3">
      <c r="E140" s="31"/>
    </row>
    <row r="141" spans="2:5" ht="15" customHeight="1" x14ac:dyDescent="0.3">
      <c r="E141" s="31"/>
    </row>
    <row r="142" spans="2:5" ht="15" customHeight="1" x14ac:dyDescent="0.3">
      <c r="E142" s="31"/>
    </row>
    <row r="143" spans="2:5" ht="15" customHeight="1" x14ac:dyDescent="0.3">
      <c r="E143" s="31"/>
    </row>
    <row r="144" spans="2:5" ht="15" customHeight="1" x14ac:dyDescent="0.3">
      <c r="E144" s="31"/>
    </row>
    <row r="145" spans="5:5" ht="15" customHeight="1" x14ac:dyDescent="0.3">
      <c r="E145" s="31"/>
    </row>
    <row r="146" spans="5:5" ht="15" customHeight="1" x14ac:dyDescent="0.3">
      <c r="E146" s="31"/>
    </row>
    <row r="147" spans="5:5" ht="15" customHeight="1" x14ac:dyDescent="0.3">
      <c r="E147" s="31"/>
    </row>
    <row r="148" spans="5:5" ht="15" customHeight="1" x14ac:dyDescent="0.3">
      <c r="E148" s="31"/>
    </row>
    <row r="149" spans="5:5" ht="15" customHeight="1" x14ac:dyDescent="0.3">
      <c r="E149" s="31"/>
    </row>
    <row r="150" spans="5:5" ht="15" customHeight="1" x14ac:dyDescent="0.3">
      <c r="E150" s="31"/>
    </row>
    <row r="151" spans="5:5" ht="15" customHeight="1" x14ac:dyDescent="0.3">
      <c r="E151" s="31"/>
    </row>
    <row r="152" spans="5:5" ht="15" customHeight="1" x14ac:dyDescent="0.3">
      <c r="E152" s="31"/>
    </row>
    <row r="153" spans="5:5" ht="15" customHeight="1" x14ac:dyDescent="0.3">
      <c r="E153" s="31"/>
    </row>
    <row r="154" spans="5:5" ht="15" customHeight="1" x14ac:dyDescent="0.3">
      <c r="E154" s="31"/>
    </row>
    <row r="155" spans="5:5" ht="15" customHeight="1" x14ac:dyDescent="0.3">
      <c r="E155" s="31"/>
    </row>
    <row r="156" spans="5:5" ht="15" customHeight="1" x14ac:dyDescent="0.3">
      <c r="E156" s="31"/>
    </row>
    <row r="157" spans="5:5" ht="15" customHeight="1" x14ac:dyDescent="0.3">
      <c r="E157" s="31"/>
    </row>
    <row r="158" spans="5:5" ht="15" customHeight="1" x14ac:dyDescent="0.3">
      <c r="E158" s="31"/>
    </row>
    <row r="159" spans="5:5" ht="15" customHeight="1" x14ac:dyDescent="0.3">
      <c r="E159" s="31"/>
    </row>
    <row r="160" spans="5:5" ht="15" customHeight="1" x14ac:dyDescent="0.3">
      <c r="E160" s="31"/>
    </row>
    <row r="161" spans="5:5" ht="15" customHeight="1" x14ac:dyDescent="0.3">
      <c r="E161" s="31"/>
    </row>
    <row r="162" spans="5:5" ht="15" customHeight="1" x14ac:dyDescent="0.3">
      <c r="E162" s="31"/>
    </row>
    <row r="163" spans="5:5" ht="15" customHeight="1" x14ac:dyDescent="0.3">
      <c r="E163" s="31"/>
    </row>
    <row r="164" spans="5:5" ht="15" customHeight="1" x14ac:dyDescent="0.3">
      <c r="E164" s="31"/>
    </row>
    <row r="165" spans="5:5" ht="15" customHeight="1" x14ac:dyDescent="0.3">
      <c r="E165" s="31"/>
    </row>
    <row r="166" spans="5:5" ht="15" customHeight="1" x14ac:dyDescent="0.3">
      <c r="E166" s="31"/>
    </row>
    <row r="167" spans="5:5" ht="15" customHeight="1" x14ac:dyDescent="0.3">
      <c r="E167" s="31"/>
    </row>
    <row r="168" spans="5:5" ht="15" customHeight="1" x14ac:dyDescent="0.3">
      <c r="E168" s="31"/>
    </row>
    <row r="169" spans="5:5" ht="15" customHeight="1" x14ac:dyDescent="0.3">
      <c r="E169" s="31"/>
    </row>
    <row r="170" spans="5:5" ht="15" customHeight="1" x14ac:dyDescent="0.3">
      <c r="E170" s="31"/>
    </row>
    <row r="171" spans="5:5" ht="15" customHeight="1" x14ac:dyDescent="0.3">
      <c r="E171" s="31"/>
    </row>
    <row r="172" spans="5:5" ht="15" customHeight="1" x14ac:dyDescent="0.3">
      <c r="E172" s="31"/>
    </row>
    <row r="173" spans="5:5" ht="15" customHeight="1" x14ac:dyDescent="0.3">
      <c r="E173" s="31"/>
    </row>
    <row r="174" spans="5:5" ht="15" customHeight="1" x14ac:dyDescent="0.3">
      <c r="E174" s="31"/>
    </row>
    <row r="175" spans="5:5" ht="15" customHeight="1" x14ac:dyDescent="0.3">
      <c r="E175" s="31"/>
    </row>
    <row r="176" spans="5:5" ht="15" customHeight="1" x14ac:dyDescent="0.3">
      <c r="E176" s="31"/>
    </row>
    <row r="177" spans="5:5" ht="15" customHeight="1" x14ac:dyDescent="0.3">
      <c r="E177" s="31"/>
    </row>
    <row r="178" spans="5:5" ht="15" customHeight="1" x14ac:dyDescent="0.3">
      <c r="E178" s="31"/>
    </row>
    <row r="179" spans="5:5" ht="15" customHeight="1" x14ac:dyDescent="0.3">
      <c r="E179" s="31"/>
    </row>
    <row r="180" spans="5:5" ht="15" customHeight="1" x14ac:dyDescent="0.3">
      <c r="E180" s="31"/>
    </row>
    <row r="181" spans="5:5" ht="15" customHeight="1" x14ac:dyDescent="0.3">
      <c r="E181" s="31"/>
    </row>
    <row r="182" spans="5:5" ht="15" customHeight="1" x14ac:dyDescent="0.3">
      <c r="E182" s="31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U438"/>
  <sheetViews>
    <sheetView view="pageBreakPreview" topLeftCell="A10" zoomScaleSheetLayoutView="100" workbookViewId="0">
      <selection activeCell="L35" sqref="L35"/>
    </sheetView>
  </sheetViews>
  <sheetFormatPr defaultRowHeight="15" customHeight="1" x14ac:dyDescent="0.3"/>
  <cols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18</v>
      </c>
      <c r="L2" s="6"/>
      <c r="M2" s="6"/>
      <c r="N2" s="7" t="s">
        <v>1</v>
      </c>
      <c r="O2" s="6" t="s">
        <v>97</v>
      </c>
      <c r="P2" s="8"/>
      <c r="Q2" s="6"/>
    </row>
    <row r="3" spans="1:17" ht="15" customHeight="1" x14ac:dyDescent="0.3">
      <c r="H3" s="4"/>
      <c r="I3" s="4"/>
      <c r="J3" s="6" t="s">
        <v>143</v>
      </c>
      <c r="K3" s="6"/>
      <c r="L3" s="6"/>
      <c r="M3" s="6"/>
      <c r="N3" s="7" t="s">
        <v>2</v>
      </c>
      <c r="O3" s="8">
        <v>1</v>
      </c>
      <c r="P3" s="9" t="s">
        <v>3</v>
      </c>
      <c r="Q3" s="8"/>
    </row>
    <row r="4" spans="1:17" ht="15" customHeight="1" x14ac:dyDescent="0.3">
      <c r="H4" s="4"/>
      <c r="I4" s="4"/>
      <c r="J4" s="5" t="s">
        <v>4</v>
      </c>
      <c r="K4" s="8" t="s">
        <v>11</v>
      </c>
      <c r="L4" s="9" t="s">
        <v>5</v>
      </c>
      <c r="M4" s="10">
        <v>44838</v>
      </c>
      <c r="N4" s="7" t="s">
        <v>6</v>
      </c>
      <c r="O4" s="8" t="s">
        <v>24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22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22" customFormat="1" ht="15" customHeight="1" x14ac:dyDescent="0.3">
      <c r="A7" s="17" t="s">
        <v>7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</row>
    <row r="8" spans="1:17" s="22" customFormat="1" ht="15" customHeight="1" x14ac:dyDescent="0.3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</row>
    <row r="9" spans="1:17" s="22" customFormat="1" ht="15" customHeight="1" x14ac:dyDescent="0.3">
      <c r="A9" s="19"/>
      <c r="B9" s="21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</row>
    <row r="10" spans="1:17" s="22" customFormat="1" ht="15" customHeight="1" x14ac:dyDescent="0.3"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</row>
    <row r="11" spans="1:17" s="22" customFormat="1" ht="15" customHeight="1" x14ac:dyDescent="0.3">
      <c r="A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</row>
    <row r="12" spans="1:17" s="22" customFormat="1" ht="1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</row>
    <row r="13" spans="1:17" s="22" customFormat="1" ht="15" customHeight="1" x14ac:dyDescent="0.3">
      <c r="B13" s="22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</row>
    <row r="14" spans="1:17" s="22" customFormat="1" ht="15" customHeight="1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</row>
    <row r="15" spans="1:17" s="22" customFormat="1" ht="15" customHeight="1" x14ac:dyDescent="0.3">
      <c r="A15" s="23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</row>
    <row r="16" spans="1:17" s="22" customFormat="1" ht="15" customHeight="1" x14ac:dyDescent="0.3">
      <c r="E16" s="26"/>
    </row>
    <row r="17" spans="1:21" s="22" customFormat="1" ht="15" customHeight="1" x14ac:dyDescent="0.3">
      <c r="E17" s="26"/>
    </row>
    <row r="18" spans="1:21" s="22" customFormat="1" ht="15" customHeight="1" x14ac:dyDescent="0.3">
      <c r="B18" s="135" t="s">
        <v>146</v>
      </c>
      <c r="C18"/>
      <c r="D18"/>
      <c r="E18"/>
      <c r="F18"/>
      <c r="G1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21" s="22" customFormat="1" ht="15" customHeight="1" x14ac:dyDescent="0.3">
      <c r="B19"/>
      <c r="C19"/>
      <c r="D19"/>
      <c r="E19"/>
      <c r="F19"/>
      <c r="G19"/>
    </row>
    <row r="20" spans="1:21" s="22" customFormat="1" ht="15" customHeight="1" x14ac:dyDescent="0.3">
      <c r="B20"/>
      <c r="C20" t="s">
        <v>133</v>
      </c>
      <c r="D20"/>
      <c r="E20" s="26" t="s">
        <v>12</v>
      </c>
      <c r="F20" s="54">
        <v>8.5</v>
      </c>
      <c r="G20" s="22" t="s">
        <v>135</v>
      </c>
    </row>
    <row r="21" spans="1:21" s="22" customFormat="1" ht="15" customHeight="1" x14ac:dyDescent="0.3">
      <c r="G21" s="134"/>
    </row>
    <row r="22" spans="1:21" s="22" customFormat="1" ht="15" customHeight="1" x14ac:dyDescent="0.3">
      <c r="C22" s="22" t="s">
        <v>134</v>
      </c>
      <c r="E22" s="26" t="s">
        <v>12</v>
      </c>
      <c r="F22" s="54">
        <v>1</v>
      </c>
      <c r="G22" s="134" t="s">
        <v>135</v>
      </c>
      <c r="I22" s="22" t="s">
        <v>142</v>
      </c>
    </row>
    <row r="23" spans="1:21" s="22" customFormat="1" ht="15" customHeight="1" x14ac:dyDescent="0.3"/>
    <row r="24" spans="1:21" s="22" customFormat="1" ht="15" customHeight="1" x14ac:dyDescent="0.3">
      <c r="A24" s="32"/>
      <c r="B24"/>
      <c r="C24" s="65"/>
      <c r="D24" s="65"/>
      <c r="E24" s="65"/>
      <c r="F24" s="65"/>
      <c r="G24" s="65"/>
      <c r="H24" s="65"/>
      <c r="I24" s="65"/>
      <c r="J24" s="65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s="22" customFormat="1" ht="15" customHeight="1" x14ac:dyDescent="0.3">
      <c r="A25" s="32"/>
      <c r="B25" s="66" t="s">
        <v>147</v>
      </c>
      <c r="C25"/>
      <c r="D25"/>
      <c r="E25"/>
      <c r="F25"/>
      <c r="G25"/>
      <c r="H25" s="65"/>
      <c r="I25" s="65"/>
      <c r="J25" s="6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s="22" customFormat="1" ht="15" customHeight="1" x14ac:dyDescent="0.3">
      <c r="A26" s="32"/>
      <c r="B26" s="9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s="22" customFormat="1" ht="15" customHeight="1" x14ac:dyDescent="0.3">
      <c r="A27" s="32"/>
      <c r="B27" s="37"/>
      <c r="C27" s="56" t="s">
        <v>145</v>
      </c>
      <c r="D27" s="37"/>
      <c r="E27" s="64"/>
      <c r="F27" s="95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s="22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s="22" customFormat="1" ht="15" customHeight="1" x14ac:dyDescent="0.3">
      <c r="A29" s="32"/>
      <c r="B29" s="32"/>
      <c r="C29" s="32"/>
      <c r="D29" s="32"/>
      <c r="E29" s="64"/>
      <c r="F29" s="95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s="22" customFormat="1" ht="15" customHeight="1" x14ac:dyDescent="0.3">
      <c r="A30" s="32"/>
      <c r="B30" s="136" t="s">
        <v>144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s="22" customFormat="1" ht="15" customHeight="1" x14ac:dyDescent="0.3">
      <c r="A31" s="32"/>
      <c r="B31" s="32"/>
      <c r="C31" s="64"/>
      <c r="D31" s="64"/>
      <c r="E31" s="64"/>
      <c r="F31" s="34"/>
      <c r="G31" s="32"/>
      <c r="H31" s="37"/>
      <c r="I31" s="37"/>
      <c r="J31" s="37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s="22" customFormat="1" ht="15" customHeight="1" x14ac:dyDescent="0.3">
      <c r="A32" s="32"/>
      <c r="B32" s="32"/>
      <c r="C32" s="32" t="s">
        <v>136</v>
      </c>
      <c r="D32" s="32"/>
      <c r="E32" s="64" t="s">
        <v>12</v>
      </c>
      <c r="F32" s="142">
        <v>0.38252799999999998</v>
      </c>
      <c r="G32" s="32" t="s">
        <v>22</v>
      </c>
      <c r="H32" s="37"/>
      <c r="I32" s="37"/>
      <c r="J32" s="37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s="22" customFormat="1" ht="15" customHeight="1" x14ac:dyDescent="0.3">
      <c r="A33" s="32"/>
      <c r="B33" s="64"/>
      <c r="C33" s="64"/>
      <c r="D33" s="64"/>
      <c r="E33" s="64"/>
      <c r="F33" s="55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s="22" customFormat="1" ht="15" customHeight="1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s="22" customFormat="1" ht="15" customHeight="1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s="22" customFormat="1" ht="15" customHeigh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22" customFormat="1" ht="15" customHeight="1" x14ac:dyDescent="0.3">
      <c r="A37" s="32"/>
      <c r="B37" s="82"/>
      <c r="C37"/>
      <c r="D37"/>
      <c r="E37"/>
      <c r="F37"/>
      <c r="G37"/>
      <c r="H37"/>
      <c r="I37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22" customFormat="1" ht="15" customHeight="1" x14ac:dyDescent="0.3">
      <c r="A38" s="32"/>
      <c r="B38"/>
      <c r="C38"/>
      <c r="D38"/>
      <c r="E38"/>
      <c r="F38"/>
      <c r="G38"/>
      <c r="H38"/>
      <c r="I38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2" customFormat="1" ht="15" customHeight="1" x14ac:dyDescent="0.3">
      <c r="A39" s="32"/>
      <c r="B39"/>
      <c r="C39"/>
      <c r="D39"/>
      <c r="E39"/>
      <c r="F39"/>
      <c r="G39"/>
      <c r="H39"/>
      <c r="I39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22" customFormat="1" ht="15" customHeight="1" x14ac:dyDescent="0.3">
      <c r="A40" s="32"/>
      <c r="B40"/>
      <c r="C40"/>
      <c r="D40"/>
      <c r="E40"/>
      <c r="F40"/>
      <c r="G40"/>
      <c r="H40"/>
      <c r="I40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22" customFormat="1" ht="15" customHeight="1" x14ac:dyDescent="0.3">
      <c r="A41" s="32"/>
      <c r="B41"/>
      <c r="C41"/>
      <c r="D41"/>
      <c r="E41"/>
      <c r="F41"/>
      <c r="G41"/>
      <c r="H41"/>
      <c r="I4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22" customFormat="1" ht="15" customHeight="1" x14ac:dyDescent="0.3">
      <c r="A42" s="32"/>
      <c r="B42"/>
      <c r="C42"/>
      <c r="D42"/>
      <c r="E42"/>
      <c r="F42"/>
      <c r="G42"/>
      <c r="H42"/>
      <c r="I4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22" customFormat="1" ht="15" customHeight="1" x14ac:dyDescent="0.3">
      <c r="A43" s="32"/>
      <c r="B43"/>
      <c r="C43"/>
      <c r="D43"/>
      <c r="E43"/>
      <c r="F43"/>
      <c r="G43"/>
      <c r="H43"/>
      <c r="I43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22" customFormat="1" ht="15" customHeight="1" x14ac:dyDescent="0.3">
      <c r="A44" s="32"/>
      <c r="B44"/>
      <c r="C44"/>
      <c r="D44"/>
      <c r="E44"/>
      <c r="F44"/>
      <c r="G44"/>
      <c r="H44"/>
      <c r="I44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s="22" customFormat="1" ht="15" customHeight="1" x14ac:dyDescent="0.3">
      <c r="A45" s="32"/>
      <c r="B45"/>
      <c r="C45"/>
      <c r="D45"/>
      <c r="E45"/>
      <c r="F45"/>
      <c r="G45"/>
      <c r="H45"/>
      <c r="I45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s="22" customFormat="1" ht="15" customHeight="1" x14ac:dyDescent="0.3">
      <c r="A46" s="32"/>
      <c r="B46"/>
      <c r="C46"/>
      <c r="D46"/>
      <c r="E46"/>
      <c r="F46"/>
      <c r="G46"/>
      <c r="H46"/>
      <c r="I46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s="22" customFormat="1" ht="15" customHeight="1" x14ac:dyDescent="0.3">
      <c r="A47" s="32"/>
      <c r="B47"/>
      <c r="C47"/>
      <c r="D47"/>
      <c r="E47"/>
      <c r="F47"/>
      <c r="G47"/>
      <c r="H47"/>
      <c r="I47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s="22" customFormat="1" ht="15" customHeight="1" x14ac:dyDescent="0.3">
      <c r="A48" s="32"/>
      <c r="B48" s="32"/>
      <c r="C48" s="32"/>
      <c r="D48" s="32"/>
      <c r="E48" s="33"/>
      <c r="F48" s="2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s="22" customFormat="1" ht="15" customHeight="1" x14ac:dyDescent="0.3">
      <c r="A49" s="32"/>
      <c r="B49" s="32"/>
      <c r="C49" s="32"/>
      <c r="D49" s="32"/>
      <c r="E49" s="33"/>
      <c r="F49" s="28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s="22" customFormat="1" ht="15" customHeight="1" x14ac:dyDescent="0.3">
      <c r="A50" s="32"/>
      <c r="B50" s="32"/>
      <c r="C50" s="32"/>
      <c r="D50" s="32"/>
      <c r="E50" s="33"/>
      <c r="F50" s="28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s="22" customFormat="1" ht="15" customHeight="1" x14ac:dyDescent="0.3">
      <c r="A51" s="32"/>
      <c r="B51" s="32"/>
      <c r="C51" s="32"/>
      <c r="D51" s="32"/>
      <c r="E51" s="33"/>
      <c r="F51" s="28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s="22" customFormat="1" ht="15" customHeight="1" x14ac:dyDescent="0.3">
      <c r="A52" s="32"/>
      <c r="B52" s="32"/>
      <c r="C52" s="32"/>
      <c r="D52" s="32"/>
      <c r="E52" s="33"/>
      <c r="F52" s="34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s="22" customFormat="1" ht="15" customHeight="1" x14ac:dyDescent="0.3">
      <c r="A53" s="32"/>
      <c r="B53" s="32"/>
      <c r="C53" s="32"/>
      <c r="D53" s="32"/>
      <c r="E53" s="33"/>
      <c r="F53" s="34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s="22" customFormat="1" ht="15" customHeight="1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s="22" customFormat="1" ht="15" customHeight="1" x14ac:dyDescent="0.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s="22" customFormat="1" ht="15" customHeight="1" x14ac:dyDescent="0.3">
      <c r="A56" s="32"/>
      <c r="B56" s="32"/>
      <c r="C56" s="32"/>
      <c r="D56" s="32"/>
      <c r="E56" s="33"/>
      <c r="F56" s="28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s="22" customFormat="1" ht="15" customHeight="1" x14ac:dyDescent="0.3">
      <c r="A57" s="32"/>
      <c r="B57" s="32"/>
      <c r="C57" s="32"/>
      <c r="D57" s="32"/>
      <c r="E57" s="33"/>
      <c r="F57" s="28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s="22" customFormat="1" ht="15" customHeight="1" x14ac:dyDescent="0.3">
      <c r="A58" s="32"/>
      <c r="B58" s="32"/>
      <c r="C58" s="32"/>
      <c r="D58" s="32"/>
      <c r="E58" s="33"/>
      <c r="F58" s="34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s="22" customFormat="1" ht="15" customHeight="1" x14ac:dyDescent="0.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s="22" customFormat="1" ht="15" customHeight="1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s="22" customFormat="1" ht="15" customHeight="1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s="22" customFormat="1" ht="15" customHeight="1" x14ac:dyDescent="0.3">
      <c r="A62" s="32"/>
      <c r="B62" s="32"/>
      <c r="C62" s="32"/>
      <c r="D62" s="32"/>
      <c r="E62" s="33"/>
      <c r="F62" s="35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s="22" customFormat="1" ht="15" customHeight="1" x14ac:dyDescent="0.3">
      <c r="A63" s="32"/>
      <c r="B63" s="32"/>
      <c r="C63" s="32"/>
      <c r="D63" s="32"/>
      <c r="E63" s="33"/>
      <c r="F63" s="28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s="22" customFormat="1" ht="15" customHeight="1" x14ac:dyDescent="0.3">
      <c r="A64" s="32"/>
      <c r="B64" s="32"/>
      <c r="C64" s="32"/>
      <c r="D64" s="32"/>
      <c r="E64" s="33"/>
      <c r="F64" s="28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s="22" customFormat="1" ht="15" customHeight="1" x14ac:dyDescent="0.3">
      <c r="A65" s="32"/>
      <c r="B65" s="32"/>
      <c r="C65" s="32"/>
      <c r="D65" s="32"/>
      <c r="E65" s="33"/>
      <c r="F65" s="3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s="22" customFormat="1" ht="15" customHeight="1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s="22" customFormat="1" ht="15" customHeight="1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s="22" customFormat="1" ht="15" customHeight="1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s="22" customFormat="1" ht="15" customHeight="1" x14ac:dyDescent="0.3">
      <c r="A69" s="32"/>
      <c r="B69" s="32"/>
      <c r="C69" s="32"/>
      <c r="D69" s="32"/>
      <c r="E69" s="33"/>
      <c r="F69" s="35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s="22" customFormat="1" ht="15" customHeight="1" x14ac:dyDescent="0.3">
      <c r="A70" s="32"/>
      <c r="B70" s="32"/>
      <c r="C70" s="32"/>
      <c r="D70" s="32"/>
      <c r="E70" s="33"/>
      <c r="F70" s="28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s="22" customFormat="1" ht="15" customHeight="1" x14ac:dyDescent="0.3">
      <c r="A71" s="32"/>
      <c r="B71" s="32"/>
      <c r="C71" s="32"/>
      <c r="D71" s="32"/>
      <c r="E71" s="33"/>
      <c r="F71" s="28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s="22" customFormat="1" ht="15" customHeight="1" x14ac:dyDescent="0.3">
      <c r="A72" s="32"/>
      <c r="B72" s="32"/>
      <c r="C72" s="32"/>
      <c r="D72" s="32"/>
      <c r="E72" s="33"/>
      <c r="F72" s="28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s="22" customFormat="1" ht="15" customHeight="1" x14ac:dyDescent="0.3">
      <c r="A73" s="32"/>
      <c r="B73" s="32"/>
      <c r="C73" s="32"/>
      <c r="D73" s="32"/>
      <c r="E73" s="33"/>
      <c r="F73" s="28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s="22" customFormat="1" ht="15" customHeight="1" x14ac:dyDescent="0.3">
      <c r="A74" s="32"/>
      <c r="B74" s="32"/>
      <c r="C74" s="32"/>
      <c r="D74" s="32"/>
      <c r="E74" s="33"/>
      <c r="F74" s="3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s="22" customFormat="1" ht="15" customHeight="1" x14ac:dyDescent="0.3">
      <c r="A75" s="32"/>
      <c r="B75" s="32"/>
      <c r="C75" s="32"/>
      <c r="D75" s="32"/>
      <c r="E75" s="33"/>
      <c r="F75" s="3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s="22" customFormat="1" ht="15" customHeight="1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s="22" customFormat="1" ht="15" customHeight="1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s="22" customFormat="1" ht="15" customHeight="1" x14ac:dyDescent="0.3">
      <c r="A78" s="32"/>
      <c r="B78" s="32"/>
      <c r="C78" s="32"/>
      <c r="D78" s="32"/>
      <c r="E78" s="33"/>
      <c r="F78" s="35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s="22" customFormat="1" ht="15" customHeight="1" x14ac:dyDescent="0.3">
      <c r="A79" s="32"/>
      <c r="B79" s="32"/>
      <c r="C79" s="32"/>
      <c r="D79" s="32"/>
      <c r="E79" s="33"/>
      <c r="F79" s="28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s="22" customFormat="1" ht="15" customHeight="1" x14ac:dyDescent="0.3">
      <c r="A80" s="32"/>
      <c r="B80" s="32"/>
      <c r="C80" s="32"/>
      <c r="D80" s="32"/>
      <c r="E80" s="33"/>
      <c r="F80" s="28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s="22" customFormat="1" ht="15" customHeight="1" x14ac:dyDescent="0.3">
      <c r="A81" s="32"/>
      <c r="B81" s="32"/>
      <c r="C81" s="32"/>
      <c r="D81" s="32"/>
      <c r="E81" s="33"/>
      <c r="F81" s="28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s="22" customFormat="1" ht="15" customHeight="1" x14ac:dyDescent="0.3">
      <c r="A82" s="32"/>
      <c r="B82" s="32"/>
      <c r="C82" s="32"/>
      <c r="D82" s="32"/>
      <c r="E82" s="33"/>
      <c r="F82" s="28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s="22" customFormat="1" ht="15" customHeight="1" x14ac:dyDescent="0.3">
      <c r="A83" s="32"/>
      <c r="B83" s="32"/>
      <c r="C83" s="32"/>
      <c r="D83" s="32"/>
      <c r="E83" s="33"/>
      <c r="F83" s="3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s="22" customFormat="1" ht="15" customHeight="1" x14ac:dyDescent="0.3">
      <c r="A84" s="32"/>
      <c r="B84" s="32"/>
      <c r="C84" s="32"/>
      <c r="D84" s="32"/>
      <c r="E84" s="33"/>
      <c r="F84" s="36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s="22" customFormat="1" ht="15" customHeight="1" x14ac:dyDescent="0.3">
      <c r="A85" s="32"/>
      <c r="B85" s="32"/>
      <c r="C85" s="32"/>
      <c r="D85" s="32"/>
      <c r="E85" s="33"/>
      <c r="F85" s="36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s="22" customFormat="1" ht="15" customHeight="1" x14ac:dyDescent="0.3">
      <c r="A86" s="32"/>
      <c r="B86" s="32"/>
      <c r="C86" s="32"/>
      <c r="D86" s="32"/>
      <c r="E86" s="33"/>
      <c r="F86" s="36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s="22" customFormat="1" ht="15" customHeight="1" x14ac:dyDescent="0.3">
      <c r="A87" s="32"/>
      <c r="B87" s="32"/>
      <c r="C87" s="32"/>
      <c r="D87" s="32"/>
      <c r="E87" s="33"/>
      <c r="F87" s="36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s="22" customFormat="1" ht="15" customHeight="1" x14ac:dyDescent="0.3">
      <c r="A88" s="32"/>
      <c r="B88" s="32"/>
      <c r="C88" s="32"/>
      <c r="D88" s="32"/>
      <c r="E88" s="33"/>
      <c r="F88" s="36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s="22" customFormat="1" ht="15" customHeight="1" x14ac:dyDescent="0.3">
      <c r="A89" s="32"/>
      <c r="B89" s="32"/>
      <c r="C89" s="32"/>
      <c r="D89" s="32"/>
      <c r="E89" s="33"/>
      <c r="F89" s="36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s="22" customFormat="1" ht="15" customHeight="1" x14ac:dyDescent="0.3">
      <c r="A90" s="32"/>
      <c r="B90" s="32"/>
      <c r="C90" s="32"/>
      <c r="D90" s="32"/>
      <c r="E90" s="33"/>
      <c r="F90" s="36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s="22" customFormat="1" ht="15" customHeight="1" x14ac:dyDescent="0.3">
      <c r="A91" s="32"/>
      <c r="B91" s="32"/>
      <c r="C91" s="32"/>
      <c r="D91" s="32"/>
      <c r="E91" s="33"/>
      <c r="F91" s="36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s="22" customFormat="1" ht="15" customHeight="1" x14ac:dyDescent="0.3">
      <c r="A92" s="32"/>
      <c r="B92" s="32"/>
      <c r="C92" s="32"/>
      <c r="D92" s="32"/>
      <c r="E92" s="33"/>
      <c r="F92" s="36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s="22" customFormat="1" ht="15" customHeight="1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8"/>
      <c r="K93" s="38"/>
      <c r="L93" s="38"/>
      <c r="M93" s="39"/>
      <c r="N93" s="38"/>
      <c r="O93" s="40"/>
      <c r="P93" s="38"/>
      <c r="Q93" s="38"/>
      <c r="R93" s="32"/>
      <c r="S93" s="32"/>
      <c r="T93" s="32"/>
      <c r="U93" s="32"/>
    </row>
    <row r="94" spans="1:21" s="22" customFormat="1" ht="15" customHeight="1" x14ac:dyDescent="0.3">
      <c r="A94" s="37"/>
      <c r="B94" s="37"/>
      <c r="C94" s="37"/>
      <c r="D94" s="37"/>
      <c r="E94" s="37"/>
      <c r="F94" s="37"/>
      <c r="G94" s="37"/>
      <c r="H94" s="41"/>
      <c r="I94" s="41"/>
      <c r="J94" s="42"/>
      <c r="K94" s="43"/>
      <c r="L94" s="43"/>
      <c r="M94" s="43"/>
      <c r="N94" s="44"/>
      <c r="O94" s="43"/>
      <c r="P94" s="45"/>
      <c r="Q94" s="43"/>
      <c r="R94" s="32"/>
      <c r="S94" s="32"/>
      <c r="T94" s="32"/>
      <c r="U94" s="32"/>
    </row>
    <row r="95" spans="1:21" s="22" customFormat="1" ht="15" customHeight="1" x14ac:dyDescent="0.3">
      <c r="A95" s="37"/>
      <c r="B95" s="37"/>
      <c r="C95" s="37"/>
      <c r="D95" s="37"/>
      <c r="E95" s="37"/>
      <c r="F95" s="37"/>
      <c r="G95" s="37"/>
      <c r="H95" s="41"/>
      <c r="I95" s="41"/>
      <c r="J95" s="43"/>
      <c r="K95" s="43"/>
      <c r="L95" s="43"/>
      <c r="M95" s="43"/>
      <c r="N95" s="44"/>
      <c r="O95" s="45"/>
      <c r="P95" s="46"/>
      <c r="Q95" s="45"/>
      <c r="R95" s="32"/>
      <c r="S95" s="32"/>
      <c r="T95" s="32"/>
      <c r="U95" s="32"/>
    </row>
    <row r="96" spans="1:21" s="22" customFormat="1" ht="15" customHeight="1" x14ac:dyDescent="0.3">
      <c r="A96" s="37"/>
      <c r="B96" s="37"/>
      <c r="C96" s="37"/>
      <c r="D96" s="37"/>
      <c r="E96" s="37"/>
      <c r="F96" s="37"/>
      <c r="G96" s="37"/>
      <c r="H96" s="41"/>
      <c r="I96" s="41"/>
      <c r="J96" s="42"/>
      <c r="K96" s="45"/>
      <c r="L96" s="46"/>
      <c r="M96" s="47"/>
      <c r="N96" s="44"/>
      <c r="O96" s="45"/>
      <c r="P96" s="46"/>
      <c r="Q96" s="47"/>
      <c r="R96" s="32"/>
      <c r="S96" s="32"/>
      <c r="T96" s="32"/>
      <c r="U96" s="32"/>
    </row>
    <row r="97" spans="1:21" s="22" customFormat="1" ht="15" customHeight="1" x14ac:dyDescent="0.3">
      <c r="A97" s="37"/>
      <c r="B97" s="37"/>
      <c r="C97" s="37"/>
      <c r="D97" s="37"/>
      <c r="E97" s="37"/>
      <c r="F97" s="37"/>
      <c r="G97" s="37"/>
      <c r="H97" s="37"/>
      <c r="I97" s="37"/>
      <c r="J97" s="38"/>
      <c r="K97" s="38"/>
      <c r="L97" s="38"/>
      <c r="M97" s="38"/>
      <c r="N97" s="38"/>
      <c r="O97" s="39"/>
      <c r="P97" s="38"/>
      <c r="Q97" s="40"/>
      <c r="R97" s="32"/>
      <c r="S97" s="32"/>
      <c r="T97" s="32"/>
      <c r="U97" s="32"/>
    </row>
    <row r="98" spans="1:21" s="22" customFormat="1" ht="15" customHeight="1" x14ac:dyDescent="0.3">
      <c r="A98" s="32"/>
      <c r="B98" s="32"/>
      <c r="C98" s="32"/>
      <c r="D98" s="32"/>
      <c r="E98" s="33"/>
      <c r="F98" s="36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s="22" customFormat="1" ht="15" customHeight="1" x14ac:dyDescent="0.3">
      <c r="A99" s="32"/>
      <c r="B99" s="32"/>
      <c r="C99" s="32"/>
      <c r="D99" s="32"/>
      <c r="E99" s="33"/>
      <c r="F99" s="36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s="22" customFormat="1" ht="15" customHeight="1" x14ac:dyDescent="0.3">
      <c r="A100" s="32"/>
      <c r="B100" s="32"/>
      <c r="C100" s="32"/>
      <c r="D100" s="32"/>
      <c r="E100" s="33"/>
      <c r="F100" s="36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s="22" customFormat="1" ht="15" customHeight="1" x14ac:dyDescent="0.3">
      <c r="A101" s="32"/>
      <c r="B101" s="32"/>
      <c r="C101" s="32"/>
      <c r="D101" s="32"/>
      <c r="E101" s="33"/>
      <c r="F101" s="36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s="22" customFormat="1" ht="15" customHeight="1" x14ac:dyDescent="0.3">
      <c r="A102" s="32"/>
      <c r="B102" s="32"/>
      <c r="C102" s="32"/>
      <c r="D102" s="32"/>
      <c r="E102" s="33"/>
      <c r="F102" s="36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s="22" customFormat="1" ht="15" customHeight="1" x14ac:dyDescent="0.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s="22" customFormat="1" ht="15" customHeight="1" x14ac:dyDescent="0.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s="22" customFormat="1" ht="15" customHeight="1" x14ac:dyDescent="0.3">
      <c r="A105" s="32"/>
      <c r="B105" s="32"/>
      <c r="C105" s="32"/>
      <c r="D105" s="32"/>
      <c r="E105" s="33"/>
      <c r="F105" s="34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s="22" customFormat="1" ht="15" customHeight="1" x14ac:dyDescent="0.3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s="22" customFormat="1" ht="15" customHeight="1" x14ac:dyDescent="0.3">
      <c r="A107" s="32"/>
      <c r="B107" s="32"/>
      <c r="C107" s="32"/>
      <c r="D107" s="32"/>
      <c r="E107" s="33"/>
      <c r="F107" s="3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s="22" customFormat="1" ht="15" customHeight="1" x14ac:dyDescent="0.3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s="22" customFormat="1" ht="15" customHeight="1" x14ac:dyDescent="0.3">
      <c r="A109" s="32"/>
      <c r="B109" s="32"/>
      <c r="C109" s="32"/>
      <c r="D109" s="32"/>
      <c r="E109" s="33"/>
      <c r="F109" s="36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s="22" customFormat="1" ht="15" customHeight="1" x14ac:dyDescent="0.3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s="22" customFormat="1" ht="15" customHeight="1" x14ac:dyDescent="0.3">
      <c r="A111" s="32"/>
      <c r="B111" s="32"/>
      <c r="C111" s="32"/>
      <c r="D111" s="32"/>
      <c r="E111" s="33"/>
      <c r="F111" s="36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s="22" customFormat="1" ht="15" customHeight="1" x14ac:dyDescent="0.3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s="22" customFormat="1" ht="15" customHeight="1" x14ac:dyDescent="0.3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s="22" customFormat="1" ht="15" customHeight="1" x14ac:dyDescent="0.3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s="22" customFormat="1" ht="15" customHeight="1" x14ac:dyDescent="0.3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s="22" customFormat="1" ht="15" customHeight="1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s="22" customFormat="1" ht="15" customHeight="1" x14ac:dyDescent="0.3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s="22" customFormat="1" ht="15" customHeight="1" x14ac:dyDescent="0.3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s="22" customFormat="1" ht="15" customHeight="1" x14ac:dyDescent="0.3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s="22" customFormat="1" ht="15" customHeight="1" x14ac:dyDescent="0.3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s="22" customFormat="1" ht="15" customHeight="1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s="22" customFormat="1" ht="15" customHeight="1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s="22" customFormat="1" ht="15" customHeight="1" x14ac:dyDescent="0.3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 s="22" customFormat="1" ht="15" customHeight="1" x14ac:dyDescent="0.3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s="22" customFormat="1" ht="15" customHeight="1" x14ac:dyDescent="0.3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s="22" customFormat="1" ht="15" customHeight="1" x14ac:dyDescent="0.3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s="22" customFormat="1" ht="15" customHeight="1" x14ac:dyDescent="0.3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 s="22" customFormat="1" ht="15" customHeight="1" x14ac:dyDescent="0.3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 s="22" customFormat="1" ht="15" customHeight="1" x14ac:dyDescent="0.3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 s="22" customFormat="1" ht="15" customHeight="1" x14ac:dyDescent="0.3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 s="22" customFormat="1" ht="15" customHeight="1" x14ac:dyDescent="0.3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 s="22" customFormat="1" ht="15" customHeight="1" x14ac:dyDescent="0.3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 s="22" customFormat="1" ht="15" customHeight="1" x14ac:dyDescent="0.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1" s="22" customFormat="1" ht="15" customHeight="1" x14ac:dyDescent="0.3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s="22" customFormat="1" ht="15" customHeight="1" x14ac:dyDescent="0.3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 s="22" customFormat="1" ht="15" customHeight="1" x14ac:dyDescent="0.3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 s="22" customFormat="1" ht="15" customHeight="1" x14ac:dyDescent="0.3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 s="22" customFormat="1" ht="15" customHeight="1" x14ac:dyDescent="0.3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s="22" customFormat="1" ht="15" customHeight="1" x14ac:dyDescent="0.3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 s="22" customFormat="1" ht="15" customHeight="1" x14ac:dyDescent="0.3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 s="22" customFormat="1" ht="15" customHeight="1" x14ac:dyDescent="0.3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 s="22" customFormat="1" ht="15" customHeight="1" x14ac:dyDescent="0.3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 s="22" customFormat="1" ht="15" customHeight="1" x14ac:dyDescent="0.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 s="22" customFormat="1" ht="15" customHeight="1" x14ac:dyDescent="0.3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 s="22" customFormat="1" ht="15" customHeight="1" x14ac:dyDescent="0.3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 s="22" customFormat="1" ht="15" customHeight="1" x14ac:dyDescent="0.3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 s="22" customFormat="1" ht="15" customHeight="1" x14ac:dyDescent="0.3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1:21" s="22" customFormat="1" ht="15" customHeight="1" x14ac:dyDescent="0.3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1:21" s="22" customFormat="1" ht="15" customHeight="1" x14ac:dyDescent="0.3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 s="22" customFormat="1" ht="15" customHeight="1" x14ac:dyDescent="0.3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 s="22" customFormat="1" ht="15" customHeight="1" x14ac:dyDescent="0.3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s="22" customFormat="1" ht="15" customHeight="1" x14ac:dyDescent="0.3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 s="22" customFormat="1" ht="15" customHeight="1" x14ac:dyDescent="0.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 s="22" customFormat="1" ht="15" customHeight="1" x14ac:dyDescent="0.3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1:21" s="22" customFormat="1" ht="15" customHeight="1" x14ac:dyDescent="0.3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 s="22" customFormat="1" ht="15" customHeight="1" x14ac:dyDescent="0.3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1:21" s="22" customFormat="1" ht="15" customHeight="1" x14ac:dyDescent="0.3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1" s="22" customFormat="1" ht="15" customHeight="1" x14ac:dyDescent="0.3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1:21" s="22" customFormat="1" ht="15" customHeight="1" x14ac:dyDescent="0.3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1:21" s="22" customFormat="1" ht="15" customHeight="1" x14ac:dyDescent="0.3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1:21" s="22" customFormat="1" ht="15" customHeight="1" x14ac:dyDescent="0.3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1:21" s="22" customFormat="1" ht="15" customHeight="1" x14ac:dyDescent="0.3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 s="22" customFormat="1" ht="15" customHeight="1" x14ac:dyDescent="0.3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1:21" s="22" customFormat="1" ht="15" customHeight="1" x14ac:dyDescent="0.3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1:21" s="22" customFormat="1" ht="15" customHeight="1" x14ac:dyDescent="0.3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1:21" s="22" customFormat="1" ht="15" customHeight="1" x14ac:dyDescent="0.3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1:21" s="22" customFormat="1" ht="15" customHeight="1" x14ac:dyDescent="0.3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1:21" s="22" customFormat="1" ht="15" customHeight="1" x14ac:dyDescent="0.3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1:21" s="22" customFormat="1" ht="15" customHeight="1" x14ac:dyDescent="0.3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1:21" s="22" customFormat="1" ht="15" customHeight="1" x14ac:dyDescent="0.3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1:21" s="22" customFormat="1" ht="15" customHeight="1" x14ac:dyDescent="0.3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1:21" s="22" customFormat="1" ht="15" customHeight="1" x14ac:dyDescent="0.3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 s="22" customFormat="1" ht="15" customHeight="1" x14ac:dyDescent="0.3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</row>
    <row r="174" spans="1:21" s="22" customFormat="1" ht="15" customHeight="1" x14ac:dyDescent="0.3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1:21" ht="15" customHeight="1" x14ac:dyDescent="0.3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1:21" ht="15" customHeight="1" x14ac:dyDescent="0.3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1:21" ht="15" customHeight="1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1:21" ht="15" customHeight="1" x14ac:dyDescent="0.3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1" ht="15" customHeight="1" x14ac:dyDescent="0.3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1:21" ht="15" customHeight="1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21" ht="15" customHeight="1" x14ac:dyDescent="0.3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1:21" ht="15" customHeight="1" x14ac:dyDescent="0.3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  <row r="183" spans="1:21" ht="15" customHeight="1" x14ac:dyDescent="0.3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</row>
    <row r="184" spans="1:21" ht="15" customHeight="1" x14ac:dyDescent="0.3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</row>
    <row r="185" spans="1:21" ht="15" customHeight="1" x14ac:dyDescent="0.3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</row>
    <row r="186" spans="1:21" ht="15" customHeight="1" x14ac:dyDescent="0.3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1:21" ht="15" customHeight="1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</row>
    <row r="188" spans="1:21" ht="15" customHeight="1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</row>
    <row r="189" spans="1:21" ht="15" customHeight="1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</row>
    <row r="190" spans="1:21" ht="15" customHeight="1" x14ac:dyDescent="0.3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</row>
    <row r="191" spans="1:21" ht="15" customHeight="1" x14ac:dyDescent="0.3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</row>
    <row r="192" spans="1:21" ht="15" customHeight="1" x14ac:dyDescent="0.3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1:21" ht="15" customHeight="1" x14ac:dyDescent="0.3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</row>
    <row r="194" spans="1:21" ht="15" customHeight="1" x14ac:dyDescent="0.3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</row>
    <row r="195" spans="1:21" ht="15" customHeight="1" x14ac:dyDescent="0.3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</row>
    <row r="196" spans="1:21" ht="15" customHeight="1" x14ac:dyDescent="0.3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</row>
    <row r="197" spans="1:21" ht="15" customHeight="1" x14ac:dyDescent="0.3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</row>
    <row r="198" spans="1:21" ht="15" customHeight="1" x14ac:dyDescent="0.3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</row>
    <row r="199" spans="1:21" ht="15" customHeight="1" x14ac:dyDescent="0.3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</row>
    <row r="200" spans="1:21" ht="15" customHeight="1" x14ac:dyDescent="0.3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</row>
    <row r="201" spans="1:21" ht="15" customHeight="1" x14ac:dyDescent="0.3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1:21" ht="15" customHeight="1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</row>
    <row r="203" spans="1:21" ht="15" customHeight="1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</row>
    <row r="204" spans="1:21" ht="15" customHeight="1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</row>
    <row r="205" spans="1:21" ht="15" customHeight="1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</row>
    <row r="206" spans="1:21" ht="15" customHeight="1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</row>
    <row r="207" spans="1:21" ht="15" customHeight="1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1:21" ht="15" customHeight="1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</row>
    <row r="209" spans="1:21" ht="15" customHeight="1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1:21" ht="15" customHeight="1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1:21" ht="15" customHeight="1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1:21" ht="15" customHeight="1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</row>
    <row r="213" spans="1:21" ht="15" customHeight="1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</row>
    <row r="214" spans="1:21" ht="15" customHeight="1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</row>
    <row r="215" spans="1:21" ht="15" customHeight="1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</row>
    <row r="216" spans="1:21" ht="15" customHeight="1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</row>
    <row r="217" spans="1:21" ht="15" customHeight="1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</row>
    <row r="218" spans="1:21" ht="15" customHeight="1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1:21" ht="15" customHeight="1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1:21" ht="15" customHeight="1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</row>
    <row r="221" spans="1:21" ht="15" customHeight="1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</row>
    <row r="222" spans="1:21" ht="15" customHeight="1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</row>
    <row r="223" spans="1:21" ht="15" customHeight="1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</row>
    <row r="224" spans="1:21" ht="15" customHeight="1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</row>
    <row r="225" spans="1:21" ht="15" customHeight="1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</row>
    <row r="226" spans="1:21" ht="15" customHeight="1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</row>
    <row r="227" spans="1:21" ht="15" customHeight="1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</row>
    <row r="228" spans="1:21" ht="15" customHeight="1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</row>
    <row r="229" spans="1:21" ht="15" customHeight="1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1:21" ht="15" customHeight="1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</row>
    <row r="231" spans="1:21" ht="15" customHeight="1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</row>
    <row r="232" spans="1:21" ht="15" customHeight="1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1:21" ht="15" customHeight="1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</row>
    <row r="234" spans="1:21" ht="15" customHeight="1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</row>
    <row r="235" spans="1:21" ht="15" customHeight="1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</row>
    <row r="236" spans="1:21" ht="15" customHeight="1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</row>
    <row r="237" spans="1:21" ht="15" customHeight="1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</row>
    <row r="238" spans="1:21" ht="15" customHeight="1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</row>
    <row r="239" spans="1:21" ht="15" customHeight="1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</row>
    <row r="240" spans="1:21" ht="15" customHeight="1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</row>
    <row r="241" spans="1:21" ht="15" customHeight="1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</row>
    <row r="242" spans="1:21" ht="15" customHeight="1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</row>
    <row r="243" spans="1:21" ht="15" customHeight="1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</row>
    <row r="244" spans="1:21" ht="15" customHeight="1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</row>
    <row r="245" spans="1:21" ht="15" customHeight="1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1:21" ht="15" customHeight="1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1:21" ht="15" customHeight="1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</row>
    <row r="248" spans="1:21" ht="15" customHeight="1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</row>
    <row r="249" spans="1:21" ht="15" customHeight="1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</row>
    <row r="250" spans="1:21" ht="15" customHeight="1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</row>
    <row r="251" spans="1:21" ht="15" customHeight="1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</row>
    <row r="252" spans="1:21" ht="15" customHeight="1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</row>
    <row r="253" spans="1:21" ht="15" customHeight="1" x14ac:dyDescent="0.3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</row>
    <row r="254" spans="1:21" ht="15" customHeight="1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</row>
    <row r="255" spans="1:21" ht="15" customHeight="1" x14ac:dyDescent="0.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</row>
    <row r="256" spans="1:21" ht="15" customHeight="1" x14ac:dyDescent="0.3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</row>
    <row r="257" spans="1:21" ht="15" customHeight="1" x14ac:dyDescent="0.3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</row>
    <row r="258" spans="1:21" ht="15" customHeight="1" x14ac:dyDescent="0.3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</row>
    <row r="259" spans="1:21" ht="15" customHeight="1" x14ac:dyDescent="0.3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</row>
    <row r="260" spans="1:21" ht="15" customHeight="1" x14ac:dyDescent="0.3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</row>
    <row r="261" spans="1:21" ht="15" customHeight="1" x14ac:dyDescent="0.3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</row>
    <row r="262" spans="1:21" ht="15" customHeight="1" x14ac:dyDescent="0.3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</row>
    <row r="263" spans="1:21" ht="15" customHeight="1" x14ac:dyDescent="0.3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</row>
    <row r="264" spans="1:21" ht="15" customHeight="1" x14ac:dyDescent="0.3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</row>
    <row r="265" spans="1:21" ht="15" customHeight="1" x14ac:dyDescent="0.3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</row>
    <row r="266" spans="1:21" ht="15" customHeight="1" x14ac:dyDescent="0.3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</row>
    <row r="267" spans="1:21" ht="15" customHeight="1" x14ac:dyDescent="0.3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</row>
    <row r="268" spans="1:21" ht="15" customHeight="1" x14ac:dyDescent="0.3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</row>
    <row r="269" spans="1:21" ht="15" customHeight="1" x14ac:dyDescent="0.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</row>
    <row r="270" spans="1:21" ht="15" customHeight="1" x14ac:dyDescent="0.3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</row>
    <row r="271" spans="1:21" ht="15" customHeight="1" x14ac:dyDescent="0.3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</row>
    <row r="272" spans="1:21" ht="15" customHeight="1" x14ac:dyDescent="0.3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1:21" ht="15" customHeight="1" x14ac:dyDescent="0.3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1:21" ht="15" customHeight="1" x14ac:dyDescent="0.3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</row>
    <row r="275" spans="1:21" ht="15" customHeight="1" x14ac:dyDescent="0.3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</row>
    <row r="276" spans="1:21" ht="15" customHeight="1" x14ac:dyDescent="0.3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</row>
    <row r="277" spans="1:21" ht="15" customHeight="1" x14ac:dyDescent="0.3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</row>
    <row r="278" spans="1:21" ht="15" customHeight="1" x14ac:dyDescent="0.3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</row>
    <row r="279" spans="1:21" ht="15" customHeight="1" x14ac:dyDescent="0.3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</row>
    <row r="280" spans="1:21" ht="15" customHeight="1" x14ac:dyDescent="0.3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</row>
    <row r="281" spans="1:21" ht="15" customHeight="1" x14ac:dyDescent="0.3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</row>
    <row r="282" spans="1:21" ht="15" customHeight="1" x14ac:dyDescent="0.3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</row>
    <row r="283" spans="1:21" ht="15" customHeight="1" x14ac:dyDescent="0.3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</row>
    <row r="284" spans="1:21" ht="15" customHeight="1" x14ac:dyDescent="0.3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</row>
    <row r="285" spans="1:21" ht="15" customHeight="1" x14ac:dyDescent="0.3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</row>
    <row r="286" spans="1:21" ht="15" customHeight="1" x14ac:dyDescent="0.3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</row>
    <row r="287" spans="1:21" ht="15" customHeight="1" x14ac:dyDescent="0.3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</row>
    <row r="288" spans="1:21" ht="15" customHeight="1" x14ac:dyDescent="0.3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</row>
    <row r="289" spans="1:21" ht="15" customHeight="1" x14ac:dyDescent="0.3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</row>
    <row r="290" spans="1:21" ht="15" customHeight="1" x14ac:dyDescent="0.3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</row>
    <row r="291" spans="1:21" ht="15" customHeight="1" x14ac:dyDescent="0.3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</row>
    <row r="292" spans="1:21" ht="15" customHeight="1" x14ac:dyDescent="0.3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</row>
    <row r="293" spans="1:21" ht="15" customHeight="1" x14ac:dyDescent="0.3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</row>
    <row r="294" spans="1:21" ht="15" customHeight="1" x14ac:dyDescent="0.3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</row>
    <row r="295" spans="1:21" ht="15" customHeight="1" x14ac:dyDescent="0.3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</row>
    <row r="296" spans="1:21" ht="15" customHeight="1" x14ac:dyDescent="0.3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</row>
    <row r="297" spans="1:21" ht="15" customHeight="1" x14ac:dyDescent="0.3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</row>
    <row r="298" spans="1:21" ht="15" customHeight="1" x14ac:dyDescent="0.3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</row>
    <row r="299" spans="1:21" ht="15" customHeight="1" x14ac:dyDescent="0.3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</row>
    <row r="300" spans="1:21" ht="15" customHeight="1" x14ac:dyDescent="0.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</row>
    <row r="301" spans="1:21" ht="15" customHeight="1" x14ac:dyDescent="0.3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</row>
    <row r="302" spans="1:21" ht="15" customHeight="1" x14ac:dyDescent="0.3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</row>
    <row r="303" spans="1:21" ht="15" customHeight="1" x14ac:dyDescent="0.3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</row>
    <row r="304" spans="1:21" ht="15" customHeight="1" x14ac:dyDescent="0.3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</row>
    <row r="305" spans="1:21" ht="15" customHeight="1" x14ac:dyDescent="0.3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</row>
    <row r="306" spans="1:21" ht="15" customHeight="1" x14ac:dyDescent="0.3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</row>
    <row r="307" spans="1:21" ht="15" customHeight="1" x14ac:dyDescent="0.3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</row>
    <row r="308" spans="1:21" ht="15" customHeight="1" x14ac:dyDescent="0.3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</row>
    <row r="309" spans="1:21" ht="15" customHeight="1" x14ac:dyDescent="0.3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</row>
    <row r="310" spans="1:21" ht="15" customHeight="1" x14ac:dyDescent="0.3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</row>
    <row r="311" spans="1:21" ht="15" customHeight="1" x14ac:dyDescent="0.3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</row>
    <row r="312" spans="1:21" ht="15" customHeight="1" x14ac:dyDescent="0.3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</row>
    <row r="313" spans="1:21" ht="15" customHeight="1" x14ac:dyDescent="0.3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</row>
    <row r="314" spans="1:21" ht="15" customHeight="1" x14ac:dyDescent="0.3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</row>
    <row r="315" spans="1:21" ht="15" customHeight="1" x14ac:dyDescent="0.3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</row>
    <row r="316" spans="1:21" ht="15" customHeight="1" x14ac:dyDescent="0.3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</row>
    <row r="317" spans="1:21" ht="15" customHeight="1" x14ac:dyDescent="0.3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</row>
    <row r="318" spans="1:21" ht="15" customHeight="1" x14ac:dyDescent="0.3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</row>
    <row r="319" spans="1:21" ht="15" customHeight="1" x14ac:dyDescent="0.3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</row>
    <row r="320" spans="1:21" ht="15" customHeight="1" x14ac:dyDescent="0.3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</row>
    <row r="321" spans="1:21" ht="15" customHeight="1" x14ac:dyDescent="0.3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</row>
    <row r="322" spans="1:21" ht="15" customHeight="1" x14ac:dyDescent="0.3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</row>
    <row r="323" spans="1:21" ht="15" customHeight="1" x14ac:dyDescent="0.3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</row>
    <row r="324" spans="1:21" ht="15" customHeight="1" x14ac:dyDescent="0.3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</row>
    <row r="325" spans="1:21" ht="15" customHeight="1" x14ac:dyDescent="0.3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</row>
    <row r="326" spans="1:21" ht="15" customHeight="1" x14ac:dyDescent="0.3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</row>
    <row r="327" spans="1:21" ht="15" customHeight="1" x14ac:dyDescent="0.3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1:21" ht="15" customHeight="1" x14ac:dyDescent="0.3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</row>
    <row r="329" spans="1:21" ht="15" customHeight="1" x14ac:dyDescent="0.3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</row>
    <row r="330" spans="1:21" ht="15" customHeight="1" x14ac:dyDescent="0.3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</row>
    <row r="331" spans="1:21" ht="15" customHeight="1" x14ac:dyDescent="0.3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</row>
    <row r="332" spans="1:21" ht="15" customHeight="1" x14ac:dyDescent="0.3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</row>
    <row r="333" spans="1:21" ht="15" customHeight="1" x14ac:dyDescent="0.3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</row>
    <row r="334" spans="1:21" ht="15" customHeight="1" x14ac:dyDescent="0.3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</row>
    <row r="335" spans="1:21" ht="15" customHeight="1" x14ac:dyDescent="0.3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</row>
    <row r="336" spans="1:21" ht="15" customHeight="1" x14ac:dyDescent="0.3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</row>
    <row r="337" spans="1:21" ht="15" customHeight="1" x14ac:dyDescent="0.3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</row>
    <row r="338" spans="1:21" ht="15" customHeight="1" x14ac:dyDescent="0.3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</row>
    <row r="339" spans="1:21" ht="15" customHeight="1" x14ac:dyDescent="0.3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</row>
    <row r="340" spans="1:21" ht="15" customHeight="1" x14ac:dyDescent="0.3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</row>
    <row r="341" spans="1:21" ht="15" customHeight="1" x14ac:dyDescent="0.3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</row>
    <row r="342" spans="1:21" ht="15" customHeight="1" x14ac:dyDescent="0.3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</row>
    <row r="343" spans="1:21" ht="15" customHeight="1" x14ac:dyDescent="0.3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</row>
    <row r="344" spans="1:21" ht="15" customHeight="1" x14ac:dyDescent="0.3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</row>
    <row r="345" spans="1:21" ht="15" customHeight="1" x14ac:dyDescent="0.3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</row>
    <row r="346" spans="1:21" ht="15" customHeight="1" x14ac:dyDescent="0.3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</row>
    <row r="347" spans="1:21" ht="15" customHeight="1" x14ac:dyDescent="0.3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</row>
    <row r="348" spans="1:21" ht="15" customHeight="1" x14ac:dyDescent="0.3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</row>
    <row r="349" spans="1:21" ht="15" customHeight="1" x14ac:dyDescent="0.3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</row>
    <row r="350" spans="1:21" ht="15" customHeight="1" x14ac:dyDescent="0.3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</row>
    <row r="351" spans="1:21" ht="15" customHeight="1" x14ac:dyDescent="0.3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</row>
    <row r="352" spans="1:21" ht="15" customHeight="1" x14ac:dyDescent="0.3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</row>
    <row r="353" spans="1:21" ht="15" customHeight="1" x14ac:dyDescent="0.3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</row>
    <row r="354" spans="1:21" ht="15" customHeight="1" x14ac:dyDescent="0.3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</row>
    <row r="355" spans="1:21" ht="15" customHeight="1" x14ac:dyDescent="0.3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</row>
    <row r="356" spans="1:21" ht="15" customHeight="1" x14ac:dyDescent="0.3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</row>
    <row r="357" spans="1:21" ht="15" customHeight="1" x14ac:dyDescent="0.3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</row>
    <row r="358" spans="1:21" ht="15" customHeight="1" x14ac:dyDescent="0.3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</row>
    <row r="359" spans="1:21" ht="15" customHeight="1" x14ac:dyDescent="0.3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</row>
    <row r="360" spans="1:21" ht="15" customHeight="1" x14ac:dyDescent="0.3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</row>
    <row r="361" spans="1:21" ht="15" customHeight="1" x14ac:dyDescent="0.3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</row>
    <row r="362" spans="1:21" ht="15" customHeight="1" x14ac:dyDescent="0.3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</row>
    <row r="363" spans="1:21" ht="15" customHeight="1" x14ac:dyDescent="0.3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</row>
    <row r="364" spans="1:21" ht="15" customHeight="1" x14ac:dyDescent="0.3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</row>
    <row r="365" spans="1:21" ht="15" customHeight="1" x14ac:dyDescent="0.3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</row>
    <row r="366" spans="1:21" ht="15" customHeight="1" x14ac:dyDescent="0.3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</row>
    <row r="367" spans="1:21" ht="15" customHeight="1" x14ac:dyDescent="0.3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</row>
    <row r="368" spans="1:21" ht="15" customHeight="1" x14ac:dyDescent="0.3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</row>
    <row r="369" spans="1:21" ht="15" customHeight="1" x14ac:dyDescent="0.3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</row>
    <row r="370" spans="1:21" ht="15" customHeight="1" x14ac:dyDescent="0.3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</row>
    <row r="371" spans="1:21" ht="15" customHeight="1" x14ac:dyDescent="0.3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</row>
    <row r="372" spans="1:21" ht="15" customHeight="1" x14ac:dyDescent="0.3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</row>
    <row r="373" spans="1:21" ht="15" customHeight="1" x14ac:dyDescent="0.3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</row>
    <row r="374" spans="1:21" ht="15" customHeight="1" x14ac:dyDescent="0.3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</row>
    <row r="375" spans="1:21" ht="15" customHeight="1" x14ac:dyDescent="0.3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</row>
    <row r="376" spans="1:21" ht="15" customHeight="1" x14ac:dyDescent="0.3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</row>
    <row r="377" spans="1:21" ht="15" customHeight="1" x14ac:dyDescent="0.3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</row>
    <row r="378" spans="1:21" ht="15" customHeight="1" x14ac:dyDescent="0.3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</row>
    <row r="379" spans="1:21" ht="15" customHeight="1" x14ac:dyDescent="0.3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</row>
    <row r="380" spans="1:21" ht="15" customHeight="1" x14ac:dyDescent="0.3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</row>
    <row r="381" spans="1:21" ht="15" customHeight="1" x14ac:dyDescent="0.3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</row>
    <row r="382" spans="1:21" ht="15" customHeight="1" x14ac:dyDescent="0.3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</row>
    <row r="383" spans="1:21" ht="15" customHeight="1" x14ac:dyDescent="0.3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</row>
    <row r="384" spans="1:21" ht="15" customHeight="1" x14ac:dyDescent="0.3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</row>
    <row r="385" spans="1:21" ht="15" customHeight="1" x14ac:dyDescent="0.3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</row>
    <row r="386" spans="1:21" ht="15" customHeight="1" x14ac:dyDescent="0.3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</row>
    <row r="387" spans="1:21" ht="15" customHeight="1" x14ac:dyDescent="0.3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</row>
    <row r="388" spans="1:21" ht="15" customHeight="1" x14ac:dyDescent="0.3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</row>
    <row r="389" spans="1:21" ht="15" customHeight="1" x14ac:dyDescent="0.3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</row>
    <row r="390" spans="1:21" ht="15" customHeight="1" x14ac:dyDescent="0.3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</row>
    <row r="391" spans="1:21" ht="15" customHeight="1" x14ac:dyDescent="0.3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</row>
    <row r="392" spans="1:21" ht="15" customHeight="1" x14ac:dyDescent="0.3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</row>
    <row r="393" spans="1:21" ht="15" customHeight="1" x14ac:dyDescent="0.3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</row>
    <row r="394" spans="1:21" ht="15" customHeight="1" x14ac:dyDescent="0.3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</row>
    <row r="395" spans="1:21" ht="15" customHeight="1" x14ac:dyDescent="0.3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</row>
    <row r="396" spans="1:21" ht="15" customHeight="1" x14ac:dyDescent="0.3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</row>
    <row r="397" spans="1:21" ht="15" customHeight="1" x14ac:dyDescent="0.3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</row>
    <row r="398" spans="1:21" ht="15" customHeight="1" x14ac:dyDescent="0.3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</row>
    <row r="399" spans="1:21" ht="15" customHeight="1" x14ac:dyDescent="0.3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</row>
    <row r="400" spans="1:21" ht="15" customHeight="1" x14ac:dyDescent="0.3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</row>
    <row r="401" spans="1:21" ht="15" customHeight="1" x14ac:dyDescent="0.3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</row>
    <row r="402" spans="1:21" ht="15" customHeight="1" x14ac:dyDescent="0.3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</row>
    <row r="403" spans="1:21" ht="15" customHeight="1" x14ac:dyDescent="0.3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</row>
    <row r="404" spans="1:21" ht="15" customHeight="1" x14ac:dyDescent="0.3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</row>
    <row r="405" spans="1:21" ht="15" customHeight="1" x14ac:dyDescent="0.3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</row>
    <row r="406" spans="1:21" ht="15" customHeight="1" x14ac:dyDescent="0.3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</row>
    <row r="407" spans="1:21" ht="15" customHeight="1" x14ac:dyDescent="0.3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1:21" ht="15" customHeight="1" x14ac:dyDescent="0.3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1:21" ht="15" customHeight="1" x14ac:dyDescent="0.3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</row>
    <row r="410" spans="1:21" ht="15" customHeight="1" x14ac:dyDescent="0.3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</row>
    <row r="411" spans="1:21" ht="15" customHeight="1" x14ac:dyDescent="0.3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</row>
    <row r="412" spans="1:21" ht="15" customHeight="1" x14ac:dyDescent="0.3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</row>
    <row r="413" spans="1:21" ht="15" customHeight="1" x14ac:dyDescent="0.3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</row>
    <row r="414" spans="1:21" ht="15" customHeight="1" x14ac:dyDescent="0.3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</row>
    <row r="415" spans="1:21" ht="15" customHeight="1" x14ac:dyDescent="0.3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</row>
    <row r="416" spans="1:21" ht="15" customHeight="1" x14ac:dyDescent="0.3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</row>
    <row r="417" spans="1:21" ht="15" customHeight="1" x14ac:dyDescent="0.3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</row>
    <row r="418" spans="1:21" ht="15" customHeight="1" x14ac:dyDescent="0.3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</row>
    <row r="419" spans="1:21" ht="15" customHeight="1" x14ac:dyDescent="0.3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</row>
    <row r="420" spans="1:21" ht="15" customHeight="1" x14ac:dyDescent="0.3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</row>
    <row r="421" spans="1:21" ht="15" customHeight="1" x14ac:dyDescent="0.3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</row>
    <row r="422" spans="1:21" ht="15" customHeight="1" x14ac:dyDescent="0.3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</row>
    <row r="423" spans="1:21" ht="15" customHeight="1" x14ac:dyDescent="0.3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</row>
    <row r="424" spans="1:21" ht="15" customHeight="1" x14ac:dyDescent="0.3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</row>
    <row r="425" spans="1:21" ht="15" customHeight="1" x14ac:dyDescent="0.3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</row>
    <row r="426" spans="1:21" ht="15" customHeight="1" x14ac:dyDescent="0.3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</row>
    <row r="427" spans="1:21" ht="15" customHeight="1" x14ac:dyDescent="0.3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</row>
    <row r="428" spans="1:21" ht="15" customHeight="1" x14ac:dyDescent="0.3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</row>
    <row r="429" spans="1:21" ht="15" customHeight="1" x14ac:dyDescent="0.3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</row>
    <row r="430" spans="1:21" ht="15" customHeight="1" x14ac:dyDescent="0.3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</row>
    <row r="431" spans="1:21" ht="15" customHeight="1" x14ac:dyDescent="0.3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</row>
    <row r="432" spans="1:21" ht="15" customHeight="1" x14ac:dyDescent="0.3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</row>
    <row r="433" spans="1:21" ht="15" customHeight="1" x14ac:dyDescent="0.3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</row>
    <row r="434" spans="1:21" ht="15" customHeight="1" x14ac:dyDescent="0.3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</row>
    <row r="435" spans="1:21" ht="15" customHeight="1" x14ac:dyDescent="0.3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</row>
    <row r="436" spans="1:21" ht="15" customHeight="1" x14ac:dyDescent="0.3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</row>
    <row r="437" spans="1:21" ht="15" customHeight="1" x14ac:dyDescent="0.3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</row>
    <row r="438" spans="1:21" ht="15" customHeight="1" x14ac:dyDescent="0.3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</row>
  </sheetData>
  <mergeCells count="1">
    <mergeCell ref="H18:P18"/>
  </mergeCells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6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5827-05E3-4317-B01D-99592F109246}">
  <sheetPr>
    <pageSetUpPr fitToPage="1"/>
  </sheetPr>
  <dimension ref="A1:J314"/>
  <sheetViews>
    <sheetView view="pageBreakPreview" zoomScale="120" zoomScaleSheetLayoutView="120" workbookViewId="0">
      <selection activeCell="D22" sqref="D22"/>
    </sheetView>
  </sheetViews>
  <sheetFormatPr defaultColWidth="9.109375" defaultRowHeight="15" customHeight="1" x14ac:dyDescent="0.3"/>
  <cols>
    <col min="1" max="2" width="10.6640625" style="139" customWidth="1"/>
    <col min="3" max="5" width="14.6640625" style="139" customWidth="1"/>
    <col min="6" max="7" width="10.6640625" style="139" customWidth="1"/>
    <col min="8" max="8" width="15.77734375" style="139" customWidth="1"/>
    <col min="9" max="10" width="10.6640625" style="139" customWidth="1"/>
    <col min="11" max="16384" width="9.109375" style="139"/>
  </cols>
  <sheetData>
    <row r="1" spans="1:10" ht="15" customHeight="1" x14ac:dyDescent="0.3">
      <c r="A1" s="137"/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" customHeight="1" x14ac:dyDescent="0.3">
      <c r="A2" s="137"/>
      <c r="B2" s="137"/>
      <c r="C2" s="138"/>
      <c r="D2" s="140"/>
      <c r="E2" s="137"/>
      <c r="F2" s="138"/>
      <c r="G2" s="140"/>
      <c r="H2" s="137"/>
      <c r="I2" s="140"/>
      <c r="J2" s="137"/>
    </row>
    <row r="3" spans="1:10" ht="15" customHeight="1" x14ac:dyDescent="0.3">
      <c r="A3" s="137"/>
      <c r="B3" s="137"/>
      <c r="C3" s="137"/>
      <c r="D3" s="137"/>
      <c r="E3" s="137"/>
      <c r="F3" s="137"/>
      <c r="G3" s="137"/>
      <c r="H3" s="137"/>
      <c r="I3" s="146"/>
      <c r="J3" s="137"/>
    </row>
    <row r="4" spans="1:10" ht="15" customHeight="1" x14ac:dyDescent="0.3">
      <c r="A4" s="138"/>
      <c r="B4" s="138" t="s">
        <v>148</v>
      </c>
      <c r="C4" s="138"/>
      <c r="D4" s="140" t="s">
        <v>12</v>
      </c>
      <c r="E4" s="140">
        <f>2*2/12</f>
        <v>0.33333333333333331</v>
      </c>
      <c r="F4" s="147" t="s">
        <v>149</v>
      </c>
      <c r="G4" s="140"/>
      <c r="H4" s="137" t="s">
        <v>150</v>
      </c>
      <c r="I4" s="146"/>
      <c r="J4" s="137"/>
    </row>
    <row r="5" spans="1:10" ht="15" customHeight="1" x14ac:dyDescent="0.3">
      <c r="A5" s="137"/>
      <c r="B5" s="138" t="s">
        <v>151</v>
      </c>
      <c r="C5" s="141"/>
      <c r="D5" s="140" t="s">
        <v>12</v>
      </c>
      <c r="E5" s="137">
        <v>0.15</v>
      </c>
      <c r="F5" s="147" t="s">
        <v>152</v>
      </c>
      <c r="G5" s="137"/>
      <c r="H5" s="137"/>
      <c r="I5" s="137"/>
      <c r="J5" s="137"/>
    </row>
    <row r="6" spans="1:10" ht="15" customHeight="1" x14ac:dyDescent="0.3">
      <c r="A6" s="159" t="s">
        <v>153</v>
      </c>
      <c r="B6" s="159"/>
      <c r="C6" s="159"/>
      <c r="D6" s="140" t="s">
        <v>12</v>
      </c>
      <c r="E6" s="137">
        <f>E4*E5</f>
        <v>4.9999999999999996E-2</v>
      </c>
      <c r="F6" s="147" t="s">
        <v>22</v>
      </c>
      <c r="G6" s="137"/>
      <c r="H6" s="137"/>
      <c r="I6" s="137"/>
      <c r="J6" s="137"/>
    </row>
    <row r="7" spans="1:10" ht="15" customHeight="1" x14ac:dyDescent="0.3">
      <c r="A7" s="138"/>
      <c r="B7" s="138"/>
      <c r="C7" s="138"/>
      <c r="D7" s="146"/>
      <c r="E7" s="137"/>
      <c r="F7" s="148"/>
      <c r="G7" s="149"/>
      <c r="H7" s="149"/>
      <c r="I7" s="149"/>
      <c r="J7" s="141"/>
    </row>
    <row r="8" spans="1:10" ht="15" customHeight="1" x14ac:dyDescent="0.3">
      <c r="A8" s="160" t="s">
        <v>154</v>
      </c>
      <c r="B8" s="160"/>
      <c r="C8" s="160"/>
      <c r="D8" s="160"/>
      <c r="E8" s="137"/>
      <c r="F8" s="147"/>
      <c r="G8" s="147"/>
      <c r="H8" s="147"/>
      <c r="I8" s="147"/>
      <c r="J8" s="147"/>
    </row>
    <row r="9" spans="1:10" ht="12.75" customHeight="1" x14ac:dyDescent="0.3">
      <c r="A9" s="138"/>
      <c r="B9" s="138"/>
      <c r="C9" s="138"/>
      <c r="D9" s="146"/>
      <c r="E9" s="137"/>
      <c r="F9" s="147"/>
      <c r="G9" s="150"/>
      <c r="H9" s="150"/>
      <c r="I9" s="150"/>
      <c r="J9" s="147"/>
    </row>
    <row r="10" spans="1:10" ht="15" customHeight="1" x14ac:dyDescent="0.3">
      <c r="A10" s="138"/>
      <c r="B10" s="138"/>
      <c r="C10" s="138"/>
      <c r="D10" s="140"/>
      <c r="E10" s="137"/>
      <c r="F10" s="147"/>
      <c r="G10" s="141"/>
      <c r="H10" s="141"/>
      <c r="I10" s="141"/>
      <c r="J10" s="147"/>
    </row>
    <row r="11" spans="1:10" ht="15" customHeight="1" x14ac:dyDescent="0.3">
      <c r="A11" s="138"/>
      <c r="B11" s="138"/>
      <c r="C11" s="138"/>
      <c r="D11" s="151"/>
      <c r="E11" s="137"/>
      <c r="F11" s="48"/>
      <c r="G11" s="48"/>
      <c r="H11" s="48"/>
      <c r="I11" s="48"/>
      <c r="J11" s="140"/>
    </row>
    <row r="12" spans="1:10" ht="15" customHeight="1" x14ac:dyDescent="0.3">
      <c r="A12" s="138"/>
      <c r="B12" s="138"/>
      <c r="C12" s="138"/>
      <c r="D12" s="140"/>
      <c r="E12" s="137"/>
      <c r="F12" s="48"/>
      <c r="G12" s="48"/>
      <c r="H12" s="48"/>
      <c r="I12" s="48"/>
      <c r="J12" s="140"/>
    </row>
    <row r="13" spans="1:10" ht="15" customHeight="1" x14ac:dyDescent="0.3">
      <c r="A13" s="36"/>
      <c r="B13" s="36"/>
      <c r="C13" s="57"/>
      <c r="D13" s="57"/>
      <c r="F13" s="58"/>
      <c r="G13" s="58"/>
      <c r="H13" s="58"/>
      <c r="I13" s="58"/>
      <c r="J13" s="36"/>
    </row>
    <row r="14" spans="1:10" ht="15" customHeight="1" x14ac:dyDescent="0.3">
      <c r="A14" s="36"/>
      <c r="B14" s="36"/>
      <c r="C14" s="57"/>
      <c r="D14" s="57"/>
      <c r="F14" s="58"/>
      <c r="G14" s="58"/>
      <c r="H14" s="58"/>
      <c r="I14" s="58"/>
      <c r="J14" s="36"/>
    </row>
    <row r="15" spans="1:10" ht="15" customHeight="1" x14ac:dyDescent="0.3">
      <c r="A15" s="145"/>
      <c r="D15" s="143"/>
      <c r="E15" s="36"/>
      <c r="G15" s="36"/>
      <c r="H15" s="36"/>
      <c r="I15" s="36"/>
      <c r="J15" s="36"/>
    </row>
    <row r="16" spans="1:10" ht="15" customHeight="1" x14ac:dyDescent="0.3">
      <c r="A16" s="145"/>
      <c r="B16" s="36"/>
      <c r="C16" s="144"/>
      <c r="D16" s="144"/>
      <c r="E16" s="144"/>
      <c r="F16" s="36"/>
      <c r="G16" s="36"/>
      <c r="H16" s="36"/>
      <c r="I16" s="36"/>
      <c r="J16" s="36"/>
    </row>
    <row r="17" spans="1:10" ht="15" customHeight="1" x14ac:dyDescent="0.3">
      <c r="A17" s="36"/>
      <c r="B17" s="36"/>
      <c r="C17" s="144"/>
      <c r="D17" s="144"/>
      <c r="E17" s="144"/>
      <c r="F17" s="36"/>
      <c r="G17" s="36"/>
      <c r="H17" s="36"/>
      <c r="I17" s="36"/>
      <c r="J17" s="36"/>
    </row>
    <row r="18" spans="1:10" ht="15" customHeight="1" x14ac:dyDescent="0.3">
      <c r="A18" s="36"/>
      <c r="B18" s="36"/>
      <c r="C18" s="144"/>
      <c r="D18" s="144"/>
      <c r="E18" s="144"/>
      <c r="F18" s="36"/>
      <c r="G18" s="36"/>
      <c r="H18" s="36"/>
      <c r="I18" s="36"/>
      <c r="J18" s="36"/>
    </row>
    <row r="19" spans="1:10" ht="15" customHeight="1" x14ac:dyDescent="0.3">
      <c r="A19" s="36"/>
      <c r="B19" s="36"/>
      <c r="C19" s="144"/>
      <c r="D19" s="144"/>
      <c r="E19" s="144"/>
      <c r="F19" s="36"/>
      <c r="G19" s="36"/>
      <c r="H19" s="36"/>
      <c r="I19" s="36"/>
      <c r="J19" s="36"/>
    </row>
    <row r="20" spans="1:10" ht="15" customHeight="1" x14ac:dyDescent="0.3">
      <c r="A20" s="36"/>
      <c r="B20" s="36"/>
      <c r="C20" s="144"/>
      <c r="D20" s="144"/>
      <c r="E20" s="144"/>
      <c r="F20" s="36"/>
      <c r="G20" s="36"/>
      <c r="H20" s="36"/>
      <c r="I20" s="36"/>
      <c r="J20" s="36"/>
    </row>
    <row r="21" spans="1:10" ht="15" customHeight="1" x14ac:dyDescent="0.3">
      <c r="A21" s="36"/>
      <c r="B21" s="36"/>
      <c r="C21" s="144"/>
      <c r="D21" s="144"/>
      <c r="E21" s="144"/>
      <c r="F21" s="36"/>
      <c r="G21" s="36"/>
      <c r="H21" s="36"/>
      <c r="I21" s="36"/>
      <c r="J21" s="36"/>
    </row>
    <row r="22" spans="1:10" ht="15" customHeight="1" x14ac:dyDescent="0.3">
      <c r="A22" s="36"/>
      <c r="B22" s="36"/>
      <c r="C22" s="144"/>
      <c r="D22" s="144"/>
      <c r="E22" s="144"/>
      <c r="F22" s="36"/>
      <c r="G22" s="36"/>
      <c r="H22" s="36"/>
      <c r="I22" s="36"/>
      <c r="J22" s="36"/>
    </row>
    <row r="23" spans="1:10" ht="15" customHeight="1" x14ac:dyDescent="0.3">
      <c r="A23" s="36"/>
      <c r="B23" s="36"/>
      <c r="C23" s="144"/>
      <c r="D23" s="144"/>
      <c r="E23" s="144"/>
      <c r="F23" s="36"/>
      <c r="G23" s="36"/>
      <c r="H23" s="36"/>
      <c r="I23" s="36"/>
      <c r="J23" s="36"/>
    </row>
    <row r="24" spans="1:10" ht="15" customHeight="1" x14ac:dyDescent="0.3">
      <c r="A24" s="36"/>
      <c r="B24" s="36"/>
      <c r="C24" s="144"/>
      <c r="D24" s="144"/>
      <c r="E24" s="144"/>
      <c r="F24" s="36"/>
      <c r="G24" s="36"/>
      <c r="H24" s="36"/>
      <c r="I24" s="36"/>
      <c r="J24" s="36"/>
    </row>
    <row r="25" spans="1:10" ht="15" customHeight="1" x14ac:dyDescent="0.3">
      <c r="A25" s="36"/>
      <c r="B25" s="36"/>
      <c r="C25" s="144"/>
      <c r="D25" s="144"/>
      <c r="E25" s="144"/>
      <c r="F25" s="36"/>
      <c r="G25" s="36"/>
      <c r="H25" s="36"/>
      <c r="I25" s="36"/>
      <c r="J25" s="36"/>
    </row>
    <row r="26" spans="1:10" ht="15" customHeight="1" x14ac:dyDescent="0.3">
      <c r="A26" s="36"/>
      <c r="B26" s="36"/>
      <c r="C26" s="144"/>
      <c r="D26" s="144"/>
      <c r="E26" s="144"/>
      <c r="F26" s="36"/>
      <c r="G26" s="36"/>
      <c r="H26" s="36"/>
      <c r="I26" s="36"/>
      <c r="J26" s="36"/>
    </row>
    <row r="27" spans="1:10" ht="15" customHeight="1" x14ac:dyDescent="0.3">
      <c r="A27" s="36"/>
      <c r="B27" s="36"/>
      <c r="C27" s="144"/>
      <c r="D27" s="144"/>
      <c r="E27" s="144"/>
      <c r="F27" s="36"/>
      <c r="G27" s="36"/>
      <c r="H27" s="36"/>
      <c r="I27" s="36"/>
      <c r="J27" s="36"/>
    </row>
    <row r="28" spans="1:10" ht="15" customHeight="1" x14ac:dyDescent="0.3">
      <c r="A28" s="36"/>
      <c r="B28" s="36"/>
      <c r="C28" s="144"/>
      <c r="D28" s="144"/>
      <c r="E28" s="144"/>
      <c r="F28" s="36"/>
      <c r="G28" s="36"/>
      <c r="H28" s="36"/>
      <c r="I28" s="36"/>
      <c r="J28" s="36"/>
    </row>
    <row r="29" spans="1:10" ht="15" customHeight="1" x14ac:dyDescent="0.3">
      <c r="A29" s="36"/>
      <c r="B29" s="36"/>
      <c r="C29" s="144"/>
      <c r="D29" s="144"/>
      <c r="E29" s="144"/>
      <c r="F29" s="36"/>
      <c r="G29" s="36"/>
      <c r="H29" s="36"/>
      <c r="I29" s="36"/>
      <c r="J29" s="36"/>
    </row>
    <row r="30" spans="1:10" ht="15" customHeight="1" x14ac:dyDescent="0.3">
      <c r="A30" s="36"/>
      <c r="B30" s="36"/>
      <c r="C30" s="144"/>
      <c r="D30" s="144"/>
      <c r="E30" s="144"/>
      <c r="F30" s="36"/>
      <c r="G30" s="36"/>
      <c r="H30" s="36"/>
      <c r="I30" s="36"/>
      <c r="J30" s="36"/>
    </row>
    <row r="31" spans="1:10" ht="15" customHeight="1" x14ac:dyDescent="0.3">
      <c r="A31" s="36"/>
      <c r="B31" s="36"/>
      <c r="C31" s="144"/>
      <c r="D31" s="144"/>
      <c r="E31" s="144"/>
      <c r="F31" s="36"/>
      <c r="G31" s="36"/>
      <c r="H31" s="36"/>
      <c r="I31" s="36"/>
      <c r="J31" s="36"/>
    </row>
    <row r="32" spans="1:10" ht="15" customHeight="1" x14ac:dyDescent="0.3">
      <c r="A32" s="36"/>
      <c r="B32" s="36"/>
      <c r="C32" s="144"/>
      <c r="D32" s="144"/>
      <c r="E32" s="144"/>
      <c r="F32" s="36"/>
      <c r="G32" s="36"/>
      <c r="H32" s="36"/>
      <c r="I32" s="36"/>
      <c r="J32" s="36"/>
    </row>
    <row r="33" spans="1:10" ht="15" customHeight="1" x14ac:dyDescent="0.3">
      <c r="A33" s="36"/>
      <c r="B33" s="36"/>
      <c r="C33" s="144"/>
      <c r="D33" s="144"/>
      <c r="E33" s="144"/>
      <c r="F33" s="36"/>
      <c r="G33" s="36"/>
      <c r="H33" s="36"/>
      <c r="I33" s="36"/>
      <c r="J33" s="36"/>
    </row>
    <row r="34" spans="1:10" ht="15" customHeight="1" x14ac:dyDescent="0.3">
      <c r="A34" s="36"/>
      <c r="B34" s="36"/>
      <c r="C34" s="144"/>
      <c r="D34" s="144"/>
      <c r="E34" s="144"/>
      <c r="F34" s="36"/>
      <c r="G34" s="36"/>
      <c r="H34" s="36"/>
      <c r="I34" s="36"/>
      <c r="J34" s="36"/>
    </row>
    <row r="35" spans="1:10" ht="15" customHeight="1" x14ac:dyDescent="0.3">
      <c r="A35" s="36"/>
      <c r="B35" s="36"/>
      <c r="C35" s="144"/>
      <c r="D35" s="144"/>
      <c r="E35" s="144"/>
      <c r="F35" s="36"/>
      <c r="G35" s="36"/>
      <c r="H35" s="36"/>
      <c r="I35" s="36"/>
      <c r="J35" s="36"/>
    </row>
    <row r="36" spans="1:10" ht="15" customHeight="1" x14ac:dyDescent="0.3">
      <c r="A36" s="36"/>
      <c r="B36" s="36"/>
      <c r="C36" s="144"/>
      <c r="D36" s="144"/>
      <c r="E36" s="144"/>
      <c r="F36" s="36"/>
      <c r="G36" s="36"/>
      <c r="H36" s="36"/>
      <c r="I36" s="36"/>
      <c r="J36" s="36"/>
    </row>
    <row r="37" spans="1:10" ht="15" customHeight="1" x14ac:dyDescent="0.3">
      <c r="A37" s="36"/>
      <c r="B37" s="36"/>
      <c r="C37" s="144"/>
      <c r="D37" s="144"/>
      <c r="E37" s="144"/>
      <c r="F37" s="36"/>
      <c r="G37" s="36"/>
      <c r="H37" s="36"/>
      <c r="I37" s="36"/>
      <c r="J37" s="36"/>
    </row>
    <row r="38" spans="1:10" ht="15" customHeight="1" x14ac:dyDescent="0.3">
      <c r="A38" s="36"/>
      <c r="B38" s="36"/>
      <c r="C38" s="144"/>
      <c r="D38" s="144"/>
      <c r="E38" s="144"/>
      <c r="F38" s="36"/>
      <c r="G38" s="36"/>
      <c r="H38" s="36"/>
      <c r="I38" s="36"/>
      <c r="J38" s="36"/>
    </row>
    <row r="39" spans="1:10" ht="15" customHeight="1" x14ac:dyDescent="0.3">
      <c r="A39" s="36"/>
      <c r="B39" s="36"/>
      <c r="C39" s="144"/>
      <c r="D39" s="144"/>
      <c r="E39" s="144"/>
      <c r="F39" s="36"/>
      <c r="G39" s="36"/>
      <c r="H39" s="36"/>
      <c r="I39" s="36"/>
      <c r="J39" s="36"/>
    </row>
    <row r="40" spans="1:10" ht="15" customHeight="1" x14ac:dyDescent="0.3">
      <c r="A40" s="36"/>
      <c r="B40" s="36"/>
      <c r="C40" s="144"/>
      <c r="D40" s="144"/>
      <c r="E40" s="144"/>
      <c r="F40" s="36"/>
      <c r="G40" s="36"/>
      <c r="H40" s="36"/>
      <c r="I40" s="36"/>
      <c r="J40" s="36"/>
    </row>
    <row r="41" spans="1:10" ht="15" customHeight="1" x14ac:dyDescent="0.3">
      <c r="A41" s="36"/>
      <c r="B41" s="36"/>
      <c r="C41" s="144"/>
      <c r="D41" s="144"/>
      <c r="E41" s="144"/>
      <c r="F41" s="36"/>
      <c r="G41" s="36"/>
      <c r="H41" s="36"/>
      <c r="I41" s="36"/>
      <c r="J41" s="36"/>
    </row>
    <row r="42" spans="1:10" ht="15" customHeight="1" x14ac:dyDescent="0.3">
      <c r="A42" s="36"/>
      <c r="B42" s="36"/>
      <c r="C42" s="144"/>
      <c r="D42" s="144"/>
      <c r="E42" s="144"/>
      <c r="F42" s="36"/>
      <c r="G42" s="36"/>
      <c r="H42" s="36"/>
      <c r="I42" s="36"/>
      <c r="J42" s="36"/>
    </row>
    <row r="43" spans="1:10" ht="15" customHeight="1" x14ac:dyDescent="0.3">
      <c r="A43" s="36"/>
      <c r="B43" s="36"/>
      <c r="C43" s="144"/>
      <c r="D43" s="144"/>
      <c r="E43" s="144"/>
      <c r="F43" s="36"/>
      <c r="G43" s="36"/>
      <c r="H43" s="36"/>
      <c r="I43" s="36"/>
      <c r="J43" s="36"/>
    </row>
    <row r="44" spans="1:10" ht="15" customHeight="1" x14ac:dyDescent="0.3">
      <c r="A44" s="36"/>
      <c r="B44" s="36"/>
      <c r="C44" s="144"/>
      <c r="D44" s="144"/>
      <c r="E44" s="144"/>
      <c r="F44" s="36"/>
      <c r="G44" s="36"/>
      <c r="H44" s="36"/>
      <c r="I44" s="36"/>
      <c r="J44" s="36"/>
    </row>
    <row r="45" spans="1:10" ht="15" customHeight="1" x14ac:dyDescent="0.3">
      <c r="A45" s="36"/>
      <c r="B45" s="36"/>
      <c r="C45" s="144"/>
      <c r="D45" s="144"/>
      <c r="E45" s="144"/>
      <c r="F45" s="36"/>
      <c r="G45" s="36"/>
      <c r="H45" s="36"/>
      <c r="I45" s="36"/>
      <c r="J45" s="36"/>
    </row>
    <row r="46" spans="1:10" ht="15" customHeight="1" x14ac:dyDescent="0.3">
      <c r="A46" s="36"/>
      <c r="B46" s="36"/>
      <c r="C46" s="144"/>
      <c r="D46" s="144"/>
      <c r="E46" s="144"/>
      <c r="F46" s="36"/>
      <c r="G46" s="36"/>
      <c r="H46" s="36"/>
      <c r="I46" s="36"/>
      <c r="J46" s="36"/>
    </row>
    <row r="47" spans="1:10" ht="15" customHeight="1" x14ac:dyDescent="0.3">
      <c r="A47" s="36"/>
      <c r="B47" s="36"/>
      <c r="C47" s="144"/>
      <c r="D47" s="144"/>
      <c r="E47" s="144"/>
      <c r="F47" s="36"/>
      <c r="G47" s="36"/>
      <c r="H47" s="36"/>
      <c r="I47" s="36"/>
      <c r="J47" s="36"/>
    </row>
    <row r="48" spans="1:10" ht="15" customHeight="1" x14ac:dyDescent="0.3">
      <c r="A48" s="36"/>
      <c r="B48" s="36"/>
      <c r="C48" s="144"/>
      <c r="D48" s="144"/>
      <c r="E48" s="144"/>
      <c r="F48" s="36"/>
      <c r="G48" s="36"/>
      <c r="H48" s="36"/>
      <c r="I48" s="36"/>
      <c r="J48" s="36"/>
    </row>
    <row r="49" spans="1:10" ht="15" customHeight="1" x14ac:dyDescent="0.3">
      <c r="A49" s="36"/>
      <c r="B49" s="36"/>
      <c r="C49" s="144"/>
      <c r="D49" s="144"/>
      <c r="E49" s="144"/>
      <c r="F49" s="36"/>
      <c r="G49" s="36"/>
      <c r="H49" s="36"/>
      <c r="I49" s="36"/>
      <c r="J49" s="36"/>
    </row>
    <row r="50" spans="1:10" ht="15" customHeight="1" x14ac:dyDescent="0.3">
      <c r="A50" s="36"/>
      <c r="B50" s="36"/>
      <c r="C50" s="144"/>
      <c r="D50" s="144"/>
      <c r="E50" s="144"/>
      <c r="F50" s="36"/>
      <c r="G50" s="36"/>
      <c r="H50" s="36"/>
      <c r="I50" s="36"/>
      <c r="J50" s="36"/>
    </row>
    <row r="51" spans="1:10" ht="15" customHeight="1" x14ac:dyDescent="0.3">
      <c r="A51" s="36"/>
      <c r="B51" s="36"/>
      <c r="C51" s="144"/>
      <c r="D51" s="144"/>
      <c r="E51" s="144"/>
      <c r="F51" s="36"/>
      <c r="G51" s="36"/>
      <c r="H51" s="36"/>
      <c r="I51" s="36"/>
      <c r="J51" s="36"/>
    </row>
    <row r="52" spans="1:10" ht="15" customHeight="1" x14ac:dyDescent="0.3">
      <c r="A52" s="36"/>
      <c r="B52" s="36"/>
      <c r="C52" s="144"/>
      <c r="D52" s="144"/>
      <c r="E52" s="144"/>
      <c r="F52" s="36"/>
      <c r="G52" s="36"/>
      <c r="H52" s="36"/>
      <c r="I52" s="36"/>
      <c r="J52" s="36"/>
    </row>
    <row r="53" spans="1:10" ht="15" customHeight="1" x14ac:dyDescent="0.3">
      <c r="A53" s="36"/>
      <c r="B53" s="36"/>
      <c r="C53" s="144"/>
      <c r="D53" s="144"/>
      <c r="E53" s="144"/>
      <c r="F53" s="36"/>
      <c r="G53" s="36"/>
      <c r="H53" s="36"/>
      <c r="I53" s="36"/>
      <c r="J53" s="36"/>
    </row>
    <row r="54" spans="1:10" ht="15" customHeight="1" x14ac:dyDescent="0.3">
      <c r="A54" s="36"/>
      <c r="B54" s="36"/>
      <c r="C54" s="144"/>
      <c r="D54" s="144"/>
      <c r="E54" s="144"/>
      <c r="F54" s="36"/>
      <c r="G54" s="36"/>
      <c r="H54" s="36"/>
      <c r="I54" s="36"/>
      <c r="J54" s="36"/>
    </row>
    <row r="55" spans="1:10" ht="15" customHeight="1" x14ac:dyDescent="0.3">
      <c r="A55" s="36"/>
      <c r="B55" s="36"/>
      <c r="C55" s="144"/>
      <c r="D55" s="144"/>
      <c r="E55" s="144"/>
      <c r="F55" s="36"/>
      <c r="G55" s="36"/>
      <c r="H55" s="36"/>
      <c r="I55" s="36"/>
      <c r="J55" s="36"/>
    </row>
    <row r="56" spans="1:10" ht="15" customHeight="1" x14ac:dyDescent="0.3">
      <c r="A56" s="36"/>
      <c r="B56" s="36"/>
      <c r="C56" s="144"/>
      <c r="D56" s="144"/>
      <c r="E56" s="144"/>
      <c r="F56" s="36"/>
      <c r="G56" s="36"/>
      <c r="H56" s="36"/>
      <c r="I56" s="36"/>
      <c r="J56" s="36"/>
    </row>
    <row r="57" spans="1:10" ht="15" customHeight="1" x14ac:dyDescent="0.3">
      <c r="A57" s="36"/>
      <c r="B57" s="36"/>
      <c r="C57" s="144"/>
      <c r="D57" s="144"/>
      <c r="E57" s="144"/>
      <c r="F57" s="36"/>
      <c r="G57" s="36"/>
      <c r="H57" s="36"/>
      <c r="I57" s="36"/>
      <c r="J57" s="36"/>
    </row>
    <row r="58" spans="1:10" ht="15" customHeight="1" x14ac:dyDescent="0.3">
      <c r="A58" s="36"/>
      <c r="B58" s="36"/>
      <c r="C58" s="144"/>
      <c r="D58" s="144"/>
      <c r="E58" s="144"/>
      <c r="F58" s="36"/>
      <c r="G58" s="36"/>
      <c r="H58" s="36"/>
      <c r="I58" s="36"/>
      <c r="J58" s="36"/>
    </row>
    <row r="59" spans="1:10" ht="15" customHeight="1" x14ac:dyDescent="0.3">
      <c r="A59" s="36"/>
      <c r="B59" s="36"/>
      <c r="C59" s="144"/>
      <c r="D59" s="144"/>
      <c r="E59" s="144"/>
      <c r="F59" s="36"/>
      <c r="G59" s="36"/>
      <c r="H59" s="36"/>
      <c r="I59" s="36"/>
      <c r="J59" s="36"/>
    </row>
    <row r="60" spans="1:10" ht="15" customHeight="1" x14ac:dyDescent="0.3">
      <c r="A60" s="36"/>
      <c r="B60" s="36"/>
      <c r="C60" s="144"/>
      <c r="D60" s="144"/>
      <c r="E60" s="144"/>
      <c r="F60" s="36"/>
      <c r="G60" s="36"/>
      <c r="H60" s="36"/>
      <c r="I60" s="36"/>
      <c r="J60" s="36"/>
    </row>
    <row r="61" spans="1:10" ht="15" customHeight="1" x14ac:dyDescent="0.3">
      <c r="A61" s="36"/>
      <c r="B61" s="36"/>
      <c r="C61" s="144"/>
      <c r="D61" s="144"/>
      <c r="E61" s="144"/>
      <c r="F61" s="36"/>
      <c r="G61" s="36"/>
      <c r="H61" s="36"/>
      <c r="I61" s="36"/>
      <c r="J61" s="36"/>
    </row>
    <row r="62" spans="1:10" ht="15" customHeight="1" x14ac:dyDescent="0.3">
      <c r="A62" s="36"/>
      <c r="B62" s="36"/>
      <c r="C62" s="144"/>
      <c r="D62" s="144"/>
      <c r="E62" s="144"/>
      <c r="F62" s="36"/>
      <c r="G62" s="36"/>
      <c r="H62" s="36"/>
      <c r="I62" s="36"/>
      <c r="J62" s="36"/>
    </row>
    <row r="63" spans="1:10" ht="15" customHeight="1" x14ac:dyDescent="0.3">
      <c r="A63" s="36"/>
      <c r="B63" s="36"/>
      <c r="C63" s="144"/>
      <c r="D63" s="144"/>
      <c r="E63" s="144"/>
      <c r="F63" s="36"/>
      <c r="G63" s="36"/>
      <c r="H63" s="36"/>
      <c r="I63" s="36"/>
      <c r="J63" s="36"/>
    </row>
    <row r="64" spans="1:10" ht="15" customHeight="1" x14ac:dyDescent="0.3">
      <c r="A64" s="36"/>
      <c r="B64" s="36"/>
      <c r="C64" s="144"/>
      <c r="D64" s="144"/>
      <c r="E64" s="144"/>
      <c r="F64" s="36"/>
      <c r="G64" s="36"/>
      <c r="H64" s="36"/>
      <c r="I64" s="36"/>
      <c r="J64" s="36"/>
    </row>
    <row r="65" spans="1:10" ht="15" customHeight="1" x14ac:dyDescent="0.3">
      <c r="A65" s="36"/>
      <c r="B65" s="36"/>
      <c r="C65" s="144"/>
      <c r="D65" s="144"/>
      <c r="E65" s="144"/>
      <c r="F65" s="36"/>
      <c r="G65" s="36"/>
      <c r="H65" s="36"/>
      <c r="I65" s="36"/>
      <c r="J65" s="36"/>
    </row>
    <row r="66" spans="1:10" ht="15" customHeight="1" x14ac:dyDescent="0.3">
      <c r="A66" s="36"/>
      <c r="B66" s="36"/>
      <c r="C66" s="144"/>
      <c r="D66" s="144"/>
      <c r="E66" s="144"/>
      <c r="F66" s="36"/>
      <c r="G66" s="36"/>
      <c r="H66" s="36"/>
      <c r="I66" s="36"/>
      <c r="J66" s="36"/>
    </row>
    <row r="67" spans="1:10" ht="15" customHeight="1" x14ac:dyDescent="0.3">
      <c r="A67" s="36"/>
      <c r="B67" s="36"/>
      <c r="C67" s="144"/>
      <c r="D67" s="144"/>
      <c r="E67" s="144"/>
      <c r="F67" s="36"/>
      <c r="G67" s="36"/>
      <c r="H67" s="36"/>
      <c r="I67" s="36"/>
      <c r="J67" s="36"/>
    </row>
    <row r="68" spans="1:10" ht="15" customHeight="1" x14ac:dyDescent="0.3">
      <c r="A68" s="36"/>
      <c r="B68" s="36"/>
      <c r="C68" s="144"/>
      <c r="D68" s="144"/>
      <c r="E68" s="144"/>
      <c r="F68" s="36"/>
      <c r="G68" s="36"/>
      <c r="H68" s="36"/>
      <c r="I68" s="36"/>
      <c r="J68" s="36"/>
    </row>
    <row r="69" spans="1:10" ht="15" customHeight="1" x14ac:dyDescent="0.3">
      <c r="A69" s="36"/>
      <c r="B69" s="36"/>
      <c r="C69" s="144"/>
      <c r="D69" s="144"/>
      <c r="E69" s="144"/>
      <c r="F69" s="36"/>
      <c r="G69" s="36"/>
      <c r="H69" s="36"/>
      <c r="I69" s="36"/>
      <c r="J69" s="36"/>
    </row>
    <row r="70" spans="1:10" ht="15" customHeight="1" x14ac:dyDescent="0.3">
      <c r="A70" s="36"/>
      <c r="B70" s="36"/>
      <c r="C70" s="144"/>
      <c r="D70" s="144"/>
      <c r="E70" s="144"/>
      <c r="F70" s="36"/>
      <c r="G70" s="36"/>
      <c r="H70" s="36"/>
      <c r="I70" s="36"/>
      <c r="J70" s="36"/>
    </row>
    <row r="71" spans="1:10" ht="15" customHeight="1" x14ac:dyDescent="0.3">
      <c r="A71" s="36"/>
      <c r="B71" s="36"/>
      <c r="C71" s="144"/>
      <c r="D71" s="144"/>
      <c r="E71" s="144"/>
      <c r="F71" s="36"/>
      <c r="G71" s="36"/>
      <c r="H71" s="36"/>
      <c r="I71" s="36"/>
      <c r="J71" s="36"/>
    </row>
    <row r="72" spans="1:10" ht="15" customHeight="1" x14ac:dyDescent="0.3">
      <c r="A72" s="36"/>
      <c r="B72" s="36"/>
      <c r="C72" s="144"/>
      <c r="D72" s="144"/>
      <c r="E72" s="144"/>
      <c r="F72" s="36"/>
      <c r="G72" s="36"/>
      <c r="H72" s="36"/>
      <c r="I72" s="36"/>
      <c r="J72" s="36"/>
    </row>
    <row r="73" spans="1:10" ht="15" customHeight="1" x14ac:dyDescent="0.3">
      <c r="A73" s="36"/>
      <c r="B73" s="36"/>
      <c r="C73" s="144"/>
      <c r="D73" s="144"/>
      <c r="E73" s="144"/>
      <c r="F73" s="36"/>
      <c r="G73" s="36"/>
      <c r="H73" s="36"/>
      <c r="I73" s="36"/>
      <c r="J73" s="36"/>
    </row>
    <row r="74" spans="1:10" ht="15" customHeight="1" x14ac:dyDescent="0.3">
      <c r="A74" s="36"/>
      <c r="B74" s="36"/>
      <c r="C74" s="144"/>
      <c r="D74" s="144"/>
      <c r="E74" s="144"/>
      <c r="F74" s="36"/>
      <c r="G74" s="36"/>
      <c r="H74" s="36"/>
      <c r="I74" s="36"/>
      <c r="J74" s="36"/>
    </row>
    <row r="75" spans="1:10" ht="15" customHeight="1" x14ac:dyDescent="0.3">
      <c r="A75" s="36"/>
      <c r="B75" s="36"/>
      <c r="C75" s="144"/>
      <c r="D75" s="144"/>
      <c r="E75" s="144"/>
      <c r="F75" s="36"/>
      <c r="G75" s="36"/>
      <c r="H75" s="36"/>
      <c r="I75" s="36"/>
      <c r="J75" s="36"/>
    </row>
    <row r="76" spans="1:10" ht="15" customHeight="1" x14ac:dyDescent="0.3">
      <c r="A76" s="36"/>
      <c r="B76" s="36"/>
      <c r="C76" s="144"/>
      <c r="D76" s="144"/>
      <c r="E76" s="144"/>
      <c r="F76" s="36"/>
      <c r="G76" s="36"/>
      <c r="H76" s="36"/>
      <c r="I76" s="36"/>
      <c r="J76" s="36"/>
    </row>
    <row r="77" spans="1:10" ht="15" customHeight="1" x14ac:dyDescent="0.3">
      <c r="A77" s="36"/>
      <c r="B77" s="36"/>
      <c r="C77" s="144"/>
      <c r="D77" s="144"/>
      <c r="E77" s="144"/>
      <c r="F77" s="36"/>
      <c r="G77" s="36"/>
      <c r="H77" s="36"/>
      <c r="I77" s="36"/>
      <c r="J77" s="36"/>
    </row>
    <row r="78" spans="1:10" ht="15" customHeight="1" x14ac:dyDescent="0.3">
      <c r="A78" s="36"/>
      <c r="B78" s="36"/>
      <c r="C78" s="144"/>
      <c r="D78" s="144"/>
      <c r="E78" s="144"/>
      <c r="F78" s="36"/>
      <c r="G78" s="36"/>
      <c r="H78" s="36"/>
      <c r="I78" s="36"/>
      <c r="J78" s="36"/>
    </row>
    <row r="79" spans="1:10" ht="15" customHeight="1" x14ac:dyDescent="0.3">
      <c r="A79" s="36"/>
      <c r="B79" s="36"/>
      <c r="C79" s="144"/>
      <c r="D79" s="144"/>
      <c r="E79" s="144"/>
      <c r="F79" s="36"/>
      <c r="G79" s="36"/>
      <c r="H79" s="36"/>
      <c r="I79" s="36"/>
      <c r="J79" s="36"/>
    </row>
    <row r="80" spans="1:10" ht="15" customHeight="1" x14ac:dyDescent="0.3">
      <c r="A80" s="36"/>
      <c r="B80" s="36"/>
      <c r="C80" s="144"/>
      <c r="D80" s="144"/>
      <c r="E80" s="144"/>
      <c r="F80" s="36"/>
      <c r="G80" s="36"/>
      <c r="H80" s="36"/>
      <c r="I80" s="36"/>
      <c r="J80" s="36"/>
    </row>
    <row r="81" spans="1:10" ht="15" customHeight="1" x14ac:dyDescent="0.3">
      <c r="A81" s="36"/>
      <c r="B81" s="36"/>
      <c r="C81" s="144"/>
      <c r="D81" s="144"/>
      <c r="E81" s="144"/>
      <c r="F81" s="36"/>
      <c r="G81" s="36"/>
      <c r="H81" s="36"/>
      <c r="I81" s="36"/>
      <c r="J81" s="36"/>
    </row>
    <row r="82" spans="1:10" ht="15" customHeight="1" x14ac:dyDescent="0.3">
      <c r="A82" s="36"/>
      <c r="B82" s="36"/>
      <c r="C82" s="144"/>
      <c r="D82" s="144"/>
      <c r="E82" s="144"/>
      <c r="F82" s="36"/>
      <c r="G82" s="36"/>
      <c r="H82" s="36"/>
      <c r="I82" s="36"/>
      <c r="J82" s="36"/>
    </row>
    <row r="83" spans="1:10" ht="15" customHeight="1" x14ac:dyDescent="0.3">
      <c r="A83" s="36"/>
      <c r="B83" s="36"/>
      <c r="C83" s="144"/>
      <c r="D83" s="144"/>
      <c r="E83" s="144"/>
      <c r="F83" s="36"/>
      <c r="G83" s="36"/>
      <c r="H83" s="36"/>
      <c r="I83" s="36"/>
      <c r="J83" s="36"/>
    </row>
    <row r="84" spans="1:10" ht="15" customHeight="1" x14ac:dyDescent="0.3">
      <c r="A84" s="36"/>
      <c r="B84" s="36"/>
      <c r="C84" s="144"/>
      <c r="D84" s="144"/>
      <c r="E84" s="144"/>
      <c r="F84" s="36"/>
      <c r="G84" s="36"/>
      <c r="H84" s="36"/>
      <c r="I84" s="36"/>
      <c r="J84" s="36"/>
    </row>
    <row r="85" spans="1:10" ht="15" customHeight="1" x14ac:dyDescent="0.3">
      <c r="A85" s="36"/>
      <c r="B85" s="36"/>
      <c r="C85" s="144"/>
      <c r="D85" s="144"/>
      <c r="E85" s="144"/>
      <c r="F85" s="36"/>
      <c r="G85" s="36"/>
      <c r="H85" s="36"/>
      <c r="I85" s="36"/>
      <c r="J85" s="36"/>
    </row>
    <row r="86" spans="1:10" ht="15" customHeight="1" x14ac:dyDescent="0.3">
      <c r="A86" s="36"/>
      <c r="B86" s="36"/>
      <c r="C86" s="144"/>
      <c r="D86" s="144"/>
      <c r="E86" s="144"/>
      <c r="F86" s="36"/>
      <c r="G86" s="36"/>
      <c r="H86" s="36"/>
      <c r="I86" s="36"/>
      <c r="J86" s="36"/>
    </row>
    <row r="87" spans="1:10" ht="15" customHeight="1" x14ac:dyDescent="0.3">
      <c r="A87" s="36"/>
      <c r="B87" s="36"/>
      <c r="C87" s="144"/>
      <c r="D87" s="144"/>
      <c r="E87" s="144"/>
      <c r="F87" s="36"/>
      <c r="G87" s="36"/>
      <c r="H87" s="36"/>
      <c r="I87" s="36"/>
      <c r="J87" s="36"/>
    </row>
    <row r="88" spans="1:10" ht="15" customHeight="1" x14ac:dyDescent="0.3">
      <c r="A88" s="36"/>
      <c r="B88" s="36"/>
      <c r="C88" s="144"/>
      <c r="D88" s="144"/>
      <c r="E88" s="144"/>
      <c r="F88" s="36"/>
      <c r="G88" s="36"/>
      <c r="H88" s="36"/>
      <c r="I88" s="36"/>
      <c r="J88" s="36"/>
    </row>
    <row r="89" spans="1:10" ht="15" customHeight="1" x14ac:dyDescent="0.3">
      <c r="A89" s="36"/>
      <c r="B89" s="36"/>
      <c r="C89" s="144"/>
      <c r="D89" s="144"/>
      <c r="E89" s="144"/>
      <c r="F89" s="36"/>
      <c r="G89" s="36"/>
      <c r="H89" s="36"/>
      <c r="I89" s="36"/>
      <c r="J89" s="36"/>
    </row>
    <row r="90" spans="1:10" ht="15" customHeight="1" x14ac:dyDescent="0.3">
      <c r="A90" s="36"/>
      <c r="B90" s="36"/>
      <c r="C90" s="144"/>
      <c r="D90" s="144"/>
      <c r="E90" s="144"/>
      <c r="F90" s="36"/>
      <c r="G90" s="36"/>
      <c r="H90" s="36"/>
      <c r="I90" s="36"/>
      <c r="J90" s="36"/>
    </row>
    <row r="91" spans="1:10" ht="15" customHeight="1" x14ac:dyDescent="0.3">
      <c r="A91" s="36"/>
      <c r="B91" s="36"/>
      <c r="C91" s="144"/>
      <c r="D91" s="144"/>
      <c r="E91" s="144"/>
      <c r="F91" s="36"/>
      <c r="G91" s="36"/>
      <c r="H91" s="36"/>
      <c r="I91" s="36"/>
      <c r="J91" s="36"/>
    </row>
    <row r="92" spans="1:10" ht="15" customHeight="1" x14ac:dyDescent="0.3">
      <c r="A92" s="36"/>
      <c r="B92" s="36"/>
      <c r="C92" s="144"/>
      <c r="D92" s="144"/>
      <c r="E92" s="144"/>
      <c r="F92" s="36"/>
      <c r="G92" s="36"/>
      <c r="H92" s="36"/>
      <c r="I92" s="36"/>
      <c r="J92" s="36"/>
    </row>
    <row r="93" spans="1:10" ht="15" customHeight="1" x14ac:dyDescent="0.3">
      <c r="A93" s="36"/>
      <c r="B93" s="36"/>
      <c r="C93" s="144"/>
      <c r="D93" s="144"/>
      <c r="E93" s="144"/>
      <c r="F93" s="36"/>
      <c r="G93" s="36"/>
      <c r="H93" s="36"/>
      <c r="I93" s="36"/>
      <c r="J93" s="36"/>
    </row>
    <row r="94" spans="1:10" ht="15" customHeight="1" x14ac:dyDescent="0.3">
      <c r="A94" s="36"/>
      <c r="B94" s="36"/>
      <c r="C94" s="144"/>
      <c r="D94" s="144"/>
      <c r="E94" s="144"/>
      <c r="F94" s="36"/>
      <c r="G94" s="36"/>
      <c r="H94" s="36"/>
      <c r="I94" s="36"/>
      <c r="J94" s="36"/>
    </row>
    <row r="95" spans="1:10" ht="15" customHeight="1" x14ac:dyDescent="0.3">
      <c r="A95" s="36"/>
      <c r="B95" s="36"/>
      <c r="C95" s="144"/>
      <c r="D95" s="144"/>
      <c r="E95" s="144"/>
      <c r="F95" s="36"/>
      <c r="G95" s="36"/>
      <c r="H95" s="36"/>
      <c r="I95" s="36"/>
      <c r="J95" s="36"/>
    </row>
    <row r="96" spans="1:10" ht="15" customHeight="1" x14ac:dyDescent="0.3">
      <c r="A96" s="36"/>
      <c r="B96" s="36"/>
      <c r="C96" s="144"/>
      <c r="D96" s="144"/>
      <c r="E96" s="144"/>
      <c r="F96" s="36"/>
      <c r="G96" s="36"/>
      <c r="H96" s="36"/>
      <c r="I96" s="36"/>
      <c r="J96" s="36"/>
    </row>
    <row r="97" spans="1:10" ht="15" customHeight="1" x14ac:dyDescent="0.3">
      <c r="A97" s="36"/>
      <c r="B97" s="36"/>
      <c r="C97" s="144"/>
      <c r="D97" s="144"/>
      <c r="E97" s="144"/>
      <c r="F97" s="36"/>
      <c r="G97" s="36"/>
      <c r="H97" s="36"/>
      <c r="I97" s="36"/>
      <c r="J97" s="36"/>
    </row>
    <row r="98" spans="1:10" ht="15" customHeight="1" x14ac:dyDescent="0.3">
      <c r="A98" s="36"/>
      <c r="B98" s="36"/>
      <c r="C98" s="144"/>
      <c r="D98" s="144"/>
      <c r="E98" s="144"/>
      <c r="F98" s="36"/>
      <c r="G98" s="36"/>
      <c r="H98" s="36"/>
      <c r="I98" s="36"/>
      <c r="J98" s="36"/>
    </row>
    <row r="99" spans="1:10" ht="15" customHeight="1" x14ac:dyDescent="0.3">
      <c r="A99" s="36"/>
      <c r="B99" s="36"/>
      <c r="C99" s="144"/>
      <c r="D99" s="144"/>
      <c r="E99" s="144"/>
      <c r="F99" s="36"/>
      <c r="G99" s="36"/>
      <c r="H99" s="36"/>
      <c r="I99" s="36"/>
      <c r="J99" s="36"/>
    </row>
    <row r="100" spans="1:10" ht="15" customHeight="1" x14ac:dyDescent="0.3">
      <c r="A100" s="36"/>
      <c r="B100" s="36"/>
      <c r="C100" s="144"/>
      <c r="D100" s="144"/>
      <c r="E100" s="144"/>
      <c r="F100" s="36"/>
      <c r="G100" s="36"/>
      <c r="H100" s="36"/>
      <c r="I100" s="36"/>
      <c r="J100" s="36"/>
    </row>
    <row r="101" spans="1:10" ht="15" customHeight="1" x14ac:dyDescent="0.3">
      <c r="A101" s="36"/>
      <c r="B101" s="36"/>
      <c r="C101" s="144"/>
      <c r="D101" s="144"/>
      <c r="E101" s="144"/>
      <c r="F101" s="36"/>
      <c r="G101" s="36"/>
      <c r="H101" s="36"/>
      <c r="I101" s="36"/>
      <c r="J101" s="36"/>
    </row>
    <row r="102" spans="1:10" ht="15" customHeight="1" x14ac:dyDescent="0.3">
      <c r="A102" s="36"/>
      <c r="B102" s="36"/>
      <c r="C102" s="144"/>
      <c r="D102" s="144"/>
      <c r="E102" s="144"/>
      <c r="F102" s="36"/>
      <c r="G102" s="36"/>
      <c r="H102" s="36"/>
      <c r="I102" s="36"/>
      <c r="J102" s="36"/>
    </row>
    <row r="103" spans="1:10" ht="15" customHeight="1" x14ac:dyDescent="0.3">
      <c r="A103" s="36"/>
      <c r="B103" s="36"/>
      <c r="C103" s="144"/>
      <c r="D103" s="144"/>
      <c r="E103" s="144"/>
      <c r="F103" s="36"/>
      <c r="G103" s="36"/>
      <c r="H103" s="36"/>
      <c r="I103" s="36"/>
      <c r="J103" s="36"/>
    </row>
    <row r="104" spans="1:10" ht="15" customHeight="1" x14ac:dyDescent="0.3">
      <c r="A104" s="36"/>
      <c r="B104" s="36"/>
      <c r="C104" s="144"/>
      <c r="D104" s="144"/>
      <c r="E104" s="144"/>
      <c r="F104" s="36"/>
      <c r="G104" s="36"/>
      <c r="H104" s="36"/>
      <c r="I104" s="36"/>
      <c r="J104" s="36"/>
    </row>
    <row r="105" spans="1:10" ht="15" customHeight="1" x14ac:dyDescent="0.3">
      <c r="A105" s="36"/>
      <c r="B105" s="36"/>
      <c r="C105" s="144"/>
      <c r="D105" s="144"/>
      <c r="E105" s="144"/>
      <c r="F105" s="36"/>
      <c r="G105" s="36"/>
      <c r="H105" s="36"/>
      <c r="I105" s="36"/>
      <c r="J105" s="36"/>
    </row>
    <row r="106" spans="1:10" ht="15" customHeight="1" x14ac:dyDescent="0.3">
      <c r="A106" s="36"/>
      <c r="B106" s="36"/>
      <c r="C106" s="144"/>
      <c r="D106" s="144"/>
      <c r="E106" s="144"/>
      <c r="F106" s="36"/>
      <c r="G106" s="36"/>
      <c r="H106" s="36"/>
      <c r="I106" s="36"/>
      <c r="J106" s="36"/>
    </row>
    <row r="107" spans="1:10" ht="15" customHeight="1" x14ac:dyDescent="0.3">
      <c r="A107" s="36"/>
      <c r="B107" s="36"/>
      <c r="C107" s="144"/>
      <c r="D107" s="144"/>
      <c r="E107" s="144"/>
      <c r="F107" s="36"/>
      <c r="G107" s="36"/>
      <c r="H107" s="36"/>
      <c r="I107" s="36"/>
      <c r="J107" s="36"/>
    </row>
    <row r="108" spans="1:10" ht="15" customHeight="1" x14ac:dyDescent="0.3">
      <c r="A108" s="36"/>
      <c r="B108" s="36"/>
      <c r="C108" s="144"/>
      <c r="D108" s="144"/>
      <c r="E108" s="144"/>
      <c r="F108" s="36"/>
      <c r="G108" s="36"/>
      <c r="H108" s="36"/>
      <c r="I108" s="36"/>
      <c r="J108" s="36"/>
    </row>
    <row r="109" spans="1:10" ht="15" customHeight="1" x14ac:dyDescent="0.3">
      <c r="A109" s="36"/>
      <c r="B109" s="36"/>
      <c r="C109" s="144"/>
      <c r="D109" s="144"/>
      <c r="E109" s="144"/>
      <c r="F109" s="36"/>
      <c r="G109" s="36"/>
      <c r="H109" s="36"/>
      <c r="I109" s="36"/>
      <c r="J109" s="36"/>
    </row>
    <row r="110" spans="1:10" ht="15" customHeight="1" x14ac:dyDescent="0.3">
      <c r="A110" s="36"/>
      <c r="B110" s="36"/>
      <c r="C110" s="144"/>
      <c r="D110" s="144"/>
      <c r="E110" s="144"/>
      <c r="F110" s="36"/>
      <c r="G110" s="36"/>
      <c r="H110" s="36"/>
      <c r="I110" s="36"/>
      <c r="J110" s="36"/>
    </row>
    <row r="111" spans="1:10" ht="15" customHeight="1" x14ac:dyDescent="0.3">
      <c r="A111" s="36"/>
      <c r="B111" s="36"/>
      <c r="C111" s="144"/>
      <c r="D111" s="144"/>
      <c r="E111" s="144"/>
      <c r="F111" s="36"/>
      <c r="G111" s="36"/>
      <c r="H111" s="36"/>
      <c r="I111" s="36"/>
      <c r="J111" s="36"/>
    </row>
    <row r="112" spans="1:10" ht="15" customHeight="1" x14ac:dyDescent="0.3">
      <c r="A112" s="36"/>
      <c r="B112" s="36"/>
      <c r="C112" s="144"/>
      <c r="D112" s="144"/>
      <c r="E112" s="144"/>
      <c r="F112" s="36"/>
      <c r="G112" s="36"/>
      <c r="H112" s="36"/>
      <c r="I112" s="36"/>
      <c r="J112" s="36"/>
    </row>
    <row r="113" spans="1:10" ht="15" customHeight="1" x14ac:dyDescent="0.3">
      <c r="A113" s="36"/>
      <c r="B113" s="36"/>
      <c r="C113" s="144"/>
      <c r="D113" s="144"/>
      <c r="E113" s="144"/>
      <c r="F113" s="36"/>
      <c r="G113" s="36"/>
      <c r="H113" s="36"/>
      <c r="I113" s="36"/>
      <c r="J113" s="36"/>
    </row>
    <row r="114" spans="1:10" ht="15" customHeight="1" x14ac:dyDescent="0.3">
      <c r="A114" s="36"/>
      <c r="B114" s="36"/>
      <c r="C114" s="144"/>
      <c r="D114" s="144"/>
      <c r="E114" s="144"/>
      <c r="F114" s="36"/>
      <c r="G114" s="36"/>
      <c r="H114" s="36"/>
      <c r="I114" s="36"/>
      <c r="J114" s="36"/>
    </row>
    <row r="115" spans="1:10" ht="15" customHeight="1" x14ac:dyDescent="0.3">
      <c r="A115" s="36"/>
      <c r="B115" s="36"/>
      <c r="C115" s="144"/>
      <c r="D115" s="144"/>
      <c r="E115" s="144"/>
      <c r="F115" s="36"/>
      <c r="G115" s="36"/>
      <c r="H115" s="36"/>
      <c r="I115" s="36"/>
      <c r="J115" s="36"/>
    </row>
    <row r="116" spans="1:10" ht="15" customHeight="1" x14ac:dyDescent="0.3">
      <c r="A116" s="36"/>
      <c r="B116" s="36"/>
      <c r="C116" s="144"/>
      <c r="D116" s="144"/>
      <c r="E116" s="144"/>
      <c r="F116" s="36"/>
      <c r="G116" s="36"/>
      <c r="H116" s="36"/>
      <c r="I116" s="36"/>
      <c r="J116" s="36"/>
    </row>
    <row r="117" spans="1:10" ht="15" customHeight="1" x14ac:dyDescent="0.3">
      <c r="A117" s="36"/>
      <c r="B117" s="36"/>
      <c r="C117" s="144"/>
      <c r="D117" s="144"/>
      <c r="E117" s="144"/>
      <c r="F117" s="36"/>
      <c r="G117" s="36"/>
      <c r="H117" s="36"/>
      <c r="I117" s="36"/>
      <c r="J117" s="36"/>
    </row>
    <row r="118" spans="1:10" ht="15" customHeight="1" x14ac:dyDescent="0.3">
      <c r="A118" s="36"/>
      <c r="B118" s="36"/>
      <c r="C118" s="144"/>
      <c r="D118" s="144"/>
      <c r="E118" s="144"/>
      <c r="F118" s="36"/>
      <c r="G118" s="36"/>
      <c r="H118" s="36"/>
      <c r="I118" s="36"/>
      <c r="J118" s="36"/>
    </row>
    <row r="119" spans="1:10" ht="15" customHeight="1" x14ac:dyDescent="0.3">
      <c r="A119" s="36"/>
      <c r="B119" s="36"/>
      <c r="C119" s="144"/>
      <c r="D119" s="144"/>
      <c r="E119" s="144"/>
      <c r="F119" s="36"/>
      <c r="G119" s="36"/>
      <c r="H119" s="36"/>
      <c r="I119" s="36"/>
      <c r="J119" s="36"/>
    </row>
    <row r="120" spans="1:10" ht="15" customHeight="1" x14ac:dyDescent="0.3">
      <c r="A120" s="36"/>
      <c r="B120" s="36"/>
      <c r="C120" s="144"/>
      <c r="D120" s="144"/>
      <c r="E120" s="144"/>
      <c r="F120" s="36"/>
      <c r="G120" s="36"/>
      <c r="H120" s="36"/>
      <c r="I120" s="36"/>
      <c r="J120" s="36"/>
    </row>
    <row r="121" spans="1:10" ht="15" customHeight="1" x14ac:dyDescent="0.3">
      <c r="A121" s="36"/>
      <c r="B121" s="36"/>
      <c r="C121" s="144"/>
      <c r="D121" s="144"/>
      <c r="E121" s="144"/>
      <c r="F121" s="36"/>
      <c r="G121" s="36"/>
      <c r="H121" s="36"/>
      <c r="I121" s="36"/>
      <c r="J121" s="36"/>
    </row>
    <row r="122" spans="1:10" ht="15" customHeight="1" x14ac:dyDescent="0.3">
      <c r="A122" s="36"/>
      <c r="B122" s="36"/>
      <c r="C122" s="144"/>
      <c r="D122" s="144"/>
      <c r="E122" s="144"/>
      <c r="F122" s="36"/>
      <c r="G122" s="36"/>
      <c r="H122" s="36"/>
      <c r="I122" s="36"/>
      <c r="J122" s="36"/>
    </row>
    <row r="123" spans="1:10" ht="15" customHeight="1" x14ac:dyDescent="0.3">
      <c r="A123" s="36"/>
      <c r="B123" s="36"/>
      <c r="C123" s="144"/>
      <c r="D123" s="144"/>
      <c r="E123" s="144"/>
      <c r="F123" s="36"/>
      <c r="G123" s="36"/>
      <c r="H123" s="36"/>
      <c r="I123" s="36"/>
      <c r="J123" s="36"/>
    </row>
    <row r="124" spans="1:10" ht="15" customHeight="1" x14ac:dyDescent="0.3">
      <c r="A124" s="36"/>
      <c r="B124" s="36"/>
      <c r="C124" s="144"/>
      <c r="D124" s="144"/>
      <c r="E124" s="144"/>
      <c r="F124" s="36"/>
      <c r="G124" s="36"/>
      <c r="H124" s="36"/>
      <c r="I124" s="36"/>
      <c r="J124" s="36"/>
    </row>
    <row r="125" spans="1:10" ht="15" customHeight="1" x14ac:dyDescent="0.3">
      <c r="A125" s="36"/>
      <c r="B125" s="36"/>
      <c r="C125" s="144"/>
      <c r="D125" s="144"/>
      <c r="E125" s="144"/>
      <c r="F125" s="36"/>
      <c r="G125" s="36"/>
      <c r="H125" s="36"/>
      <c r="I125" s="36"/>
      <c r="J125" s="36"/>
    </row>
    <row r="126" spans="1:10" ht="15" customHeight="1" x14ac:dyDescent="0.3">
      <c r="A126" s="36"/>
      <c r="B126" s="36"/>
      <c r="C126" s="144"/>
      <c r="D126" s="144"/>
      <c r="E126" s="144"/>
      <c r="F126" s="36"/>
      <c r="G126" s="36"/>
      <c r="H126" s="36"/>
      <c r="I126" s="36"/>
      <c r="J126" s="36"/>
    </row>
    <row r="127" spans="1:10" ht="15" customHeight="1" x14ac:dyDescent="0.3">
      <c r="A127" s="36"/>
      <c r="B127" s="36"/>
      <c r="C127" s="144"/>
      <c r="D127" s="144"/>
      <c r="E127" s="144"/>
      <c r="F127" s="36"/>
      <c r="G127" s="36"/>
      <c r="H127" s="36"/>
      <c r="I127" s="36"/>
      <c r="J127" s="36"/>
    </row>
    <row r="128" spans="1:10" ht="15" customHeight="1" x14ac:dyDescent="0.3">
      <c r="A128" s="36"/>
      <c r="B128" s="36"/>
      <c r="C128" s="144"/>
      <c r="D128" s="144"/>
      <c r="E128" s="144"/>
      <c r="F128" s="36"/>
      <c r="G128" s="36"/>
      <c r="H128" s="36"/>
      <c r="I128" s="36"/>
      <c r="J128" s="36"/>
    </row>
    <row r="129" spans="1:10" ht="15" customHeight="1" x14ac:dyDescent="0.3">
      <c r="A129" s="36"/>
      <c r="B129" s="36"/>
      <c r="C129" s="144"/>
      <c r="D129" s="144"/>
      <c r="E129" s="144"/>
      <c r="F129" s="36"/>
      <c r="G129" s="36"/>
      <c r="H129" s="36"/>
      <c r="I129" s="36"/>
      <c r="J129" s="36"/>
    </row>
    <row r="130" spans="1:10" ht="15" customHeight="1" x14ac:dyDescent="0.3">
      <c r="A130" s="36"/>
      <c r="B130" s="36"/>
      <c r="C130" s="144"/>
      <c r="D130" s="144"/>
      <c r="E130" s="144"/>
      <c r="F130" s="36"/>
      <c r="G130" s="36"/>
      <c r="H130" s="36"/>
      <c r="I130" s="36"/>
      <c r="J130" s="36"/>
    </row>
    <row r="131" spans="1:10" ht="15" customHeight="1" x14ac:dyDescent="0.3">
      <c r="A131" s="36"/>
      <c r="B131" s="36"/>
      <c r="C131" s="144"/>
      <c r="D131" s="144"/>
      <c r="E131" s="144"/>
      <c r="F131" s="36"/>
      <c r="G131" s="36"/>
      <c r="H131" s="36"/>
      <c r="I131" s="36"/>
      <c r="J131" s="36"/>
    </row>
    <row r="132" spans="1:10" ht="15" customHeight="1" x14ac:dyDescent="0.3">
      <c r="A132" s="36"/>
      <c r="B132" s="36"/>
      <c r="C132" s="144"/>
      <c r="D132" s="144"/>
      <c r="E132" s="144"/>
      <c r="F132" s="36"/>
      <c r="G132" s="36"/>
      <c r="H132" s="36"/>
      <c r="I132" s="36"/>
      <c r="J132" s="36"/>
    </row>
    <row r="133" spans="1:10" ht="15" customHeight="1" x14ac:dyDescent="0.3">
      <c r="A133" s="36"/>
      <c r="B133" s="36"/>
      <c r="C133" s="144"/>
      <c r="D133" s="144"/>
      <c r="E133" s="144"/>
      <c r="F133" s="36"/>
      <c r="G133" s="36"/>
      <c r="H133" s="36"/>
      <c r="I133" s="36"/>
      <c r="J133" s="36"/>
    </row>
    <row r="134" spans="1:10" ht="15" customHeight="1" x14ac:dyDescent="0.3">
      <c r="A134" s="36"/>
      <c r="B134" s="36"/>
      <c r="C134" s="144"/>
      <c r="D134" s="144"/>
      <c r="E134" s="144"/>
      <c r="F134" s="36"/>
      <c r="G134" s="36"/>
      <c r="H134" s="36"/>
      <c r="I134" s="36"/>
      <c r="J134" s="36"/>
    </row>
    <row r="135" spans="1:10" ht="15" customHeight="1" x14ac:dyDescent="0.3">
      <c r="A135" s="36"/>
      <c r="B135" s="36"/>
      <c r="C135" s="144"/>
      <c r="D135" s="144"/>
      <c r="E135" s="144"/>
      <c r="F135" s="36"/>
      <c r="G135" s="36"/>
      <c r="H135" s="36"/>
      <c r="I135" s="36"/>
      <c r="J135" s="36"/>
    </row>
    <row r="136" spans="1:10" ht="15" customHeight="1" x14ac:dyDescent="0.3">
      <c r="A136" s="36"/>
      <c r="B136" s="36"/>
      <c r="C136" s="144"/>
      <c r="D136" s="144"/>
      <c r="E136" s="144"/>
      <c r="F136" s="36"/>
      <c r="G136" s="36"/>
      <c r="H136" s="36"/>
      <c r="I136" s="36"/>
      <c r="J136" s="36"/>
    </row>
    <row r="137" spans="1:10" ht="15" customHeight="1" x14ac:dyDescent="0.3">
      <c r="A137" s="36"/>
      <c r="B137" s="36"/>
      <c r="C137" s="144"/>
      <c r="D137" s="144"/>
      <c r="E137" s="144"/>
      <c r="F137" s="36"/>
      <c r="G137" s="36"/>
      <c r="H137" s="36"/>
      <c r="I137" s="36"/>
      <c r="J137" s="36"/>
    </row>
    <row r="138" spans="1:10" ht="15" customHeight="1" x14ac:dyDescent="0.3">
      <c r="A138" s="36"/>
      <c r="B138" s="36"/>
      <c r="C138" s="144"/>
      <c r="D138" s="144"/>
      <c r="E138" s="144"/>
      <c r="F138" s="36"/>
      <c r="G138" s="36"/>
      <c r="H138" s="36"/>
      <c r="I138" s="36"/>
      <c r="J138" s="36"/>
    </row>
    <row r="139" spans="1:10" ht="15" customHeight="1" x14ac:dyDescent="0.3">
      <c r="A139" s="36"/>
      <c r="B139" s="36"/>
      <c r="C139" s="144"/>
      <c r="D139" s="144"/>
      <c r="E139" s="144"/>
      <c r="F139" s="36"/>
      <c r="G139" s="36"/>
      <c r="H139" s="36"/>
      <c r="I139" s="36"/>
      <c r="J139" s="36"/>
    </row>
    <row r="140" spans="1:10" ht="15" customHeight="1" x14ac:dyDescent="0.3">
      <c r="A140" s="36"/>
      <c r="B140" s="36"/>
      <c r="C140" s="144"/>
      <c r="D140" s="144"/>
      <c r="E140" s="144"/>
      <c r="F140" s="36"/>
      <c r="G140" s="36"/>
      <c r="H140" s="36"/>
      <c r="I140" s="36"/>
      <c r="J140" s="36"/>
    </row>
    <row r="141" spans="1:10" ht="15" customHeight="1" x14ac:dyDescent="0.3">
      <c r="A141" s="36"/>
      <c r="B141" s="36"/>
      <c r="C141" s="144"/>
      <c r="D141" s="144"/>
      <c r="E141" s="144"/>
      <c r="F141" s="36"/>
      <c r="G141" s="36"/>
      <c r="H141" s="36"/>
      <c r="I141" s="36"/>
      <c r="J141" s="36"/>
    </row>
    <row r="142" spans="1:10" ht="15" customHeight="1" x14ac:dyDescent="0.3">
      <c r="A142" s="36"/>
      <c r="B142" s="36"/>
      <c r="C142" s="144"/>
      <c r="D142" s="144"/>
      <c r="E142" s="144"/>
      <c r="F142" s="36"/>
      <c r="G142" s="36"/>
      <c r="H142" s="36"/>
      <c r="I142" s="36"/>
      <c r="J142" s="36"/>
    </row>
    <row r="143" spans="1:10" ht="15" customHeight="1" x14ac:dyDescent="0.3">
      <c r="A143" s="36"/>
      <c r="B143" s="36"/>
      <c r="C143" s="144"/>
      <c r="D143" s="144"/>
      <c r="E143" s="144"/>
      <c r="F143" s="36"/>
      <c r="G143" s="36"/>
      <c r="H143" s="36"/>
      <c r="I143" s="36"/>
      <c r="J143" s="36"/>
    </row>
    <row r="144" spans="1:10" ht="15" customHeight="1" x14ac:dyDescent="0.3">
      <c r="A144" s="36"/>
      <c r="B144" s="36"/>
      <c r="C144" s="144"/>
      <c r="D144" s="144"/>
      <c r="E144" s="144"/>
      <c r="F144" s="36"/>
      <c r="G144" s="36"/>
      <c r="H144" s="36"/>
      <c r="I144" s="36"/>
      <c r="J144" s="36"/>
    </row>
    <row r="145" spans="1:10" ht="15" customHeight="1" x14ac:dyDescent="0.3">
      <c r="A145" s="36"/>
      <c r="B145" s="36"/>
      <c r="C145" s="144"/>
      <c r="D145" s="144"/>
      <c r="E145" s="144"/>
      <c r="F145" s="36"/>
      <c r="G145" s="36"/>
      <c r="H145" s="36"/>
      <c r="I145" s="36"/>
      <c r="J145" s="36"/>
    </row>
    <row r="146" spans="1:10" ht="15" customHeight="1" x14ac:dyDescent="0.3">
      <c r="A146" s="36"/>
      <c r="B146" s="36"/>
      <c r="C146" s="144"/>
      <c r="D146" s="144"/>
      <c r="E146" s="144"/>
      <c r="F146" s="36"/>
      <c r="G146" s="36"/>
      <c r="H146" s="36"/>
      <c r="I146" s="36"/>
      <c r="J146" s="36"/>
    </row>
    <row r="147" spans="1:10" ht="15" customHeight="1" x14ac:dyDescent="0.3">
      <c r="A147" s="36"/>
      <c r="B147" s="36"/>
      <c r="C147" s="144"/>
      <c r="D147" s="144"/>
      <c r="E147" s="144"/>
      <c r="F147" s="36"/>
      <c r="G147" s="36"/>
      <c r="H147" s="36"/>
      <c r="I147" s="36"/>
      <c r="J147" s="36"/>
    </row>
    <row r="148" spans="1:10" ht="15" customHeight="1" x14ac:dyDescent="0.3">
      <c r="A148" s="36"/>
      <c r="B148" s="36"/>
      <c r="C148" s="144"/>
      <c r="D148" s="144"/>
      <c r="E148" s="144"/>
      <c r="F148" s="36"/>
      <c r="G148" s="36"/>
      <c r="H148" s="36"/>
      <c r="I148" s="36"/>
      <c r="J148" s="36"/>
    </row>
    <row r="149" spans="1:10" ht="15" customHeight="1" x14ac:dyDescent="0.3">
      <c r="A149" s="36"/>
      <c r="B149" s="36"/>
      <c r="C149" s="144"/>
      <c r="D149" s="144"/>
      <c r="E149" s="144"/>
      <c r="F149" s="36"/>
      <c r="G149" s="36"/>
      <c r="H149" s="36"/>
      <c r="I149" s="36"/>
      <c r="J149" s="36"/>
    </row>
    <row r="150" spans="1:10" ht="15" customHeight="1" x14ac:dyDescent="0.3">
      <c r="A150" s="36"/>
      <c r="B150" s="36"/>
      <c r="C150" s="144"/>
      <c r="D150" s="144"/>
      <c r="E150" s="144"/>
      <c r="F150" s="36"/>
      <c r="G150" s="36"/>
      <c r="H150" s="36"/>
      <c r="I150" s="36"/>
      <c r="J150" s="36"/>
    </row>
    <row r="151" spans="1:10" ht="15" customHeight="1" x14ac:dyDescent="0.3">
      <c r="A151" s="36"/>
      <c r="B151" s="36"/>
      <c r="C151" s="144"/>
      <c r="D151" s="144"/>
      <c r="E151" s="144"/>
      <c r="F151" s="36"/>
      <c r="G151" s="36"/>
      <c r="H151" s="36"/>
      <c r="I151" s="36"/>
      <c r="J151" s="36"/>
    </row>
    <row r="152" spans="1:10" ht="15" customHeight="1" x14ac:dyDescent="0.3">
      <c r="A152" s="36"/>
      <c r="B152" s="36"/>
      <c r="C152" s="144"/>
      <c r="D152" s="144"/>
      <c r="E152" s="144"/>
      <c r="F152" s="36"/>
      <c r="G152" s="36"/>
      <c r="H152" s="36"/>
      <c r="I152" s="36"/>
      <c r="J152" s="36"/>
    </row>
    <row r="153" spans="1:10" ht="15" customHeight="1" x14ac:dyDescent="0.3">
      <c r="A153" s="36"/>
      <c r="B153" s="36"/>
      <c r="C153" s="144"/>
      <c r="D153" s="144"/>
      <c r="E153" s="144"/>
      <c r="F153" s="36"/>
      <c r="G153" s="36"/>
      <c r="H153" s="36"/>
      <c r="I153" s="36"/>
      <c r="J153" s="36"/>
    </row>
    <row r="154" spans="1:10" ht="15" customHeight="1" x14ac:dyDescent="0.3">
      <c r="A154" s="36"/>
      <c r="B154" s="36"/>
      <c r="C154" s="144"/>
      <c r="D154" s="144"/>
      <c r="E154" s="144"/>
      <c r="F154" s="36"/>
      <c r="G154" s="36"/>
      <c r="H154" s="36"/>
      <c r="I154" s="36"/>
      <c r="J154" s="36"/>
    </row>
    <row r="155" spans="1:10" ht="15" customHeight="1" x14ac:dyDescent="0.3">
      <c r="A155" s="36"/>
      <c r="B155" s="36"/>
      <c r="C155" s="144"/>
      <c r="D155" s="144"/>
      <c r="E155" s="144"/>
      <c r="F155" s="36"/>
      <c r="G155" s="36"/>
      <c r="H155" s="36"/>
      <c r="I155" s="36"/>
      <c r="J155" s="36"/>
    </row>
    <row r="156" spans="1:10" ht="15" customHeight="1" x14ac:dyDescent="0.3">
      <c r="A156" s="36"/>
      <c r="B156" s="36"/>
      <c r="C156" s="144"/>
      <c r="D156" s="144"/>
      <c r="E156" s="144"/>
      <c r="F156" s="36"/>
      <c r="G156" s="36"/>
      <c r="H156" s="36"/>
      <c r="I156" s="36"/>
      <c r="J156" s="36"/>
    </row>
    <row r="157" spans="1:10" ht="15" customHeight="1" x14ac:dyDescent="0.3">
      <c r="A157" s="36"/>
      <c r="B157" s="36"/>
      <c r="C157" s="144"/>
      <c r="D157" s="144"/>
      <c r="E157" s="144"/>
      <c r="F157" s="36"/>
      <c r="G157" s="36"/>
      <c r="H157" s="36"/>
      <c r="I157" s="36"/>
      <c r="J157" s="36"/>
    </row>
    <row r="158" spans="1:10" ht="15" customHeight="1" x14ac:dyDescent="0.3">
      <c r="A158" s="36"/>
      <c r="B158" s="36"/>
      <c r="C158" s="144"/>
      <c r="D158" s="144"/>
      <c r="E158" s="144"/>
      <c r="F158" s="36"/>
      <c r="G158" s="36"/>
      <c r="H158" s="36"/>
      <c r="I158" s="36"/>
      <c r="J158" s="36"/>
    </row>
    <row r="159" spans="1:10" ht="15" customHeight="1" x14ac:dyDescent="0.3">
      <c r="A159" s="36"/>
      <c r="B159" s="36"/>
      <c r="C159" s="144"/>
      <c r="D159" s="144"/>
      <c r="E159" s="144"/>
      <c r="F159" s="36"/>
      <c r="G159" s="36"/>
      <c r="H159" s="36"/>
      <c r="I159" s="36"/>
      <c r="J159" s="36"/>
    </row>
    <row r="160" spans="1:10" ht="15" customHeight="1" x14ac:dyDescent="0.3">
      <c r="A160" s="36"/>
      <c r="B160" s="36"/>
      <c r="C160" s="144"/>
      <c r="D160" s="144"/>
      <c r="E160" s="144"/>
      <c r="F160" s="36"/>
      <c r="G160" s="36"/>
      <c r="H160" s="36"/>
      <c r="I160" s="36"/>
      <c r="J160" s="36"/>
    </row>
    <row r="161" spans="1:10" ht="15" customHeight="1" x14ac:dyDescent="0.3">
      <c r="A161" s="36"/>
      <c r="B161" s="36"/>
      <c r="C161" s="144"/>
      <c r="D161" s="144"/>
      <c r="E161" s="144"/>
      <c r="F161" s="36"/>
      <c r="G161" s="36"/>
      <c r="H161" s="36"/>
      <c r="I161" s="36"/>
      <c r="J161" s="36"/>
    </row>
    <row r="162" spans="1:10" ht="15" customHeight="1" x14ac:dyDescent="0.3">
      <c r="A162" s="36"/>
      <c r="B162" s="36"/>
      <c r="C162" s="144"/>
      <c r="D162" s="144"/>
      <c r="E162" s="144"/>
      <c r="F162" s="36"/>
      <c r="G162" s="36"/>
      <c r="H162" s="36"/>
      <c r="I162" s="36"/>
      <c r="J162" s="36"/>
    </row>
    <row r="163" spans="1:10" ht="15" customHeight="1" x14ac:dyDescent="0.3">
      <c r="A163" s="36"/>
      <c r="B163" s="36"/>
      <c r="C163" s="144"/>
      <c r="D163" s="144"/>
      <c r="E163" s="144"/>
      <c r="F163" s="36"/>
      <c r="G163" s="36"/>
      <c r="H163" s="36"/>
      <c r="I163" s="36"/>
      <c r="J163" s="36"/>
    </row>
    <row r="164" spans="1:10" ht="15" customHeight="1" x14ac:dyDescent="0.3">
      <c r="A164" s="36"/>
      <c r="B164" s="36"/>
      <c r="C164" s="144"/>
      <c r="D164" s="144"/>
      <c r="E164" s="144"/>
      <c r="F164" s="36"/>
      <c r="G164" s="36"/>
      <c r="H164" s="36"/>
      <c r="I164" s="36"/>
      <c r="J164" s="36"/>
    </row>
    <row r="165" spans="1:10" ht="15" customHeight="1" x14ac:dyDescent="0.3">
      <c r="A165" s="36"/>
      <c r="B165" s="36"/>
      <c r="C165" s="144"/>
      <c r="D165" s="144"/>
      <c r="E165" s="144"/>
      <c r="F165" s="36"/>
      <c r="G165" s="36"/>
      <c r="H165" s="36"/>
      <c r="I165" s="36"/>
      <c r="J165" s="36"/>
    </row>
    <row r="166" spans="1:10" ht="15" customHeight="1" x14ac:dyDescent="0.3">
      <c r="A166" s="36"/>
      <c r="B166" s="36"/>
      <c r="C166" s="144"/>
      <c r="D166" s="144"/>
      <c r="E166" s="144"/>
      <c r="F166" s="36"/>
      <c r="G166" s="36"/>
      <c r="H166" s="36"/>
      <c r="I166" s="36"/>
      <c r="J166" s="36"/>
    </row>
    <row r="167" spans="1:10" ht="15" customHeight="1" x14ac:dyDescent="0.3">
      <c r="A167" s="36"/>
      <c r="B167" s="36"/>
      <c r="C167" s="144"/>
      <c r="D167" s="144"/>
      <c r="E167" s="144"/>
      <c r="F167" s="36"/>
      <c r="G167" s="36"/>
      <c r="H167" s="36"/>
      <c r="I167" s="36"/>
      <c r="J167" s="36"/>
    </row>
    <row r="168" spans="1:10" ht="15" customHeight="1" x14ac:dyDescent="0.3">
      <c r="A168" s="36"/>
      <c r="B168" s="36"/>
      <c r="C168" s="144"/>
      <c r="D168" s="144"/>
      <c r="E168" s="144"/>
      <c r="F168" s="36"/>
      <c r="G168" s="36"/>
      <c r="H168" s="36"/>
      <c r="I168" s="36"/>
      <c r="J168" s="36"/>
    </row>
    <row r="169" spans="1:10" ht="15" customHeight="1" x14ac:dyDescent="0.3">
      <c r="A169" s="36"/>
      <c r="B169" s="36"/>
      <c r="C169" s="144"/>
      <c r="D169" s="144"/>
      <c r="E169" s="144"/>
      <c r="F169" s="36"/>
      <c r="G169" s="36"/>
      <c r="H169" s="36"/>
      <c r="I169" s="36"/>
      <c r="J169" s="36"/>
    </row>
    <row r="170" spans="1:10" ht="15" customHeight="1" x14ac:dyDescent="0.3">
      <c r="A170" s="36"/>
      <c r="B170" s="36"/>
      <c r="C170" s="144"/>
      <c r="D170" s="144"/>
      <c r="E170" s="144"/>
      <c r="F170" s="36"/>
      <c r="G170" s="36"/>
      <c r="H170" s="36"/>
      <c r="I170" s="36"/>
      <c r="J170" s="36"/>
    </row>
    <row r="171" spans="1:10" ht="15" customHeight="1" x14ac:dyDescent="0.3">
      <c r="A171" s="36"/>
      <c r="B171" s="36"/>
      <c r="C171" s="144"/>
      <c r="D171" s="144"/>
      <c r="E171" s="144"/>
      <c r="F171" s="36"/>
      <c r="G171" s="36"/>
      <c r="H171" s="36"/>
      <c r="I171" s="36"/>
      <c r="J171" s="36"/>
    </row>
    <row r="172" spans="1:10" ht="15" customHeight="1" x14ac:dyDescent="0.3">
      <c r="A172" s="36"/>
      <c r="B172" s="36"/>
      <c r="C172" s="144"/>
      <c r="D172" s="144"/>
      <c r="E172" s="144"/>
      <c r="F172" s="36"/>
      <c r="G172" s="36"/>
      <c r="H172" s="36"/>
      <c r="I172" s="36"/>
      <c r="J172" s="36"/>
    </row>
    <row r="173" spans="1:10" ht="15" customHeight="1" x14ac:dyDescent="0.3">
      <c r="A173" s="36"/>
      <c r="B173" s="36"/>
      <c r="C173" s="144"/>
      <c r="D173" s="144"/>
      <c r="E173" s="144"/>
      <c r="F173" s="36"/>
      <c r="G173" s="36"/>
      <c r="H173" s="36"/>
      <c r="I173" s="36"/>
      <c r="J173" s="36"/>
    </row>
    <row r="174" spans="1:10" ht="15" customHeight="1" x14ac:dyDescent="0.3">
      <c r="A174" s="36"/>
      <c r="B174" s="36"/>
      <c r="C174" s="144"/>
      <c r="D174" s="144"/>
      <c r="E174" s="144"/>
      <c r="F174" s="36"/>
      <c r="G174" s="36"/>
      <c r="H174" s="36"/>
      <c r="I174" s="36"/>
      <c r="J174" s="36"/>
    </row>
    <row r="175" spans="1:10" ht="15" customHeight="1" x14ac:dyDescent="0.3">
      <c r="A175" s="36"/>
      <c r="B175" s="36"/>
      <c r="C175" s="144"/>
      <c r="D175" s="144"/>
      <c r="E175" s="144"/>
      <c r="F175" s="36"/>
      <c r="G175" s="36"/>
      <c r="H175" s="36"/>
      <c r="I175" s="36"/>
      <c r="J175" s="36"/>
    </row>
    <row r="176" spans="1:10" ht="15" customHeight="1" x14ac:dyDescent="0.3">
      <c r="A176" s="36"/>
      <c r="B176" s="36"/>
      <c r="C176" s="144"/>
      <c r="D176" s="144"/>
      <c r="E176" s="144"/>
      <c r="F176" s="36"/>
      <c r="G176" s="36"/>
      <c r="H176" s="36"/>
      <c r="I176" s="36"/>
      <c r="J176" s="36"/>
    </row>
    <row r="177" spans="1:10" ht="15" customHeight="1" x14ac:dyDescent="0.3">
      <c r="A177" s="36"/>
      <c r="B177" s="36"/>
      <c r="C177" s="144"/>
      <c r="D177" s="144"/>
      <c r="E177" s="144"/>
      <c r="F177" s="36"/>
      <c r="G177" s="36"/>
      <c r="H177" s="36"/>
      <c r="I177" s="36"/>
      <c r="J177" s="36"/>
    </row>
    <row r="178" spans="1:10" ht="15" customHeight="1" x14ac:dyDescent="0.3">
      <c r="A178" s="36"/>
      <c r="B178" s="36"/>
      <c r="C178" s="144"/>
      <c r="D178" s="144"/>
      <c r="E178" s="144"/>
      <c r="F178" s="36"/>
      <c r="G178" s="36"/>
      <c r="H178" s="36"/>
      <c r="I178" s="36"/>
      <c r="J178" s="36"/>
    </row>
    <row r="179" spans="1:10" ht="15" customHeight="1" x14ac:dyDescent="0.3">
      <c r="A179" s="36"/>
      <c r="B179" s="36"/>
      <c r="C179" s="144"/>
      <c r="D179" s="144"/>
      <c r="E179" s="144"/>
      <c r="F179" s="36"/>
      <c r="G179" s="36"/>
      <c r="H179" s="36"/>
      <c r="I179" s="36"/>
      <c r="J179" s="36"/>
    </row>
    <row r="180" spans="1:10" ht="15" customHeight="1" x14ac:dyDescent="0.3">
      <c r="A180" s="36"/>
      <c r="B180" s="36"/>
      <c r="C180" s="144"/>
      <c r="D180" s="144"/>
      <c r="E180" s="144"/>
      <c r="F180" s="36"/>
      <c r="G180" s="36"/>
      <c r="H180" s="36"/>
      <c r="I180" s="36"/>
      <c r="J180" s="36"/>
    </row>
    <row r="181" spans="1:10" ht="15" customHeight="1" x14ac:dyDescent="0.3">
      <c r="A181" s="36"/>
      <c r="B181" s="36"/>
      <c r="C181" s="144"/>
      <c r="D181" s="144"/>
      <c r="E181" s="144"/>
      <c r="F181" s="36"/>
      <c r="G181" s="36"/>
      <c r="H181" s="36"/>
      <c r="I181" s="36"/>
      <c r="J181" s="36"/>
    </row>
    <row r="182" spans="1:10" ht="15" customHeight="1" x14ac:dyDescent="0.3">
      <c r="A182" s="36"/>
      <c r="B182" s="36"/>
      <c r="C182" s="144"/>
      <c r="D182" s="144"/>
      <c r="E182" s="144"/>
      <c r="F182" s="36"/>
      <c r="G182" s="36"/>
      <c r="H182" s="36"/>
      <c r="I182" s="36"/>
      <c r="J182" s="36"/>
    </row>
    <row r="183" spans="1:10" ht="15" customHeight="1" x14ac:dyDescent="0.3">
      <c r="A183" s="36"/>
      <c r="B183" s="36"/>
      <c r="C183" s="144"/>
      <c r="D183" s="144"/>
      <c r="E183" s="144"/>
      <c r="F183" s="36"/>
      <c r="G183" s="36"/>
      <c r="H183" s="36"/>
      <c r="I183" s="36"/>
      <c r="J183" s="36"/>
    </row>
    <row r="184" spans="1:10" ht="15" customHeight="1" x14ac:dyDescent="0.3">
      <c r="A184" s="36"/>
      <c r="B184" s="36"/>
      <c r="C184" s="144"/>
      <c r="D184" s="144"/>
      <c r="E184" s="144"/>
      <c r="F184" s="36"/>
      <c r="G184" s="36"/>
      <c r="H184" s="36"/>
      <c r="I184" s="36"/>
      <c r="J184" s="36"/>
    </row>
    <row r="185" spans="1:10" ht="15" customHeight="1" x14ac:dyDescent="0.3">
      <c r="A185" s="36"/>
      <c r="B185" s="36"/>
      <c r="C185" s="144"/>
      <c r="D185" s="144"/>
      <c r="E185" s="144"/>
      <c r="F185" s="36"/>
      <c r="G185" s="36"/>
      <c r="H185" s="36"/>
      <c r="I185" s="36"/>
      <c r="J185" s="36"/>
    </row>
    <row r="186" spans="1:10" ht="15" customHeight="1" x14ac:dyDescent="0.3">
      <c r="A186" s="36"/>
      <c r="B186" s="36"/>
      <c r="C186" s="144"/>
      <c r="D186" s="144"/>
      <c r="E186" s="144"/>
      <c r="F186" s="36"/>
      <c r="G186" s="36"/>
      <c r="H186" s="36"/>
      <c r="I186" s="36"/>
      <c r="J186" s="36"/>
    </row>
    <row r="187" spans="1:10" ht="15" customHeight="1" x14ac:dyDescent="0.3">
      <c r="A187" s="36"/>
      <c r="B187" s="36"/>
      <c r="C187" s="144"/>
      <c r="D187" s="144"/>
      <c r="E187" s="144"/>
      <c r="F187" s="36"/>
      <c r="G187" s="36"/>
      <c r="H187" s="36"/>
      <c r="I187" s="36"/>
      <c r="J187" s="36"/>
    </row>
    <row r="188" spans="1:10" ht="15" customHeight="1" x14ac:dyDescent="0.3">
      <c r="A188" s="36"/>
      <c r="B188" s="36"/>
      <c r="C188" s="144"/>
      <c r="D188" s="144"/>
      <c r="E188" s="144"/>
      <c r="F188" s="36"/>
      <c r="G188" s="36"/>
      <c r="H188" s="36"/>
      <c r="I188" s="36"/>
      <c r="J188" s="36"/>
    </row>
    <row r="189" spans="1:10" ht="15" customHeight="1" x14ac:dyDescent="0.3">
      <c r="A189" s="36"/>
      <c r="B189" s="36"/>
      <c r="C189" s="144"/>
      <c r="D189" s="144"/>
      <c r="E189" s="144"/>
      <c r="F189" s="36"/>
      <c r="G189" s="36"/>
      <c r="H189" s="36"/>
      <c r="I189" s="36"/>
      <c r="J189" s="36"/>
    </row>
    <row r="190" spans="1:10" ht="15" customHeight="1" x14ac:dyDescent="0.3">
      <c r="A190" s="36"/>
      <c r="B190" s="36"/>
      <c r="C190" s="144"/>
      <c r="D190" s="144"/>
      <c r="E190" s="144"/>
      <c r="F190" s="36"/>
      <c r="G190" s="36"/>
      <c r="H190" s="36"/>
      <c r="I190" s="36"/>
      <c r="J190" s="36"/>
    </row>
    <row r="191" spans="1:10" ht="15" customHeight="1" x14ac:dyDescent="0.3">
      <c r="A191" s="36"/>
      <c r="B191" s="36"/>
      <c r="C191" s="144"/>
      <c r="D191" s="144"/>
      <c r="E191" s="144"/>
      <c r="F191" s="36"/>
      <c r="G191" s="36"/>
      <c r="H191" s="36"/>
      <c r="I191" s="36"/>
      <c r="J191" s="36"/>
    </row>
    <row r="192" spans="1:10" ht="15" customHeight="1" x14ac:dyDescent="0.3">
      <c r="A192" s="36"/>
      <c r="B192" s="36"/>
      <c r="C192" s="144"/>
      <c r="D192" s="144"/>
      <c r="E192" s="144"/>
      <c r="F192" s="36"/>
      <c r="G192" s="36"/>
      <c r="H192" s="36"/>
      <c r="I192" s="36"/>
      <c r="J192" s="36"/>
    </row>
    <row r="193" spans="1:10" ht="15" customHeight="1" x14ac:dyDescent="0.3">
      <c r="A193" s="36"/>
      <c r="B193" s="36"/>
      <c r="C193" s="144"/>
      <c r="D193" s="144"/>
      <c r="E193" s="144"/>
      <c r="F193" s="36"/>
      <c r="G193" s="36"/>
      <c r="H193" s="36"/>
      <c r="I193" s="36"/>
      <c r="J193" s="36"/>
    </row>
    <row r="194" spans="1:10" ht="15" customHeight="1" x14ac:dyDescent="0.3">
      <c r="A194" s="36"/>
      <c r="B194" s="36"/>
      <c r="C194" s="144"/>
      <c r="D194" s="144"/>
      <c r="E194" s="144"/>
      <c r="F194" s="36"/>
      <c r="G194" s="36"/>
      <c r="H194" s="36"/>
      <c r="I194" s="36"/>
      <c r="J194" s="36"/>
    </row>
    <row r="195" spans="1:10" ht="15" customHeight="1" x14ac:dyDescent="0.3">
      <c r="A195" s="36"/>
      <c r="B195" s="36"/>
      <c r="C195" s="144"/>
      <c r="D195" s="144"/>
      <c r="E195" s="144"/>
      <c r="F195" s="36"/>
      <c r="G195" s="36"/>
      <c r="H195" s="36"/>
      <c r="I195" s="36"/>
      <c r="J195" s="36"/>
    </row>
    <row r="196" spans="1:10" ht="15" customHeight="1" x14ac:dyDescent="0.3">
      <c r="A196" s="36"/>
      <c r="B196" s="36"/>
      <c r="C196" s="144"/>
      <c r="D196" s="144"/>
      <c r="E196" s="144"/>
      <c r="F196" s="36"/>
      <c r="G196" s="36"/>
      <c r="H196" s="36"/>
      <c r="I196" s="36"/>
      <c r="J196" s="36"/>
    </row>
    <row r="197" spans="1:10" ht="15" customHeight="1" x14ac:dyDescent="0.3">
      <c r="A197" s="36"/>
      <c r="B197" s="36"/>
      <c r="C197" s="144"/>
      <c r="D197" s="144"/>
      <c r="E197" s="144"/>
      <c r="F197" s="36"/>
      <c r="G197" s="36"/>
      <c r="H197" s="36"/>
      <c r="I197" s="36"/>
      <c r="J197" s="36"/>
    </row>
    <row r="198" spans="1:10" ht="15" customHeight="1" x14ac:dyDescent="0.3">
      <c r="A198" s="36"/>
      <c r="B198" s="36"/>
      <c r="C198" s="144"/>
      <c r="D198" s="144"/>
      <c r="E198" s="144"/>
      <c r="F198" s="36"/>
      <c r="G198" s="36"/>
      <c r="H198" s="36"/>
      <c r="I198" s="36"/>
      <c r="J198" s="36"/>
    </row>
    <row r="199" spans="1:10" ht="15" customHeight="1" x14ac:dyDescent="0.3">
      <c r="A199" s="36"/>
      <c r="B199" s="36"/>
      <c r="C199" s="144"/>
      <c r="D199" s="144"/>
      <c r="E199" s="144"/>
      <c r="F199" s="36"/>
      <c r="G199" s="36"/>
      <c r="H199" s="36"/>
      <c r="I199" s="36"/>
      <c r="J199" s="36"/>
    </row>
    <row r="200" spans="1:10" ht="15" customHeight="1" x14ac:dyDescent="0.3">
      <c r="A200" s="36"/>
      <c r="B200" s="36"/>
      <c r="C200" s="144"/>
      <c r="D200" s="144"/>
      <c r="E200" s="144"/>
      <c r="F200" s="36"/>
      <c r="G200" s="36"/>
      <c r="H200" s="36"/>
      <c r="I200" s="36"/>
      <c r="J200" s="36"/>
    </row>
    <row r="201" spans="1:10" ht="15" customHeight="1" x14ac:dyDescent="0.3">
      <c r="A201" s="36"/>
      <c r="B201" s="36"/>
      <c r="C201" s="144"/>
      <c r="D201" s="144"/>
      <c r="E201" s="144"/>
      <c r="F201" s="36"/>
      <c r="G201" s="36"/>
      <c r="H201" s="36"/>
      <c r="I201" s="36"/>
      <c r="J201" s="36"/>
    </row>
    <row r="202" spans="1:10" ht="15" customHeight="1" x14ac:dyDescent="0.3">
      <c r="A202" s="36"/>
      <c r="B202" s="36"/>
      <c r="C202" s="144"/>
      <c r="D202" s="144"/>
      <c r="E202" s="144"/>
      <c r="F202" s="36"/>
      <c r="G202" s="36"/>
      <c r="H202" s="36"/>
      <c r="I202" s="36"/>
      <c r="J202" s="36"/>
    </row>
    <row r="203" spans="1:10" ht="15" customHeight="1" x14ac:dyDescent="0.3">
      <c r="A203" s="36"/>
      <c r="B203" s="36"/>
      <c r="C203" s="144"/>
      <c r="D203" s="144"/>
      <c r="E203" s="144"/>
      <c r="F203" s="36"/>
      <c r="G203" s="36"/>
      <c r="H203" s="36"/>
      <c r="I203" s="36"/>
      <c r="J203" s="36"/>
    </row>
    <row r="204" spans="1:10" ht="15" customHeight="1" x14ac:dyDescent="0.3">
      <c r="A204" s="36"/>
      <c r="B204" s="36"/>
      <c r="C204" s="144"/>
      <c r="D204" s="144"/>
      <c r="E204" s="144"/>
      <c r="F204" s="36"/>
      <c r="G204" s="36"/>
      <c r="H204" s="36"/>
      <c r="I204" s="36"/>
      <c r="J204" s="36"/>
    </row>
    <row r="205" spans="1:10" ht="15" customHeight="1" x14ac:dyDescent="0.3">
      <c r="A205" s="36"/>
      <c r="B205" s="36"/>
      <c r="C205" s="144"/>
      <c r="D205" s="144"/>
      <c r="E205" s="144"/>
      <c r="F205" s="36"/>
      <c r="G205" s="36"/>
      <c r="H205" s="36"/>
      <c r="I205" s="36"/>
      <c r="J205" s="36"/>
    </row>
    <row r="206" spans="1:10" ht="15" customHeight="1" x14ac:dyDescent="0.3">
      <c r="A206" s="36"/>
      <c r="B206" s="36"/>
      <c r="C206" s="144"/>
      <c r="D206" s="144"/>
      <c r="E206" s="144"/>
      <c r="F206" s="36"/>
      <c r="G206" s="36"/>
      <c r="H206" s="36"/>
      <c r="I206" s="36"/>
      <c r="J206" s="36"/>
    </row>
    <row r="207" spans="1:10" ht="15" customHeight="1" x14ac:dyDescent="0.3">
      <c r="A207" s="36"/>
      <c r="B207" s="36"/>
      <c r="C207" s="144"/>
      <c r="D207" s="144"/>
      <c r="E207" s="144"/>
      <c r="F207" s="36"/>
      <c r="G207" s="36"/>
      <c r="H207" s="36"/>
      <c r="I207" s="36"/>
      <c r="J207" s="36"/>
    </row>
    <row r="208" spans="1:10" ht="15" customHeight="1" x14ac:dyDescent="0.3">
      <c r="A208" s="36"/>
      <c r="B208" s="36"/>
      <c r="C208" s="144"/>
      <c r="D208" s="144"/>
      <c r="E208" s="144"/>
      <c r="F208" s="36"/>
      <c r="G208" s="36"/>
      <c r="H208" s="36"/>
      <c r="I208" s="36"/>
      <c r="J208" s="36"/>
    </row>
    <row r="209" spans="1:10" ht="15" customHeight="1" x14ac:dyDescent="0.3">
      <c r="A209" s="36"/>
      <c r="B209" s="36"/>
      <c r="C209" s="144"/>
      <c r="D209" s="144"/>
      <c r="E209" s="144"/>
      <c r="F209" s="36"/>
      <c r="G209" s="36"/>
      <c r="H209" s="36"/>
      <c r="I209" s="36"/>
      <c r="J209" s="36"/>
    </row>
    <row r="210" spans="1:10" ht="15" customHeight="1" x14ac:dyDescent="0.3">
      <c r="A210" s="36"/>
      <c r="B210" s="36"/>
      <c r="C210" s="144"/>
      <c r="D210" s="144"/>
      <c r="E210" s="144"/>
      <c r="F210" s="36"/>
      <c r="G210" s="36"/>
      <c r="H210" s="36"/>
      <c r="I210" s="36"/>
      <c r="J210" s="36"/>
    </row>
    <row r="211" spans="1:10" ht="15" customHeight="1" x14ac:dyDescent="0.3">
      <c r="A211" s="36"/>
      <c r="B211" s="36"/>
      <c r="C211" s="144"/>
      <c r="D211" s="144"/>
      <c r="E211" s="144"/>
      <c r="F211" s="36"/>
      <c r="G211" s="36"/>
      <c r="H211" s="36"/>
      <c r="I211" s="36"/>
      <c r="J211" s="36"/>
    </row>
    <row r="212" spans="1:10" ht="15" customHeight="1" x14ac:dyDescent="0.3">
      <c r="A212" s="36"/>
      <c r="B212" s="36"/>
      <c r="C212" s="144"/>
      <c r="D212" s="144"/>
      <c r="E212" s="144"/>
      <c r="F212" s="36"/>
      <c r="G212" s="36"/>
      <c r="H212" s="36"/>
      <c r="I212" s="36"/>
      <c r="J212" s="36"/>
    </row>
    <row r="213" spans="1:10" ht="15" customHeight="1" x14ac:dyDescent="0.3">
      <c r="A213" s="36"/>
      <c r="B213" s="36"/>
      <c r="C213" s="144"/>
      <c r="D213" s="144"/>
      <c r="E213" s="144"/>
      <c r="F213" s="36"/>
      <c r="G213" s="36"/>
      <c r="H213" s="36"/>
      <c r="I213" s="36"/>
      <c r="J213" s="36"/>
    </row>
    <row r="214" spans="1:10" ht="15" customHeight="1" x14ac:dyDescent="0.3">
      <c r="A214" s="36"/>
      <c r="B214" s="36"/>
      <c r="C214" s="144"/>
      <c r="D214" s="144"/>
      <c r="E214" s="144"/>
      <c r="F214" s="36"/>
      <c r="G214" s="36"/>
      <c r="H214" s="36"/>
      <c r="I214" s="36"/>
      <c r="J214" s="36"/>
    </row>
    <row r="215" spans="1:10" ht="15" customHeight="1" x14ac:dyDescent="0.3">
      <c r="A215" s="36"/>
      <c r="B215" s="36"/>
      <c r="C215" s="144"/>
      <c r="D215" s="144"/>
      <c r="E215" s="144"/>
      <c r="F215" s="36"/>
      <c r="G215" s="36"/>
      <c r="H215" s="36"/>
      <c r="I215" s="36"/>
      <c r="J215" s="36"/>
    </row>
    <row r="216" spans="1:10" ht="15" customHeight="1" x14ac:dyDescent="0.3">
      <c r="A216" s="36"/>
      <c r="B216" s="36"/>
      <c r="C216" s="144"/>
      <c r="D216" s="144"/>
      <c r="E216" s="144"/>
      <c r="F216" s="36"/>
      <c r="G216" s="36"/>
      <c r="H216" s="36"/>
      <c r="I216" s="36"/>
      <c r="J216" s="36"/>
    </row>
    <row r="217" spans="1:10" ht="15" customHeight="1" x14ac:dyDescent="0.3">
      <c r="A217" s="36"/>
      <c r="B217" s="36"/>
      <c r="C217" s="144"/>
      <c r="D217" s="144"/>
      <c r="E217" s="144"/>
      <c r="F217" s="36"/>
      <c r="G217" s="36"/>
      <c r="H217" s="36"/>
      <c r="I217" s="36"/>
      <c r="J217" s="36"/>
    </row>
    <row r="218" spans="1:10" ht="15" customHeight="1" x14ac:dyDescent="0.3">
      <c r="A218" s="36"/>
      <c r="B218" s="36"/>
      <c r="C218" s="144"/>
      <c r="D218" s="144"/>
      <c r="E218" s="144"/>
      <c r="F218" s="36"/>
      <c r="G218" s="36"/>
      <c r="H218" s="36"/>
      <c r="I218" s="36"/>
      <c r="J218" s="36"/>
    </row>
    <row r="219" spans="1:10" ht="15" customHeight="1" x14ac:dyDescent="0.3">
      <c r="A219" s="36"/>
      <c r="B219" s="36"/>
      <c r="C219" s="144"/>
      <c r="D219" s="144"/>
      <c r="E219" s="144"/>
      <c r="F219" s="36"/>
      <c r="G219" s="36"/>
      <c r="H219" s="36"/>
      <c r="I219" s="36"/>
      <c r="J219" s="36"/>
    </row>
    <row r="220" spans="1:10" ht="15" customHeight="1" x14ac:dyDescent="0.3">
      <c r="A220" s="36"/>
      <c r="B220" s="36"/>
      <c r="C220" s="144"/>
      <c r="D220" s="144"/>
      <c r="E220" s="144"/>
      <c r="F220" s="36"/>
      <c r="G220" s="36"/>
      <c r="H220" s="36"/>
      <c r="I220" s="36"/>
      <c r="J220" s="36"/>
    </row>
    <row r="221" spans="1:10" ht="15" customHeight="1" x14ac:dyDescent="0.3">
      <c r="A221" s="36"/>
      <c r="B221" s="36"/>
      <c r="C221" s="144"/>
      <c r="D221" s="144"/>
      <c r="E221" s="144"/>
      <c r="F221" s="36"/>
      <c r="G221" s="36"/>
      <c r="H221" s="36"/>
      <c r="I221" s="36"/>
      <c r="J221" s="36"/>
    </row>
    <row r="222" spans="1:10" ht="15" customHeight="1" x14ac:dyDescent="0.3">
      <c r="A222" s="36"/>
      <c r="B222" s="36"/>
      <c r="C222" s="144"/>
      <c r="D222" s="144"/>
      <c r="E222" s="144"/>
      <c r="F222" s="36"/>
      <c r="G222" s="36"/>
      <c r="H222" s="36"/>
      <c r="I222" s="36"/>
      <c r="J222" s="36"/>
    </row>
    <row r="223" spans="1:10" ht="15" customHeight="1" x14ac:dyDescent="0.3">
      <c r="A223" s="36"/>
      <c r="B223" s="36"/>
      <c r="C223" s="144"/>
      <c r="D223" s="144"/>
      <c r="E223" s="144"/>
      <c r="F223" s="36"/>
      <c r="G223" s="36"/>
      <c r="H223" s="36"/>
      <c r="I223" s="36"/>
      <c r="J223" s="36"/>
    </row>
    <row r="224" spans="1:10" ht="15" customHeight="1" x14ac:dyDescent="0.3">
      <c r="A224" s="36"/>
      <c r="B224" s="36"/>
      <c r="C224" s="144"/>
      <c r="D224" s="144"/>
      <c r="E224" s="144"/>
      <c r="F224" s="36"/>
      <c r="G224" s="36"/>
      <c r="H224" s="36"/>
      <c r="I224" s="36"/>
      <c r="J224" s="36"/>
    </row>
    <row r="225" spans="1:10" ht="15" customHeight="1" x14ac:dyDescent="0.3">
      <c r="A225" s="36"/>
      <c r="B225" s="36"/>
      <c r="C225" s="144"/>
      <c r="D225" s="144"/>
      <c r="E225" s="144"/>
      <c r="F225" s="36"/>
      <c r="G225" s="36"/>
      <c r="H225" s="36"/>
      <c r="I225" s="36"/>
      <c r="J225" s="36"/>
    </row>
    <row r="226" spans="1:10" ht="15" customHeight="1" x14ac:dyDescent="0.3">
      <c r="A226" s="36"/>
      <c r="B226" s="36"/>
      <c r="C226" s="144"/>
      <c r="D226" s="144"/>
      <c r="E226" s="144"/>
      <c r="F226" s="36"/>
      <c r="G226" s="36"/>
      <c r="H226" s="36"/>
      <c r="I226" s="36"/>
      <c r="J226" s="36"/>
    </row>
    <row r="227" spans="1:10" ht="15" customHeight="1" x14ac:dyDescent="0.3">
      <c r="A227" s="36"/>
      <c r="B227" s="36"/>
      <c r="C227" s="144"/>
      <c r="D227" s="144"/>
      <c r="E227" s="144"/>
      <c r="F227" s="36"/>
      <c r="G227" s="36"/>
      <c r="H227" s="36"/>
      <c r="I227" s="36"/>
      <c r="J227" s="36"/>
    </row>
    <row r="228" spans="1:10" ht="15" customHeight="1" x14ac:dyDescent="0.3">
      <c r="A228" s="36"/>
      <c r="B228" s="36"/>
      <c r="C228" s="144"/>
      <c r="D228" s="144"/>
      <c r="E228" s="144"/>
      <c r="F228" s="36"/>
      <c r="G228" s="36"/>
      <c r="H228" s="36"/>
      <c r="I228" s="36"/>
      <c r="J228" s="36"/>
    </row>
    <row r="229" spans="1:10" ht="15" customHeight="1" x14ac:dyDescent="0.3">
      <c r="A229" s="36"/>
      <c r="B229" s="36"/>
      <c r="C229" s="144"/>
      <c r="D229" s="144"/>
      <c r="E229" s="144"/>
      <c r="F229" s="36"/>
      <c r="G229" s="36"/>
      <c r="H229" s="36"/>
      <c r="I229" s="36"/>
      <c r="J229" s="36"/>
    </row>
    <row r="230" spans="1:10" ht="15" customHeight="1" x14ac:dyDescent="0.3">
      <c r="A230" s="36"/>
      <c r="B230" s="36"/>
      <c r="C230" s="144"/>
      <c r="D230" s="144"/>
      <c r="E230" s="144"/>
      <c r="F230" s="36"/>
      <c r="G230" s="36"/>
      <c r="H230" s="36"/>
      <c r="I230" s="36"/>
      <c r="J230" s="36"/>
    </row>
    <row r="231" spans="1:10" ht="15" customHeight="1" x14ac:dyDescent="0.3">
      <c r="A231" s="36"/>
      <c r="B231" s="36"/>
      <c r="C231" s="144"/>
      <c r="D231" s="144"/>
      <c r="E231" s="144"/>
      <c r="F231" s="36"/>
      <c r="G231" s="36"/>
      <c r="H231" s="36"/>
      <c r="I231" s="36"/>
      <c r="J231" s="36"/>
    </row>
    <row r="232" spans="1:10" ht="15" customHeight="1" x14ac:dyDescent="0.3">
      <c r="E232" s="144"/>
      <c r="F232" s="36"/>
      <c r="G232" s="36"/>
      <c r="H232" s="36"/>
      <c r="I232" s="36"/>
    </row>
    <row r="233" spans="1:10" ht="15" customHeight="1" x14ac:dyDescent="0.3">
      <c r="E233" s="144"/>
      <c r="F233" s="36"/>
      <c r="G233" s="36"/>
      <c r="H233" s="36"/>
      <c r="I233" s="36"/>
    </row>
    <row r="234" spans="1:10" ht="15" customHeight="1" x14ac:dyDescent="0.3">
      <c r="E234" s="144"/>
      <c r="F234" s="36"/>
      <c r="G234" s="36"/>
      <c r="H234" s="36"/>
      <c r="I234" s="36"/>
    </row>
    <row r="235" spans="1:10" ht="15" customHeight="1" x14ac:dyDescent="0.3">
      <c r="E235" s="144"/>
      <c r="F235" s="36"/>
      <c r="G235" s="36"/>
      <c r="H235" s="36"/>
      <c r="I235" s="36"/>
    </row>
    <row r="236" spans="1:10" ht="15" customHeight="1" x14ac:dyDescent="0.3">
      <c r="E236" s="144"/>
      <c r="F236" s="36"/>
      <c r="G236" s="36"/>
      <c r="H236" s="36"/>
      <c r="I236" s="36"/>
    </row>
    <row r="237" spans="1:10" ht="15" customHeight="1" x14ac:dyDescent="0.3">
      <c r="E237" s="144"/>
      <c r="F237" s="36"/>
      <c r="G237" s="36"/>
      <c r="H237" s="36"/>
      <c r="I237" s="36"/>
    </row>
    <row r="238" spans="1:10" ht="15" customHeight="1" x14ac:dyDescent="0.3">
      <c r="E238" s="144"/>
      <c r="F238" s="36"/>
      <c r="G238" s="36"/>
      <c r="H238" s="36"/>
      <c r="I238" s="36"/>
    </row>
    <row r="239" spans="1:10" ht="15" customHeight="1" x14ac:dyDescent="0.3">
      <c r="E239" s="144"/>
      <c r="F239" s="36"/>
      <c r="G239" s="36"/>
      <c r="H239" s="36"/>
      <c r="I239" s="36"/>
    </row>
    <row r="240" spans="1:10" ht="15" customHeight="1" x14ac:dyDescent="0.3">
      <c r="E240" s="144"/>
      <c r="F240" s="36"/>
      <c r="G240" s="36"/>
      <c r="H240" s="36"/>
      <c r="I240" s="36"/>
    </row>
    <row r="241" spans="5:9" ht="15" customHeight="1" x14ac:dyDescent="0.3">
      <c r="E241" s="144"/>
      <c r="F241" s="36"/>
      <c r="G241" s="36"/>
      <c r="H241" s="36"/>
      <c r="I241" s="36"/>
    </row>
    <row r="242" spans="5:9" ht="15" customHeight="1" x14ac:dyDescent="0.3">
      <c r="E242" s="144"/>
      <c r="F242" s="36"/>
      <c r="G242" s="36"/>
      <c r="H242" s="36"/>
      <c r="I242" s="36"/>
    </row>
    <row r="243" spans="5:9" ht="15" customHeight="1" x14ac:dyDescent="0.3">
      <c r="E243" s="144"/>
      <c r="F243" s="36"/>
      <c r="G243" s="36"/>
      <c r="H243" s="36"/>
      <c r="I243" s="36"/>
    </row>
    <row r="244" spans="5:9" ht="15" customHeight="1" x14ac:dyDescent="0.3">
      <c r="E244" s="144"/>
      <c r="F244" s="36"/>
      <c r="G244" s="36"/>
      <c r="H244" s="36"/>
      <c r="I244" s="36"/>
    </row>
    <row r="245" spans="5:9" ht="15" customHeight="1" x14ac:dyDescent="0.3">
      <c r="E245" s="144"/>
      <c r="F245" s="36"/>
      <c r="G245" s="36"/>
      <c r="H245" s="36"/>
      <c r="I245" s="36"/>
    </row>
    <row r="246" spans="5:9" ht="15" customHeight="1" x14ac:dyDescent="0.3">
      <c r="E246" s="144"/>
      <c r="F246" s="36"/>
      <c r="G246" s="36"/>
      <c r="H246" s="36"/>
      <c r="I246" s="36"/>
    </row>
    <row r="247" spans="5:9" ht="15" customHeight="1" x14ac:dyDescent="0.3">
      <c r="E247" s="144"/>
      <c r="F247" s="36"/>
      <c r="G247" s="36"/>
      <c r="H247" s="36"/>
      <c r="I247" s="36"/>
    </row>
    <row r="248" spans="5:9" ht="15" customHeight="1" x14ac:dyDescent="0.3">
      <c r="E248" s="144"/>
      <c r="F248" s="36"/>
      <c r="G248" s="36"/>
      <c r="H248" s="36"/>
      <c r="I248" s="36"/>
    </row>
    <row r="249" spans="5:9" ht="15" customHeight="1" x14ac:dyDescent="0.3">
      <c r="E249" s="144"/>
      <c r="F249" s="36"/>
      <c r="G249" s="36"/>
      <c r="H249" s="36"/>
      <c r="I249" s="36"/>
    </row>
    <row r="250" spans="5:9" ht="15" customHeight="1" x14ac:dyDescent="0.3">
      <c r="E250" s="144"/>
      <c r="F250" s="36"/>
      <c r="G250" s="36"/>
      <c r="H250" s="36"/>
      <c r="I250" s="36"/>
    </row>
    <row r="251" spans="5:9" ht="15" customHeight="1" x14ac:dyDescent="0.3">
      <c r="E251" s="144"/>
      <c r="F251" s="36"/>
      <c r="G251" s="36"/>
      <c r="H251" s="36"/>
      <c r="I251" s="36"/>
    </row>
    <row r="252" spans="5:9" ht="15" customHeight="1" x14ac:dyDescent="0.3">
      <c r="E252" s="144"/>
      <c r="F252" s="36"/>
      <c r="G252" s="36"/>
      <c r="H252" s="36"/>
      <c r="I252" s="36"/>
    </row>
    <row r="253" spans="5:9" ht="15" customHeight="1" x14ac:dyDescent="0.3">
      <c r="E253" s="144"/>
      <c r="F253" s="36"/>
      <c r="G253" s="36"/>
      <c r="H253" s="36"/>
      <c r="I253" s="36"/>
    </row>
    <row r="254" spans="5:9" ht="15" customHeight="1" x14ac:dyDescent="0.3">
      <c r="E254" s="144"/>
      <c r="F254" s="36"/>
      <c r="G254" s="36"/>
      <c r="H254" s="36"/>
      <c r="I254" s="36"/>
    </row>
    <row r="255" spans="5:9" ht="15" customHeight="1" x14ac:dyDescent="0.3">
      <c r="E255" s="144"/>
      <c r="F255" s="36"/>
      <c r="G255" s="36"/>
      <c r="H255" s="36"/>
      <c r="I255" s="36"/>
    </row>
    <row r="256" spans="5:9" ht="15" customHeight="1" x14ac:dyDescent="0.3">
      <c r="E256" s="144"/>
      <c r="F256" s="36"/>
      <c r="G256" s="36"/>
      <c r="H256" s="36"/>
      <c r="I256" s="36"/>
    </row>
    <row r="257" spans="5:9" ht="15" customHeight="1" x14ac:dyDescent="0.3">
      <c r="E257" s="144"/>
      <c r="F257" s="36"/>
      <c r="G257" s="36"/>
      <c r="H257" s="36"/>
      <c r="I257" s="36"/>
    </row>
    <row r="258" spans="5:9" ht="15" customHeight="1" x14ac:dyDescent="0.3">
      <c r="E258" s="144"/>
      <c r="F258" s="36"/>
      <c r="G258" s="36"/>
      <c r="H258" s="36"/>
      <c r="I258" s="36"/>
    </row>
    <row r="259" spans="5:9" ht="15" customHeight="1" x14ac:dyDescent="0.3">
      <c r="E259" s="144"/>
      <c r="F259" s="36"/>
      <c r="G259" s="36"/>
      <c r="H259" s="36"/>
      <c r="I259" s="36"/>
    </row>
    <row r="260" spans="5:9" ht="15" customHeight="1" x14ac:dyDescent="0.3">
      <c r="E260" s="144"/>
      <c r="F260" s="36"/>
      <c r="G260" s="36"/>
      <c r="H260" s="36"/>
      <c r="I260" s="36"/>
    </row>
    <row r="261" spans="5:9" ht="15" customHeight="1" x14ac:dyDescent="0.3">
      <c r="E261" s="144"/>
      <c r="F261" s="36"/>
      <c r="G261" s="36"/>
      <c r="H261" s="36"/>
      <c r="I261" s="36"/>
    </row>
    <row r="262" spans="5:9" ht="15" customHeight="1" x14ac:dyDescent="0.3">
      <c r="E262" s="144"/>
      <c r="F262" s="36"/>
      <c r="G262" s="36"/>
      <c r="H262" s="36"/>
      <c r="I262" s="36"/>
    </row>
    <row r="263" spans="5:9" ht="15" customHeight="1" x14ac:dyDescent="0.3">
      <c r="E263" s="144"/>
      <c r="F263" s="36"/>
      <c r="G263" s="36"/>
      <c r="H263" s="36"/>
      <c r="I263" s="36"/>
    </row>
    <row r="264" spans="5:9" ht="15" customHeight="1" x14ac:dyDescent="0.3">
      <c r="E264" s="144"/>
      <c r="F264" s="36"/>
      <c r="G264" s="36"/>
      <c r="H264" s="36"/>
      <c r="I264" s="36"/>
    </row>
    <row r="265" spans="5:9" ht="15" customHeight="1" x14ac:dyDescent="0.3">
      <c r="E265" s="144"/>
      <c r="F265" s="36"/>
      <c r="G265" s="36"/>
      <c r="H265" s="36"/>
      <c r="I265" s="36"/>
    </row>
    <row r="266" spans="5:9" ht="15" customHeight="1" x14ac:dyDescent="0.3">
      <c r="E266" s="144"/>
      <c r="F266" s="36"/>
      <c r="G266" s="36"/>
      <c r="H266" s="36"/>
      <c r="I266" s="36"/>
    </row>
    <row r="267" spans="5:9" ht="15" customHeight="1" x14ac:dyDescent="0.3">
      <c r="E267" s="144"/>
      <c r="F267" s="36"/>
      <c r="G267" s="36"/>
      <c r="H267" s="36"/>
      <c r="I267" s="36"/>
    </row>
    <row r="268" spans="5:9" ht="15" customHeight="1" x14ac:dyDescent="0.3">
      <c r="E268" s="144"/>
      <c r="F268" s="36"/>
      <c r="G268" s="36"/>
      <c r="H268" s="36"/>
      <c r="I268" s="36"/>
    </row>
    <row r="269" spans="5:9" ht="15" customHeight="1" x14ac:dyDescent="0.3">
      <c r="E269" s="144"/>
      <c r="F269" s="36"/>
      <c r="G269" s="36"/>
      <c r="H269" s="36"/>
      <c r="I269" s="36"/>
    </row>
    <row r="270" spans="5:9" ht="15" customHeight="1" x14ac:dyDescent="0.3">
      <c r="E270" s="144"/>
      <c r="F270" s="36"/>
      <c r="G270" s="36"/>
      <c r="H270" s="36"/>
      <c r="I270" s="36"/>
    </row>
    <row r="271" spans="5:9" ht="15" customHeight="1" x14ac:dyDescent="0.3">
      <c r="E271" s="144"/>
      <c r="F271" s="36"/>
      <c r="G271" s="36"/>
      <c r="H271" s="36"/>
      <c r="I271" s="36"/>
    </row>
    <row r="272" spans="5:9" ht="15" customHeight="1" x14ac:dyDescent="0.3">
      <c r="E272" s="144"/>
      <c r="F272" s="36"/>
      <c r="G272" s="36"/>
      <c r="H272" s="36"/>
      <c r="I272" s="36"/>
    </row>
    <row r="273" spans="5:9" ht="15" customHeight="1" x14ac:dyDescent="0.3">
      <c r="E273" s="144"/>
      <c r="F273" s="36"/>
      <c r="G273" s="36"/>
      <c r="H273" s="36"/>
      <c r="I273" s="36"/>
    </row>
    <row r="274" spans="5:9" ht="15" customHeight="1" x14ac:dyDescent="0.3">
      <c r="E274" s="144"/>
      <c r="F274" s="36"/>
      <c r="G274" s="36"/>
      <c r="H274" s="36"/>
      <c r="I274" s="36"/>
    </row>
    <row r="275" spans="5:9" ht="15" customHeight="1" x14ac:dyDescent="0.3">
      <c r="E275" s="144"/>
      <c r="F275" s="36"/>
      <c r="G275" s="36"/>
      <c r="H275" s="36"/>
      <c r="I275" s="36"/>
    </row>
    <row r="276" spans="5:9" ht="15" customHeight="1" x14ac:dyDescent="0.3">
      <c r="E276" s="144"/>
      <c r="F276" s="36"/>
      <c r="G276" s="36"/>
      <c r="H276" s="36"/>
      <c r="I276" s="36"/>
    </row>
    <row r="277" spans="5:9" ht="15" customHeight="1" x14ac:dyDescent="0.3">
      <c r="E277" s="144"/>
      <c r="F277" s="36"/>
      <c r="G277" s="36"/>
      <c r="H277" s="36"/>
      <c r="I277" s="36"/>
    </row>
    <row r="278" spans="5:9" ht="15" customHeight="1" x14ac:dyDescent="0.3">
      <c r="E278" s="144"/>
      <c r="F278" s="36"/>
      <c r="G278" s="36"/>
      <c r="H278" s="36"/>
      <c r="I278" s="36"/>
    </row>
    <row r="279" spans="5:9" ht="15" customHeight="1" x14ac:dyDescent="0.3">
      <c r="E279" s="144"/>
      <c r="F279" s="36"/>
      <c r="G279" s="36"/>
      <c r="H279" s="36"/>
      <c r="I279" s="36"/>
    </row>
    <row r="280" spans="5:9" ht="15" customHeight="1" x14ac:dyDescent="0.3">
      <c r="E280" s="144"/>
      <c r="F280" s="36"/>
      <c r="G280" s="36"/>
      <c r="H280" s="36"/>
      <c r="I280" s="36"/>
    </row>
    <row r="281" spans="5:9" ht="15" customHeight="1" x14ac:dyDescent="0.3">
      <c r="E281" s="144"/>
      <c r="F281" s="36"/>
      <c r="G281" s="36"/>
      <c r="H281" s="36"/>
      <c r="I281" s="36"/>
    </row>
    <row r="282" spans="5:9" ht="15" customHeight="1" x14ac:dyDescent="0.3">
      <c r="E282" s="144"/>
      <c r="F282" s="36"/>
      <c r="G282" s="36"/>
      <c r="H282" s="36"/>
      <c r="I282" s="36"/>
    </row>
    <row r="283" spans="5:9" ht="15" customHeight="1" x14ac:dyDescent="0.3">
      <c r="E283" s="144"/>
      <c r="F283" s="36"/>
      <c r="G283" s="36"/>
      <c r="H283" s="36"/>
      <c r="I283" s="36"/>
    </row>
    <row r="284" spans="5:9" ht="15" customHeight="1" x14ac:dyDescent="0.3">
      <c r="E284" s="144"/>
      <c r="F284" s="36"/>
      <c r="G284" s="36"/>
      <c r="H284" s="36"/>
      <c r="I284" s="36"/>
    </row>
    <row r="285" spans="5:9" ht="15" customHeight="1" x14ac:dyDescent="0.3">
      <c r="E285" s="144"/>
      <c r="F285" s="36"/>
      <c r="G285" s="36"/>
      <c r="H285" s="36"/>
      <c r="I285" s="36"/>
    </row>
    <row r="286" spans="5:9" ht="15" customHeight="1" x14ac:dyDescent="0.3">
      <c r="E286" s="144"/>
      <c r="F286" s="36"/>
      <c r="G286" s="36"/>
      <c r="H286" s="36"/>
      <c r="I286" s="36"/>
    </row>
    <row r="287" spans="5:9" ht="15" customHeight="1" x14ac:dyDescent="0.3">
      <c r="E287" s="144"/>
      <c r="F287" s="36"/>
      <c r="G287" s="36"/>
      <c r="H287" s="36"/>
      <c r="I287" s="36"/>
    </row>
    <row r="288" spans="5:9" ht="15" customHeight="1" x14ac:dyDescent="0.3">
      <c r="E288" s="144"/>
      <c r="F288" s="36"/>
      <c r="G288" s="36"/>
      <c r="H288" s="36"/>
      <c r="I288" s="36"/>
    </row>
    <row r="289" spans="5:9" ht="15" customHeight="1" x14ac:dyDescent="0.3">
      <c r="E289" s="144"/>
      <c r="F289" s="36"/>
      <c r="G289" s="36"/>
      <c r="H289" s="36"/>
      <c r="I289" s="36"/>
    </row>
    <row r="290" spans="5:9" ht="15" customHeight="1" x14ac:dyDescent="0.3">
      <c r="E290" s="144"/>
      <c r="F290" s="36"/>
      <c r="G290" s="36"/>
      <c r="H290" s="36"/>
      <c r="I290" s="36"/>
    </row>
    <row r="291" spans="5:9" ht="15" customHeight="1" x14ac:dyDescent="0.3">
      <c r="E291" s="144"/>
      <c r="F291" s="36"/>
      <c r="G291" s="36"/>
      <c r="H291" s="36"/>
      <c r="I291" s="36"/>
    </row>
    <row r="292" spans="5:9" ht="15" customHeight="1" x14ac:dyDescent="0.3">
      <c r="E292" s="144"/>
      <c r="F292" s="36"/>
      <c r="G292" s="36"/>
      <c r="H292" s="36"/>
      <c r="I292" s="36"/>
    </row>
    <row r="293" spans="5:9" ht="15" customHeight="1" x14ac:dyDescent="0.3">
      <c r="E293" s="144"/>
      <c r="F293" s="36"/>
      <c r="G293" s="36"/>
      <c r="H293" s="36"/>
      <c r="I293" s="36"/>
    </row>
    <row r="294" spans="5:9" ht="15" customHeight="1" x14ac:dyDescent="0.3">
      <c r="E294" s="144"/>
      <c r="F294" s="36"/>
      <c r="G294" s="36"/>
      <c r="H294" s="36"/>
      <c r="I294" s="36"/>
    </row>
    <row r="295" spans="5:9" ht="15" customHeight="1" x14ac:dyDescent="0.3">
      <c r="E295" s="144"/>
      <c r="F295" s="36"/>
      <c r="G295" s="36"/>
      <c r="H295" s="36"/>
      <c r="I295" s="36"/>
    </row>
    <row r="296" spans="5:9" ht="15" customHeight="1" x14ac:dyDescent="0.3">
      <c r="E296" s="144"/>
      <c r="F296" s="36"/>
      <c r="G296" s="36"/>
      <c r="H296" s="36"/>
      <c r="I296" s="36"/>
    </row>
    <row r="297" spans="5:9" ht="15" customHeight="1" x14ac:dyDescent="0.3">
      <c r="E297" s="144"/>
      <c r="F297" s="36"/>
      <c r="G297" s="36"/>
      <c r="H297" s="36"/>
      <c r="I297" s="36"/>
    </row>
    <row r="298" spans="5:9" ht="15" customHeight="1" x14ac:dyDescent="0.3">
      <c r="E298" s="144"/>
      <c r="F298" s="36"/>
      <c r="G298" s="36"/>
      <c r="H298" s="36"/>
      <c r="I298" s="36"/>
    </row>
    <row r="299" spans="5:9" ht="15" customHeight="1" x14ac:dyDescent="0.3">
      <c r="E299" s="144"/>
      <c r="F299" s="36"/>
      <c r="G299" s="36"/>
      <c r="H299" s="36"/>
      <c r="I299" s="36"/>
    </row>
    <row r="300" spans="5:9" ht="15" customHeight="1" x14ac:dyDescent="0.3">
      <c r="E300" s="144"/>
      <c r="F300" s="36"/>
      <c r="G300" s="36"/>
      <c r="H300" s="36"/>
      <c r="I300" s="36"/>
    </row>
    <row r="301" spans="5:9" ht="15" customHeight="1" x14ac:dyDescent="0.3">
      <c r="E301" s="144"/>
      <c r="F301" s="36"/>
      <c r="G301" s="36"/>
      <c r="H301" s="36"/>
      <c r="I301" s="36"/>
    </row>
    <row r="302" spans="5:9" ht="15" customHeight="1" x14ac:dyDescent="0.3">
      <c r="E302" s="144"/>
      <c r="F302" s="36"/>
      <c r="G302" s="36"/>
      <c r="H302" s="36"/>
      <c r="I302" s="36"/>
    </row>
    <row r="303" spans="5:9" ht="15" customHeight="1" x14ac:dyDescent="0.3">
      <c r="E303" s="144"/>
      <c r="F303" s="36"/>
      <c r="G303" s="36"/>
      <c r="H303" s="36"/>
      <c r="I303" s="36"/>
    </row>
    <row r="304" spans="5:9" ht="15" customHeight="1" x14ac:dyDescent="0.3">
      <c r="E304" s="144"/>
      <c r="F304" s="36"/>
      <c r="G304" s="36"/>
      <c r="H304" s="36"/>
      <c r="I304" s="36"/>
    </row>
    <row r="305" spans="5:9" ht="15" customHeight="1" x14ac:dyDescent="0.3">
      <c r="E305" s="144"/>
      <c r="F305" s="36"/>
      <c r="G305" s="36"/>
      <c r="H305" s="36"/>
      <c r="I305" s="36"/>
    </row>
    <row r="306" spans="5:9" ht="15" customHeight="1" x14ac:dyDescent="0.3">
      <c r="E306" s="144"/>
      <c r="F306" s="36"/>
      <c r="G306" s="36"/>
      <c r="H306" s="36"/>
      <c r="I306" s="36"/>
    </row>
    <row r="307" spans="5:9" ht="15" customHeight="1" x14ac:dyDescent="0.3">
      <c r="E307" s="144"/>
      <c r="F307" s="36"/>
      <c r="G307" s="36"/>
      <c r="H307" s="36"/>
      <c r="I307" s="36"/>
    </row>
    <row r="308" spans="5:9" ht="15" customHeight="1" x14ac:dyDescent="0.3">
      <c r="E308" s="144"/>
      <c r="F308" s="36"/>
      <c r="G308" s="36"/>
      <c r="H308" s="36"/>
      <c r="I308" s="36"/>
    </row>
    <row r="309" spans="5:9" ht="15" customHeight="1" x14ac:dyDescent="0.3">
      <c r="E309" s="144"/>
      <c r="F309" s="36"/>
      <c r="G309" s="36"/>
      <c r="H309" s="36"/>
      <c r="I309" s="36"/>
    </row>
    <row r="310" spans="5:9" ht="15" customHeight="1" x14ac:dyDescent="0.3">
      <c r="E310" s="144"/>
      <c r="F310" s="36"/>
      <c r="G310" s="36"/>
      <c r="H310" s="36"/>
      <c r="I310" s="36"/>
    </row>
    <row r="311" spans="5:9" ht="15" customHeight="1" x14ac:dyDescent="0.3">
      <c r="E311" s="144"/>
      <c r="F311" s="36"/>
      <c r="G311" s="36"/>
      <c r="H311" s="36"/>
      <c r="I311" s="36"/>
    </row>
    <row r="312" spans="5:9" ht="15" customHeight="1" x14ac:dyDescent="0.3">
      <c r="E312" s="144"/>
      <c r="F312" s="36"/>
      <c r="G312" s="36"/>
      <c r="H312" s="36"/>
      <c r="I312" s="36"/>
    </row>
    <row r="313" spans="5:9" ht="15" customHeight="1" x14ac:dyDescent="0.3">
      <c r="E313" s="144"/>
      <c r="F313" s="36"/>
      <c r="G313" s="36"/>
      <c r="H313" s="36"/>
      <c r="I313" s="36"/>
    </row>
    <row r="314" spans="5:9" ht="15" customHeight="1" x14ac:dyDescent="0.3">
      <c r="E314" s="144"/>
      <c r="F314" s="36"/>
      <c r="G314" s="36"/>
      <c r="H314" s="36"/>
      <c r="I314" s="36"/>
    </row>
  </sheetData>
  <mergeCells count="2">
    <mergeCell ref="A6:C6"/>
    <mergeCell ref="A8:D8"/>
  </mergeCells>
  <phoneticPr fontId="11" type="noConversion"/>
  <pageMargins left="0.7" right="0.7" top="0.75" bottom="0.75" header="0.3" footer="0.3"/>
  <pageSetup scale="73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8810A-2F59-4702-9DD0-E82D80BC832E}">
  <sheetPr>
    <pageSetUpPr fitToPage="1"/>
  </sheetPr>
  <dimension ref="A1:J314"/>
  <sheetViews>
    <sheetView view="pageBreakPreview" zoomScale="120" zoomScaleSheetLayoutView="120" workbookViewId="0">
      <selection activeCell="G16" sqref="G16"/>
    </sheetView>
  </sheetViews>
  <sheetFormatPr defaultColWidth="9.109375" defaultRowHeight="15" customHeight="1" x14ac:dyDescent="0.3"/>
  <cols>
    <col min="1" max="2" width="10.6640625" style="139" customWidth="1"/>
    <col min="3" max="5" width="14.6640625" style="139" customWidth="1"/>
    <col min="6" max="7" width="10.6640625" style="139" customWidth="1"/>
    <col min="8" max="8" width="15.77734375" style="139" customWidth="1"/>
    <col min="9" max="10" width="10.6640625" style="139" customWidth="1"/>
    <col min="11" max="16384" width="9.109375" style="139"/>
  </cols>
  <sheetData>
    <row r="1" spans="1:10" ht="15" customHeight="1" x14ac:dyDescent="0.3">
      <c r="A1" s="137"/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" customHeight="1" x14ac:dyDescent="0.3">
      <c r="A2" s="137"/>
      <c r="B2" s="137"/>
      <c r="C2" s="138"/>
      <c r="D2" s="140"/>
      <c r="E2" s="137"/>
      <c r="F2" s="138"/>
      <c r="G2" s="140"/>
      <c r="H2" s="137"/>
      <c r="I2" s="140"/>
      <c r="J2" s="137"/>
    </row>
    <row r="3" spans="1:10" ht="15" customHeight="1" x14ac:dyDescent="0.3">
      <c r="A3" s="137"/>
      <c r="B3" s="137"/>
      <c r="C3" s="137"/>
      <c r="D3" s="137"/>
      <c r="E3" s="137"/>
      <c r="F3" s="137"/>
      <c r="G3" s="137"/>
      <c r="H3" s="137"/>
      <c r="I3" s="146"/>
      <c r="J3" s="137"/>
    </row>
    <row r="4" spans="1:10" ht="15" customHeight="1" x14ac:dyDescent="0.3">
      <c r="A4" s="138"/>
      <c r="B4" s="157" t="s">
        <v>155</v>
      </c>
      <c r="C4" s="157"/>
      <c r="D4" s="157"/>
      <c r="E4" s="157"/>
      <c r="F4" s="157"/>
      <c r="G4" s="140"/>
      <c r="H4" s="137"/>
      <c r="I4" s="146"/>
      <c r="J4" s="137"/>
    </row>
    <row r="5" spans="1:10" ht="15" customHeight="1" x14ac:dyDescent="0.3">
      <c r="A5" s="138"/>
      <c r="B5" s="138"/>
      <c r="C5" s="138"/>
      <c r="D5" s="140"/>
      <c r="E5" s="137"/>
      <c r="F5" s="147"/>
      <c r="G5" s="147"/>
      <c r="H5" s="137"/>
      <c r="I5" s="137"/>
      <c r="J5" s="137"/>
    </row>
    <row r="6" spans="1:10" ht="15" customHeight="1" x14ac:dyDescent="0.3">
      <c r="A6" s="138"/>
      <c r="B6" s="138"/>
      <c r="C6" s="138" t="s">
        <v>156</v>
      </c>
      <c r="D6" s="140"/>
      <c r="E6" s="137" t="s">
        <v>12</v>
      </c>
      <c r="F6" s="147">
        <v>0.06</v>
      </c>
      <c r="G6" s="56" t="s">
        <v>157</v>
      </c>
      <c r="H6" s="137" t="s">
        <v>158</v>
      </c>
      <c r="I6" s="137"/>
      <c r="J6" s="137"/>
    </row>
    <row r="7" spans="1:10" ht="15" customHeight="1" x14ac:dyDescent="0.3">
      <c r="A7" s="138"/>
      <c r="B7" s="138"/>
      <c r="C7" s="138" t="s">
        <v>159</v>
      </c>
      <c r="D7" s="146"/>
      <c r="E7" s="137" t="s">
        <v>12</v>
      </c>
      <c r="F7" s="147">
        <v>0</v>
      </c>
      <c r="G7" s="152" t="s">
        <v>23</v>
      </c>
      <c r="H7" s="150"/>
      <c r="I7" s="149"/>
      <c r="J7" s="141"/>
    </row>
    <row r="8" spans="1:10" ht="15" customHeight="1" x14ac:dyDescent="0.3">
      <c r="A8" s="138"/>
      <c r="B8" s="138"/>
      <c r="C8" s="138" t="s">
        <v>160</v>
      </c>
      <c r="D8" s="146"/>
      <c r="E8" s="137" t="s">
        <v>12</v>
      </c>
      <c r="F8" s="147">
        <f>F6*F7/7</f>
        <v>0</v>
      </c>
      <c r="G8" s="153" t="s">
        <v>22</v>
      </c>
      <c r="H8" s="147"/>
      <c r="I8" s="147"/>
      <c r="J8" s="147"/>
    </row>
    <row r="9" spans="1:10" ht="12.75" customHeight="1" x14ac:dyDescent="0.3">
      <c r="A9" s="138"/>
      <c r="B9" s="138"/>
      <c r="C9" s="138"/>
      <c r="D9" s="146"/>
      <c r="E9" s="137"/>
      <c r="F9" s="147"/>
      <c r="G9" s="152"/>
      <c r="H9" s="150"/>
      <c r="I9" s="150"/>
      <c r="J9" s="147"/>
    </row>
    <row r="10" spans="1:10" ht="15" customHeight="1" x14ac:dyDescent="0.3">
      <c r="A10" s="160" t="s">
        <v>161</v>
      </c>
      <c r="B10" s="160"/>
      <c r="C10" s="160"/>
      <c r="D10" s="160"/>
      <c r="E10" s="137"/>
      <c r="F10" s="147"/>
      <c r="G10" s="56"/>
      <c r="H10" s="141"/>
      <c r="I10" s="141"/>
      <c r="J10" s="147"/>
    </row>
    <row r="11" spans="1:10" ht="15" customHeight="1" x14ac:dyDescent="0.3">
      <c r="A11" s="138"/>
      <c r="B11" s="138"/>
      <c r="C11" s="138"/>
      <c r="D11" s="151"/>
      <c r="E11" s="137"/>
      <c r="F11" s="48"/>
      <c r="G11" s="154"/>
      <c r="H11" s="48"/>
      <c r="I11" s="48"/>
      <c r="J11" s="140"/>
    </row>
    <row r="12" spans="1:10" ht="15" customHeight="1" x14ac:dyDescent="0.3">
      <c r="A12" s="138"/>
      <c r="B12" s="138"/>
      <c r="C12" s="138"/>
      <c r="D12" s="140"/>
      <c r="E12" s="137"/>
      <c r="F12" s="48"/>
      <c r="G12" s="154"/>
      <c r="H12" s="48"/>
      <c r="I12" s="48"/>
      <c r="J12" s="140"/>
    </row>
    <row r="13" spans="1:10" ht="15" customHeight="1" x14ac:dyDescent="0.3">
      <c r="A13" s="140"/>
      <c r="B13" s="140"/>
      <c r="C13" s="30"/>
      <c r="D13" s="30"/>
      <c r="E13" s="137"/>
      <c r="F13" s="48"/>
      <c r="G13" s="48"/>
      <c r="H13" s="48"/>
      <c r="I13" s="48"/>
      <c r="J13" s="140"/>
    </row>
    <row r="14" spans="1:10" ht="15" customHeight="1" x14ac:dyDescent="0.3">
      <c r="A14" s="140"/>
      <c r="B14" s="140"/>
      <c r="C14" s="30"/>
      <c r="D14" s="30"/>
      <c r="E14" s="137"/>
      <c r="F14" s="48"/>
      <c r="G14" s="48"/>
      <c r="H14" s="48"/>
      <c r="I14" s="48"/>
      <c r="J14" s="140"/>
    </row>
    <row r="15" spans="1:10" ht="15" customHeight="1" x14ac:dyDescent="0.3">
      <c r="A15" s="145"/>
      <c r="D15" s="143"/>
      <c r="E15" s="36"/>
      <c r="G15" s="36"/>
      <c r="H15" s="36"/>
      <c r="I15" s="36"/>
      <c r="J15" s="36"/>
    </row>
    <row r="16" spans="1:10" ht="15" customHeight="1" x14ac:dyDescent="0.3">
      <c r="A16" s="145"/>
      <c r="B16" s="36"/>
      <c r="C16" s="144"/>
      <c r="D16" s="144"/>
      <c r="E16" s="144"/>
      <c r="F16" s="36"/>
      <c r="G16" s="36"/>
      <c r="H16" s="36"/>
      <c r="I16" s="36"/>
      <c r="J16" s="36"/>
    </row>
    <row r="17" spans="1:10" ht="15" customHeight="1" x14ac:dyDescent="0.3">
      <c r="A17" s="36"/>
      <c r="B17" s="36"/>
      <c r="C17" s="144"/>
      <c r="D17" s="144"/>
      <c r="E17" s="144"/>
      <c r="F17" s="36"/>
      <c r="G17" s="36"/>
      <c r="H17" s="36"/>
      <c r="I17" s="36"/>
      <c r="J17" s="36"/>
    </row>
    <row r="18" spans="1:10" ht="15" customHeight="1" x14ac:dyDescent="0.3">
      <c r="A18" s="36"/>
      <c r="B18" s="36"/>
      <c r="C18" s="144"/>
      <c r="D18" s="144"/>
      <c r="E18" s="144"/>
      <c r="F18" s="36"/>
      <c r="G18" s="36"/>
      <c r="H18" s="36"/>
      <c r="I18" s="36"/>
      <c r="J18" s="36"/>
    </row>
    <row r="19" spans="1:10" ht="15" customHeight="1" x14ac:dyDescent="0.3">
      <c r="A19" s="36"/>
      <c r="B19" s="36"/>
      <c r="C19" s="144"/>
      <c r="D19" s="144"/>
      <c r="E19" s="144"/>
      <c r="F19" s="36"/>
      <c r="G19" s="36"/>
      <c r="H19" s="36"/>
      <c r="I19" s="36"/>
      <c r="J19" s="36"/>
    </row>
    <row r="20" spans="1:10" ht="15" customHeight="1" x14ac:dyDescent="0.3">
      <c r="A20" s="36"/>
      <c r="B20" s="36"/>
      <c r="C20" s="144"/>
      <c r="D20" s="144"/>
      <c r="E20" s="144"/>
      <c r="F20" s="36"/>
      <c r="G20" s="36"/>
      <c r="H20" s="36"/>
      <c r="I20" s="36"/>
      <c r="J20" s="36"/>
    </row>
    <row r="21" spans="1:10" ht="15" customHeight="1" x14ac:dyDescent="0.3">
      <c r="A21" s="36"/>
      <c r="B21" s="36"/>
      <c r="C21" s="144"/>
      <c r="D21" s="144"/>
      <c r="E21" s="144"/>
      <c r="F21" s="36"/>
      <c r="G21" s="36"/>
      <c r="H21" s="36"/>
      <c r="I21" s="36"/>
      <c r="J21" s="36"/>
    </row>
    <row r="22" spans="1:10" ht="15" customHeight="1" x14ac:dyDescent="0.3">
      <c r="A22" s="36"/>
      <c r="B22" s="36"/>
      <c r="C22" s="144"/>
      <c r="D22" s="144"/>
      <c r="E22" s="144"/>
      <c r="F22" s="36"/>
      <c r="G22" s="36"/>
      <c r="H22" s="36"/>
      <c r="I22" s="36"/>
      <c r="J22" s="36"/>
    </row>
    <row r="23" spans="1:10" ht="15" customHeight="1" x14ac:dyDescent="0.3">
      <c r="A23" s="36"/>
      <c r="B23" s="36"/>
      <c r="C23" s="144"/>
      <c r="D23" s="144"/>
      <c r="E23" s="144"/>
      <c r="F23" s="36"/>
      <c r="G23" s="36"/>
      <c r="H23" s="36"/>
      <c r="I23" s="36"/>
      <c r="J23" s="36"/>
    </row>
    <row r="24" spans="1:10" ht="15" customHeight="1" x14ac:dyDescent="0.3">
      <c r="A24" s="36"/>
      <c r="B24" s="36"/>
      <c r="C24" s="144"/>
      <c r="D24" s="144"/>
      <c r="E24" s="144"/>
      <c r="F24" s="36"/>
      <c r="G24" s="36"/>
      <c r="H24" s="36"/>
      <c r="I24" s="36"/>
      <c r="J24" s="36"/>
    </row>
    <row r="25" spans="1:10" ht="15" customHeight="1" x14ac:dyDescent="0.3">
      <c r="A25" s="36"/>
      <c r="B25" s="36"/>
      <c r="C25" s="144"/>
      <c r="D25" s="144"/>
      <c r="E25" s="144"/>
      <c r="F25" s="36"/>
      <c r="G25" s="36"/>
      <c r="H25" s="36"/>
      <c r="I25" s="36"/>
      <c r="J25" s="36"/>
    </row>
    <row r="26" spans="1:10" ht="15" customHeight="1" x14ac:dyDescent="0.3">
      <c r="A26" s="36"/>
      <c r="B26" s="36"/>
      <c r="C26" s="144"/>
      <c r="D26" s="144"/>
      <c r="E26" s="144"/>
      <c r="F26" s="36"/>
      <c r="G26" s="36"/>
      <c r="H26" s="36"/>
      <c r="I26" s="36"/>
      <c r="J26" s="36"/>
    </row>
    <row r="27" spans="1:10" ht="15" customHeight="1" x14ac:dyDescent="0.3">
      <c r="A27" s="36"/>
      <c r="B27" s="36"/>
      <c r="C27" s="144"/>
      <c r="D27" s="144"/>
      <c r="E27" s="144"/>
      <c r="F27" s="36"/>
      <c r="G27" s="36"/>
      <c r="H27" s="36"/>
      <c r="I27" s="36"/>
      <c r="J27" s="36"/>
    </row>
    <row r="28" spans="1:10" ht="15" customHeight="1" x14ac:dyDescent="0.3">
      <c r="A28" s="36"/>
      <c r="B28" s="36"/>
      <c r="C28" s="144"/>
      <c r="D28" s="144"/>
      <c r="E28" s="144"/>
      <c r="F28" s="36"/>
      <c r="G28" s="36"/>
      <c r="H28" s="36"/>
      <c r="I28" s="36"/>
      <c r="J28" s="36"/>
    </row>
    <row r="29" spans="1:10" ht="15" customHeight="1" x14ac:dyDescent="0.3">
      <c r="A29" s="36"/>
      <c r="B29" s="36"/>
      <c r="C29" s="144"/>
      <c r="D29" s="144"/>
      <c r="E29" s="144"/>
      <c r="F29" s="36"/>
      <c r="G29" s="36"/>
      <c r="H29" s="36"/>
      <c r="I29" s="36"/>
      <c r="J29" s="36"/>
    </row>
    <row r="30" spans="1:10" ht="15" customHeight="1" x14ac:dyDescent="0.3">
      <c r="A30" s="36"/>
      <c r="B30" s="36"/>
      <c r="C30" s="144"/>
      <c r="D30" s="144"/>
      <c r="E30" s="144"/>
      <c r="F30" s="36"/>
      <c r="G30" s="36"/>
      <c r="H30" s="36"/>
      <c r="I30" s="36"/>
      <c r="J30" s="36"/>
    </row>
    <row r="31" spans="1:10" ht="15" customHeight="1" x14ac:dyDescent="0.3">
      <c r="A31" s="36"/>
      <c r="B31" s="36"/>
      <c r="C31" s="144"/>
      <c r="D31" s="144"/>
      <c r="E31" s="144"/>
      <c r="F31" s="36"/>
      <c r="G31" s="36"/>
      <c r="H31" s="36"/>
      <c r="I31" s="36"/>
      <c r="J31" s="36"/>
    </row>
    <row r="32" spans="1:10" ht="15" customHeight="1" x14ac:dyDescent="0.3">
      <c r="A32" s="36"/>
      <c r="B32" s="36"/>
      <c r="C32" s="144"/>
      <c r="D32" s="144"/>
      <c r="E32" s="144"/>
      <c r="F32" s="36"/>
      <c r="G32" s="36"/>
      <c r="H32" s="36"/>
      <c r="I32" s="36"/>
      <c r="J32" s="36"/>
    </row>
    <row r="33" spans="1:10" ht="15" customHeight="1" x14ac:dyDescent="0.3">
      <c r="A33" s="36"/>
      <c r="B33" s="36"/>
      <c r="C33" s="144"/>
      <c r="D33" s="144"/>
      <c r="E33" s="144"/>
      <c r="F33" s="36"/>
      <c r="G33" s="36"/>
      <c r="H33" s="36"/>
      <c r="I33" s="36"/>
      <c r="J33" s="36"/>
    </row>
    <row r="34" spans="1:10" ht="15" customHeight="1" x14ac:dyDescent="0.3">
      <c r="A34" s="36"/>
      <c r="B34" s="36"/>
      <c r="C34" s="144"/>
      <c r="D34" s="144"/>
      <c r="E34" s="144"/>
      <c r="F34" s="36"/>
      <c r="G34" s="36"/>
      <c r="H34" s="36"/>
      <c r="I34" s="36"/>
      <c r="J34" s="36"/>
    </row>
    <row r="35" spans="1:10" ht="15" customHeight="1" x14ac:dyDescent="0.3">
      <c r="A35" s="36"/>
      <c r="B35" s="36"/>
      <c r="C35" s="144"/>
      <c r="D35" s="144"/>
      <c r="E35" s="144"/>
      <c r="F35" s="36"/>
      <c r="G35" s="36"/>
      <c r="H35" s="36"/>
      <c r="I35" s="36"/>
      <c r="J35" s="36"/>
    </row>
    <row r="36" spans="1:10" ht="15" customHeight="1" x14ac:dyDescent="0.3">
      <c r="A36" s="36"/>
      <c r="B36" s="36"/>
      <c r="C36" s="144"/>
      <c r="D36" s="144"/>
      <c r="E36" s="144"/>
      <c r="F36" s="36"/>
      <c r="G36" s="36"/>
      <c r="H36" s="36"/>
      <c r="I36" s="36"/>
      <c r="J36" s="36"/>
    </row>
    <row r="37" spans="1:10" ht="15" customHeight="1" x14ac:dyDescent="0.3">
      <c r="A37" s="36"/>
      <c r="B37" s="36"/>
      <c r="C37" s="144"/>
      <c r="D37" s="144"/>
      <c r="E37" s="144"/>
      <c r="F37" s="36"/>
      <c r="G37" s="36"/>
      <c r="H37" s="36"/>
      <c r="I37" s="36"/>
      <c r="J37" s="36"/>
    </row>
    <row r="38" spans="1:10" ht="15" customHeight="1" x14ac:dyDescent="0.3">
      <c r="A38" s="36"/>
      <c r="B38" s="36"/>
      <c r="C38" s="144"/>
      <c r="D38" s="144"/>
      <c r="E38" s="144"/>
      <c r="F38" s="36"/>
      <c r="G38" s="36"/>
      <c r="H38" s="36"/>
      <c r="I38" s="36"/>
      <c r="J38" s="36"/>
    </row>
    <row r="39" spans="1:10" ht="15" customHeight="1" x14ac:dyDescent="0.3">
      <c r="A39" s="36"/>
      <c r="B39" s="36"/>
      <c r="C39" s="144"/>
      <c r="D39" s="144"/>
      <c r="E39" s="144"/>
      <c r="F39" s="36"/>
      <c r="G39" s="36"/>
      <c r="H39" s="36"/>
      <c r="I39" s="36"/>
      <c r="J39" s="36"/>
    </row>
    <row r="40" spans="1:10" ht="15" customHeight="1" x14ac:dyDescent="0.3">
      <c r="A40" s="36"/>
      <c r="B40" s="36"/>
      <c r="C40" s="144"/>
      <c r="D40" s="144"/>
      <c r="E40" s="144"/>
      <c r="F40" s="36"/>
      <c r="G40" s="36"/>
      <c r="H40" s="36"/>
      <c r="I40" s="36"/>
      <c r="J40" s="36"/>
    </row>
    <row r="41" spans="1:10" ht="15" customHeight="1" x14ac:dyDescent="0.3">
      <c r="A41" s="36"/>
      <c r="B41" s="36"/>
      <c r="C41" s="144"/>
      <c r="D41" s="144"/>
      <c r="E41" s="144"/>
      <c r="F41" s="36"/>
      <c r="G41" s="36"/>
      <c r="H41" s="36"/>
      <c r="I41" s="36"/>
      <c r="J41" s="36"/>
    </row>
    <row r="42" spans="1:10" ht="15" customHeight="1" x14ac:dyDescent="0.3">
      <c r="A42" s="36"/>
      <c r="B42" s="36"/>
      <c r="C42" s="144"/>
      <c r="D42" s="144"/>
      <c r="E42" s="144"/>
      <c r="F42" s="36"/>
      <c r="G42" s="36"/>
      <c r="H42" s="36"/>
      <c r="I42" s="36"/>
      <c r="J42" s="36"/>
    </row>
    <row r="43" spans="1:10" ht="15" customHeight="1" x14ac:dyDescent="0.3">
      <c r="A43" s="36"/>
      <c r="B43" s="36"/>
      <c r="C43" s="144"/>
      <c r="D43" s="144"/>
      <c r="E43" s="144"/>
      <c r="F43" s="36"/>
      <c r="G43" s="36"/>
      <c r="H43" s="36"/>
      <c r="I43" s="36"/>
      <c r="J43" s="36"/>
    </row>
    <row r="44" spans="1:10" ht="15" customHeight="1" x14ac:dyDescent="0.3">
      <c r="A44" s="36"/>
      <c r="B44" s="36"/>
      <c r="C44" s="144"/>
      <c r="D44" s="144"/>
      <c r="E44" s="144"/>
      <c r="F44" s="36"/>
      <c r="G44" s="36"/>
      <c r="H44" s="36"/>
      <c r="I44" s="36"/>
      <c r="J44" s="36"/>
    </row>
    <row r="45" spans="1:10" ht="15" customHeight="1" x14ac:dyDescent="0.3">
      <c r="A45" s="36"/>
      <c r="B45" s="36"/>
      <c r="C45" s="144"/>
      <c r="D45" s="144"/>
      <c r="E45" s="144"/>
      <c r="F45" s="36"/>
      <c r="G45" s="36"/>
      <c r="H45" s="36"/>
      <c r="I45" s="36"/>
      <c r="J45" s="36"/>
    </row>
    <row r="46" spans="1:10" ht="15" customHeight="1" x14ac:dyDescent="0.3">
      <c r="A46" s="36"/>
      <c r="B46" s="36"/>
      <c r="C46" s="144"/>
      <c r="D46" s="144"/>
      <c r="E46" s="144"/>
      <c r="F46" s="36"/>
      <c r="G46" s="36"/>
      <c r="H46" s="36"/>
      <c r="I46" s="36"/>
      <c r="J46" s="36"/>
    </row>
    <row r="47" spans="1:10" ht="15" customHeight="1" x14ac:dyDescent="0.3">
      <c r="A47" s="36"/>
      <c r="B47" s="36"/>
      <c r="C47" s="144"/>
      <c r="D47" s="144"/>
      <c r="E47" s="144"/>
      <c r="F47" s="36"/>
      <c r="G47" s="36"/>
      <c r="H47" s="36"/>
      <c r="I47" s="36"/>
      <c r="J47" s="36"/>
    </row>
    <row r="48" spans="1:10" ht="15" customHeight="1" x14ac:dyDescent="0.3">
      <c r="A48" s="36"/>
      <c r="B48" s="36"/>
      <c r="C48" s="144"/>
      <c r="D48" s="144"/>
      <c r="E48" s="144"/>
      <c r="F48" s="36"/>
      <c r="G48" s="36"/>
      <c r="H48" s="36"/>
      <c r="I48" s="36"/>
      <c r="J48" s="36"/>
    </row>
    <row r="49" spans="1:10" ht="15" customHeight="1" x14ac:dyDescent="0.3">
      <c r="A49" s="36"/>
      <c r="B49" s="36"/>
      <c r="C49" s="144"/>
      <c r="D49" s="144"/>
      <c r="E49" s="144"/>
      <c r="F49" s="36"/>
      <c r="G49" s="36"/>
      <c r="H49" s="36"/>
      <c r="I49" s="36"/>
      <c r="J49" s="36"/>
    </row>
    <row r="50" spans="1:10" ht="15" customHeight="1" x14ac:dyDescent="0.3">
      <c r="A50" s="36"/>
      <c r="B50" s="36"/>
      <c r="C50" s="144"/>
      <c r="D50" s="144"/>
      <c r="E50" s="144"/>
      <c r="F50" s="36"/>
      <c r="G50" s="36"/>
      <c r="H50" s="36"/>
      <c r="I50" s="36"/>
      <c r="J50" s="36"/>
    </row>
    <row r="51" spans="1:10" ht="15" customHeight="1" x14ac:dyDescent="0.3">
      <c r="A51" s="36"/>
      <c r="B51" s="36"/>
      <c r="C51" s="144"/>
      <c r="D51" s="144"/>
      <c r="E51" s="144"/>
      <c r="F51" s="36"/>
      <c r="G51" s="36"/>
      <c r="H51" s="36"/>
      <c r="I51" s="36"/>
      <c r="J51" s="36"/>
    </row>
    <row r="52" spans="1:10" ht="15" customHeight="1" x14ac:dyDescent="0.3">
      <c r="A52" s="36"/>
      <c r="B52" s="36"/>
      <c r="C52" s="144"/>
      <c r="D52" s="144"/>
      <c r="E52" s="144"/>
      <c r="F52" s="36"/>
      <c r="G52" s="36"/>
      <c r="H52" s="36"/>
      <c r="I52" s="36"/>
      <c r="J52" s="36"/>
    </row>
    <row r="53" spans="1:10" ht="15" customHeight="1" x14ac:dyDescent="0.3">
      <c r="A53" s="36"/>
      <c r="B53" s="36"/>
      <c r="C53" s="144"/>
      <c r="D53" s="144"/>
      <c r="E53" s="144"/>
      <c r="F53" s="36"/>
      <c r="G53" s="36"/>
      <c r="H53" s="36"/>
      <c r="I53" s="36"/>
      <c r="J53" s="36"/>
    </row>
    <row r="54" spans="1:10" ht="15" customHeight="1" x14ac:dyDescent="0.3">
      <c r="A54" s="36"/>
      <c r="B54" s="36"/>
      <c r="C54" s="144"/>
      <c r="D54" s="144"/>
      <c r="E54" s="144"/>
      <c r="F54" s="36"/>
      <c r="G54" s="36"/>
      <c r="H54" s="36"/>
      <c r="I54" s="36"/>
      <c r="J54" s="36"/>
    </row>
    <row r="55" spans="1:10" ht="15" customHeight="1" x14ac:dyDescent="0.3">
      <c r="A55" s="36"/>
      <c r="B55" s="36"/>
      <c r="C55" s="144"/>
      <c r="D55" s="144"/>
      <c r="E55" s="144"/>
      <c r="F55" s="36"/>
      <c r="G55" s="36"/>
      <c r="H55" s="36"/>
      <c r="I55" s="36"/>
      <c r="J55" s="36"/>
    </row>
    <row r="56" spans="1:10" ht="15" customHeight="1" x14ac:dyDescent="0.3">
      <c r="A56" s="36"/>
      <c r="B56" s="36"/>
      <c r="C56" s="144"/>
      <c r="D56" s="144"/>
      <c r="E56" s="144"/>
      <c r="F56" s="36"/>
      <c r="G56" s="36"/>
      <c r="H56" s="36"/>
      <c r="I56" s="36"/>
      <c r="J56" s="36"/>
    </row>
    <row r="57" spans="1:10" ht="15" customHeight="1" x14ac:dyDescent="0.3">
      <c r="A57" s="36"/>
      <c r="B57" s="36"/>
      <c r="C57" s="144"/>
      <c r="D57" s="144"/>
      <c r="E57" s="144"/>
      <c r="F57" s="36"/>
      <c r="G57" s="36"/>
      <c r="H57" s="36"/>
      <c r="I57" s="36"/>
      <c r="J57" s="36"/>
    </row>
    <row r="58" spans="1:10" ht="15" customHeight="1" x14ac:dyDescent="0.3">
      <c r="A58" s="36"/>
      <c r="B58" s="36"/>
      <c r="C58" s="144"/>
      <c r="D58" s="144"/>
      <c r="E58" s="144"/>
      <c r="F58" s="36"/>
      <c r="G58" s="36"/>
      <c r="H58" s="36"/>
      <c r="I58" s="36"/>
      <c r="J58" s="36"/>
    </row>
    <row r="59" spans="1:10" ht="15" customHeight="1" x14ac:dyDescent="0.3">
      <c r="A59" s="36"/>
      <c r="B59" s="36"/>
      <c r="C59" s="144"/>
      <c r="D59" s="144"/>
      <c r="E59" s="144"/>
      <c r="F59" s="36"/>
      <c r="G59" s="36"/>
      <c r="H59" s="36"/>
      <c r="I59" s="36"/>
      <c r="J59" s="36"/>
    </row>
    <row r="60" spans="1:10" ht="15" customHeight="1" x14ac:dyDescent="0.3">
      <c r="A60" s="36"/>
      <c r="B60" s="36"/>
      <c r="C60" s="144"/>
      <c r="D60" s="144"/>
      <c r="E60" s="144"/>
      <c r="F60" s="36"/>
      <c r="G60" s="36"/>
      <c r="H60" s="36"/>
      <c r="I60" s="36"/>
      <c r="J60" s="36"/>
    </row>
    <row r="61" spans="1:10" ht="15" customHeight="1" x14ac:dyDescent="0.3">
      <c r="A61" s="36"/>
      <c r="B61" s="36"/>
      <c r="C61" s="144"/>
      <c r="D61" s="144"/>
      <c r="E61" s="144"/>
      <c r="F61" s="36"/>
      <c r="G61" s="36"/>
      <c r="H61" s="36"/>
      <c r="I61" s="36"/>
      <c r="J61" s="36"/>
    </row>
    <row r="62" spans="1:10" ht="15" customHeight="1" x14ac:dyDescent="0.3">
      <c r="A62" s="36"/>
      <c r="B62" s="36"/>
      <c r="C62" s="144"/>
      <c r="D62" s="144"/>
      <c r="E62" s="144"/>
      <c r="F62" s="36"/>
      <c r="G62" s="36"/>
      <c r="H62" s="36"/>
      <c r="I62" s="36"/>
      <c r="J62" s="36"/>
    </row>
    <row r="63" spans="1:10" ht="15" customHeight="1" x14ac:dyDescent="0.3">
      <c r="A63" s="36"/>
      <c r="B63" s="36"/>
      <c r="C63" s="144"/>
      <c r="D63" s="144"/>
      <c r="E63" s="144"/>
      <c r="F63" s="36"/>
      <c r="G63" s="36"/>
      <c r="H63" s="36"/>
      <c r="I63" s="36"/>
      <c r="J63" s="36"/>
    </row>
    <row r="64" spans="1:10" ht="15" customHeight="1" x14ac:dyDescent="0.3">
      <c r="A64" s="36"/>
      <c r="B64" s="36"/>
      <c r="C64" s="144"/>
      <c r="D64" s="144"/>
      <c r="E64" s="144"/>
      <c r="F64" s="36"/>
      <c r="G64" s="36"/>
      <c r="H64" s="36"/>
      <c r="I64" s="36"/>
      <c r="J64" s="36"/>
    </row>
    <row r="65" spans="1:10" ht="15" customHeight="1" x14ac:dyDescent="0.3">
      <c r="A65" s="36"/>
      <c r="B65" s="36"/>
      <c r="C65" s="144"/>
      <c r="D65" s="144"/>
      <c r="E65" s="144"/>
      <c r="F65" s="36"/>
      <c r="G65" s="36"/>
      <c r="H65" s="36"/>
      <c r="I65" s="36"/>
      <c r="J65" s="36"/>
    </row>
    <row r="66" spans="1:10" ht="15" customHeight="1" x14ac:dyDescent="0.3">
      <c r="A66" s="36"/>
      <c r="B66" s="36"/>
      <c r="C66" s="144"/>
      <c r="D66" s="144"/>
      <c r="E66" s="144"/>
      <c r="F66" s="36"/>
      <c r="G66" s="36"/>
      <c r="H66" s="36"/>
      <c r="I66" s="36"/>
      <c r="J66" s="36"/>
    </row>
    <row r="67" spans="1:10" ht="15" customHeight="1" x14ac:dyDescent="0.3">
      <c r="A67" s="36"/>
      <c r="B67" s="36"/>
      <c r="C67" s="144"/>
      <c r="D67" s="144"/>
      <c r="E67" s="144"/>
      <c r="F67" s="36"/>
      <c r="G67" s="36"/>
      <c r="H67" s="36"/>
      <c r="I67" s="36"/>
      <c r="J67" s="36"/>
    </row>
    <row r="68" spans="1:10" ht="15" customHeight="1" x14ac:dyDescent="0.3">
      <c r="A68" s="36"/>
      <c r="B68" s="36"/>
      <c r="C68" s="144"/>
      <c r="D68" s="144"/>
      <c r="E68" s="144"/>
      <c r="F68" s="36"/>
      <c r="G68" s="36"/>
      <c r="H68" s="36"/>
      <c r="I68" s="36"/>
      <c r="J68" s="36"/>
    </row>
    <row r="69" spans="1:10" ht="15" customHeight="1" x14ac:dyDescent="0.3">
      <c r="A69" s="36"/>
      <c r="B69" s="36"/>
      <c r="C69" s="144"/>
      <c r="D69" s="144"/>
      <c r="E69" s="144"/>
      <c r="F69" s="36"/>
      <c r="G69" s="36"/>
      <c r="H69" s="36"/>
      <c r="I69" s="36"/>
      <c r="J69" s="36"/>
    </row>
    <row r="70" spans="1:10" ht="15" customHeight="1" x14ac:dyDescent="0.3">
      <c r="A70" s="36"/>
      <c r="B70" s="36"/>
      <c r="C70" s="144"/>
      <c r="D70" s="144"/>
      <c r="E70" s="144"/>
      <c r="F70" s="36"/>
      <c r="G70" s="36"/>
      <c r="H70" s="36"/>
      <c r="I70" s="36"/>
      <c r="J70" s="36"/>
    </row>
    <row r="71" spans="1:10" ht="15" customHeight="1" x14ac:dyDescent="0.3">
      <c r="A71" s="36"/>
      <c r="B71" s="36"/>
      <c r="C71" s="144"/>
      <c r="D71" s="144"/>
      <c r="E71" s="144"/>
      <c r="F71" s="36"/>
      <c r="G71" s="36"/>
      <c r="H71" s="36"/>
      <c r="I71" s="36"/>
      <c r="J71" s="36"/>
    </row>
    <row r="72" spans="1:10" ht="15" customHeight="1" x14ac:dyDescent="0.3">
      <c r="A72" s="36"/>
      <c r="B72" s="36"/>
      <c r="C72" s="144"/>
      <c r="D72" s="144"/>
      <c r="E72" s="144"/>
      <c r="F72" s="36"/>
      <c r="G72" s="36"/>
      <c r="H72" s="36"/>
      <c r="I72" s="36"/>
      <c r="J72" s="36"/>
    </row>
    <row r="73" spans="1:10" ht="15" customHeight="1" x14ac:dyDescent="0.3">
      <c r="A73" s="36"/>
      <c r="B73" s="36"/>
      <c r="C73" s="144"/>
      <c r="D73" s="144"/>
      <c r="E73" s="144"/>
      <c r="F73" s="36"/>
      <c r="G73" s="36"/>
      <c r="H73" s="36"/>
      <c r="I73" s="36"/>
      <c r="J73" s="36"/>
    </row>
    <row r="74" spans="1:10" ht="15" customHeight="1" x14ac:dyDescent="0.3">
      <c r="A74" s="36"/>
      <c r="B74" s="36"/>
      <c r="C74" s="144"/>
      <c r="D74" s="144"/>
      <c r="E74" s="144"/>
      <c r="F74" s="36"/>
      <c r="G74" s="36"/>
      <c r="H74" s="36"/>
      <c r="I74" s="36"/>
      <c r="J74" s="36"/>
    </row>
    <row r="75" spans="1:10" ht="15" customHeight="1" x14ac:dyDescent="0.3">
      <c r="A75" s="36"/>
      <c r="B75" s="36"/>
      <c r="C75" s="144"/>
      <c r="D75" s="144"/>
      <c r="E75" s="144"/>
      <c r="F75" s="36"/>
      <c r="G75" s="36"/>
      <c r="H75" s="36"/>
      <c r="I75" s="36"/>
      <c r="J75" s="36"/>
    </row>
    <row r="76" spans="1:10" ht="15" customHeight="1" x14ac:dyDescent="0.3">
      <c r="A76" s="36"/>
      <c r="B76" s="36"/>
      <c r="C76" s="144"/>
      <c r="D76" s="144"/>
      <c r="E76" s="144"/>
      <c r="F76" s="36"/>
      <c r="G76" s="36"/>
      <c r="H76" s="36"/>
      <c r="I76" s="36"/>
      <c r="J76" s="36"/>
    </row>
    <row r="77" spans="1:10" ht="15" customHeight="1" x14ac:dyDescent="0.3">
      <c r="A77" s="36"/>
      <c r="B77" s="36"/>
      <c r="C77" s="144"/>
      <c r="D77" s="144"/>
      <c r="E77" s="144"/>
      <c r="F77" s="36"/>
      <c r="G77" s="36"/>
      <c r="H77" s="36"/>
      <c r="I77" s="36"/>
      <c r="J77" s="36"/>
    </row>
    <row r="78" spans="1:10" ht="15" customHeight="1" x14ac:dyDescent="0.3">
      <c r="A78" s="36"/>
      <c r="B78" s="36"/>
      <c r="C78" s="144"/>
      <c r="D78" s="144"/>
      <c r="E78" s="144"/>
      <c r="F78" s="36"/>
      <c r="G78" s="36"/>
      <c r="H78" s="36"/>
      <c r="I78" s="36"/>
      <c r="J78" s="36"/>
    </row>
    <row r="79" spans="1:10" ht="15" customHeight="1" x14ac:dyDescent="0.3">
      <c r="A79" s="36"/>
      <c r="B79" s="36"/>
      <c r="C79" s="144"/>
      <c r="D79" s="144"/>
      <c r="E79" s="144"/>
      <c r="F79" s="36"/>
      <c r="G79" s="36"/>
      <c r="H79" s="36"/>
      <c r="I79" s="36"/>
      <c r="J79" s="36"/>
    </row>
    <row r="80" spans="1:10" ht="15" customHeight="1" x14ac:dyDescent="0.3">
      <c r="A80" s="36"/>
      <c r="B80" s="36"/>
      <c r="C80" s="144"/>
      <c r="D80" s="144"/>
      <c r="E80" s="144"/>
      <c r="F80" s="36"/>
      <c r="G80" s="36"/>
      <c r="H80" s="36"/>
      <c r="I80" s="36"/>
      <c r="J80" s="36"/>
    </row>
    <row r="81" spans="1:10" ht="15" customHeight="1" x14ac:dyDescent="0.3">
      <c r="A81" s="36"/>
      <c r="B81" s="36"/>
      <c r="C81" s="144"/>
      <c r="D81" s="144"/>
      <c r="E81" s="144"/>
      <c r="F81" s="36"/>
      <c r="G81" s="36"/>
      <c r="H81" s="36"/>
      <c r="I81" s="36"/>
      <c r="J81" s="36"/>
    </row>
    <row r="82" spans="1:10" ht="15" customHeight="1" x14ac:dyDescent="0.3">
      <c r="A82" s="36"/>
      <c r="B82" s="36"/>
      <c r="C82" s="144"/>
      <c r="D82" s="144"/>
      <c r="E82" s="144"/>
      <c r="F82" s="36"/>
      <c r="G82" s="36"/>
      <c r="H82" s="36"/>
      <c r="I82" s="36"/>
      <c r="J82" s="36"/>
    </row>
    <row r="83" spans="1:10" ht="15" customHeight="1" x14ac:dyDescent="0.3">
      <c r="A83" s="36"/>
      <c r="B83" s="36"/>
      <c r="C83" s="144"/>
      <c r="D83" s="144"/>
      <c r="E83" s="144"/>
      <c r="F83" s="36"/>
      <c r="G83" s="36"/>
      <c r="H83" s="36"/>
      <c r="I83" s="36"/>
      <c r="J83" s="36"/>
    </row>
    <row r="84" spans="1:10" ht="15" customHeight="1" x14ac:dyDescent="0.3">
      <c r="A84" s="36"/>
      <c r="B84" s="36"/>
      <c r="C84" s="144"/>
      <c r="D84" s="144"/>
      <c r="E84" s="144"/>
      <c r="F84" s="36"/>
      <c r="G84" s="36"/>
      <c r="H84" s="36"/>
      <c r="I84" s="36"/>
      <c r="J84" s="36"/>
    </row>
    <row r="85" spans="1:10" ht="15" customHeight="1" x14ac:dyDescent="0.3">
      <c r="A85" s="36"/>
      <c r="B85" s="36"/>
      <c r="C85" s="144"/>
      <c r="D85" s="144"/>
      <c r="E85" s="144"/>
      <c r="F85" s="36"/>
      <c r="G85" s="36"/>
      <c r="H85" s="36"/>
      <c r="I85" s="36"/>
      <c r="J85" s="36"/>
    </row>
    <row r="86" spans="1:10" ht="15" customHeight="1" x14ac:dyDescent="0.3">
      <c r="A86" s="36"/>
      <c r="B86" s="36"/>
      <c r="C86" s="144"/>
      <c r="D86" s="144"/>
      <c r="E86" s="144"/>
      <c r="F86" s="36"/>
      <c r="G86" s="36"/>
      <c r="H86" s="36"/>
      <c r="I86" s="36"/>
      <c r="J86" s="36"/>
    </row>
    <row r="87" spans="1:10" ht="15" customHeight="1" x14ac:dyDescent="0.3">
      <c r="A87" s="36"/>
      <c r="B87" s="36"/>
      <c r="C87" s="144"/>
      <c r="D87" s="144"/>
      <c r="E87" s="144"/>
      <c r="F87" s="36"/>
      <c r="G87" s="36"/>
      <c r="H87" s="36"/>
      <c r="I87" s="36"/>
      <c r="J87" s="36"/>
    </row>
    <row r="88" spans="1:10" ht="15" customHeight="1" x14ac:dyDescent="0.3">
      <c r="A88" s="36"/>
      <c r="B88" s="36"/>
      <c r="C88" s="144"/>
      <c r="D88" s="144"/>
      <c r="E88" s="144"/>
      <c r="F88" s="36"/>
      <c r="G88" s="36"/>
      <c r="H88" s="36"/>
      <c r="I88" s="36"/>
      <c r="J88" s="36"/>
    </row>
    <row r="89" spans="1:10" ht="15" customHeight="1" x14ac:dyDescent="0.3">
      <c r="A89" s="36"/>
      <c r="B89" s="36"/>
      <c r="C89" s="144"/>
      <c r="D89" s="144"/>
      <c r="E89" s="144"/>
      <c r="F89" s="36"/>
      <c r="G89" s="36"/>
      <c r="H89" s="36"/>
      <c r="I89" s="36"/>
      <c r="J89" s="36"/>
    </row>
    <row r="90" spans="1:10" ht="15" customHeight="1" x14ac:dyDescent="0.3">
      <c r="A90" s="36"/>
      <c r="B90" s="36"/>
      <c r="C90" s="144"/>
      <c r="D90" s="144"/>
      <c r="E90" s="144"/>
      <c r="F90" s="36"/>
      <c r="G90" s="36"/>
      <c r="H90" s="36"/>
      <c r="I90" s="36"/>
      <c r="J90" s="36"/>
    </row>
    <row r="91" spans="1:10" ht="15" customHeight="1" x14ac:dyDescent="0.3">
      <c r="A91" s="36"/>
      <c r="B91" s="36"/>
      <c r="C91" s="144"/>
      <c r="D91" s="144"/>
      <c r="E91" s="144"/>
      <c r="F91" s="36"/>
      <c r="G91" s="36"/>
      <c r="H91" s="36"/>
      <c r="I91" s="36"/>
      <c r="J91" s="36"/>
    </row>
    <row r="92" spans="1:10" ht="15" customHeight="1" x14ac:dyDescent="0.3">
      <c r="A92" s="36"/>
      <c r="B92" s="36"/>
      <c r="C92" s="144"/>
      <c r="D92" s="144"/>
      <c r="E92" s="144"/>
      <c r="F92" s="36"/>
      <c r="G92" s="36"/>
      <c r="H92" s="36"/>
      <c r="I92" s="36"/>
      <c r="J92" s="36"/>
    </row>
    <row r="93" spans="1:10" ht="15" customHeight="1" x14ac:dyDescent="0.3">
      <c r="A93" s="36"/>
      <c r="B93" s="36"/>
      <c r="C93" s="144"/>
      <c r="D93" s="144"/>
      <c r="E93" s="144"/>
      <c r="F93" s="36"/>
      <c r="G93" s="36"/>
      <c r="H93" s="36"/>
      <c r="I93" s="36"/>
      <c r="J93" s="36"/>
    </row>
    <row r="94" spans="1:10" ht="15" customHeight="1" x14ac:dyDescent="0.3">
      <c r="A94" s="36"/>
      <c r="B94" s="36"/>
      <c r="C94" s="144"/>
      <c r="D94" s="144"/>
      <c r="E94" s="144"/>
      <c r="F94" s="36"/>
      <c r="G94" s="36"/>
      <c r="H94" s="36"/>
      <c r="I94" s="36"/>
      <c r="J94" s="36"/>
    </row>
    <row r="95" spans="1:10" ht="15" customHeight="1" x14ac:dyDescent="0.3">
      <c r="A95" s="36"/>
      <c r="B95" s="36"/>
      <c r="C95" s="144"/>
      <c r="D95" s="144"/>
      <c r="E95" s="144"/>
      <c r="F95" s="36"/>
      <c r="G95" s="36"/>
      <c r="H95" s="36"/>
      <c r="I95" s="36"/>
      <c r="J95" s="36"/>
    </row>
    <row r="96" spans="1:10" ht="15" customHeight="1" x14ac:dyDescent="0.3">
      <c r="A96" s="36"/>
      <c r="B96" s="36"/>
      <c r="C96" s="144"/>
      <c r="D96" s="144"/>
      <c r="E96" s="144"/>
      <c r="F96" s="36"/>
      <c r="G96" s="36"/>
      <c r="H96" s="36"/>
      <c r="I96" s="36"/>
      <c r="J96" s="36"/>
    </row>
    <row r="97" spans="1:10" ht="15" customHeight="1" x14ac:dyDescent="0.3">
      <c r="A97" s="36"/>
      <c r="B97" s="36"/>
      <c r="C97" s="144"/>
      <c r="D97" s="144"/>
      <c r="E97" s="144"/>
      <c r="F97" s="36"/>
      <c r="G97" s="36"/>
      <c r="H97" s="36"/>
      <c r="I97" s="36"/>
      <c r="J97" s="36"/>
    </row>
    <row r="98" spans="1:10" ht="15" customHeight="1" x14ac:dyDescent="0.3">
      <c r="A98" s="36"/>
      <c r="B98" s="36"/>
      <c r="C98" s="144"/>
      <c r="D98" s="144"/>
      <c r="E98" s="144"/>
      <c r="F98" s="36"/>
      <c r="G98" s="36"/>
      <c r="H98" s="36"/>
      <c r="I98" s="36"/>
      <c r="J98" s="36"/>
    </row>
    <row r="99" spans="1:10" ht="15" customHeight="1" x14ac:dyDescent="0.3">
      <c r="A99" s="36"/>
      <c r="B99" s="36"/>
      <c r="C99" s="144"/>
      <c r="D99" s="144"/>
      <c r="E99" s="144"/>
      <c r="F99" s="36"/>
      <c r="G99" s="36"/>
      <c r="H99" s="36"/>
      <c r="I99" s="36"/>
      <c r="J99" s="36"/>
    </row>
    <row r="100" spans="1:10" ht="15" customHeight="1" x14ac:dyDescent="0.3">
      <c r="A100" s="36"/>
      <c r="B100" s="36"/>
      <c r="C100" s="144"/>
      <c r="D100" s="144"/>
      <c r="E100" s="144"/>
      <c r="F100" s="36"/>
      <c r="G100" s="36"/>
      <c r="H100" s="36"/>
      <c r="I100" s="36"/>
      <c r="J100" s="36"/>
    </row>
    <row r="101" spans="1:10" ht="15" customHeight="1" x14ac:dyDescent="0.3">
      <c r="A101" s="36"/>
      <c r="B101" s="36"/>
      <c r="C101" s="144"/>
      <c r="D101" s="144"/>
      <c r="E101" s="144"/>
      <c r="F101" s="36"/>
      <c r="G101" s="36"/>
      <c r="H101" s="36"/>
      <c r="I101" s="36"/>
      <c r="J101" s="36"/>
    </row>
    <row r="102" spans="1:10" ht="15" customHeight="1" x14ac:dyDescent="0.3">
      <c r="A102" s="36"/>
      <c r="B102" s="36"/>
      <c r="C102" s="144"/>
      <c r="D102" s="144"/>
      <c r="E102" s="144"/>
      <c r="F102" s="36"/>
      <c r="G102" s="36"/>
      <c r="H102" s="36"/>
      <c r="I102" s="36"/>
      <c r="J102" s="36"/>
    </row>
    <row r="103" spans="1:10" ht="15" customHeight="1" x14ac:dyDescent="0.3">
      <c r="A103" s="36"/>
      <c r="B103" s="36"/>
      <c r="C103" s="144"/>
      <c r="D103" s="144"/>
      <c r="E103" s="144"/>
      <c r="F103" s="36"/>
      <c r="G103" s="36"/>
      <c r="H103" s="36"/>
      <c r="I103" s="36"/>
      <c r="J103" s="36"/>
    </row>
    <row r="104" spans="1:10" ht="15" customHeight="1" x14ac:dyDescent="0.3">
      <c r="A104" s="36"/>
      <c r="B104" s="36"/>
      <c r="C104" s="144"/>
      <c r="D104" s="144"/>
      <c r="E104" s="144"/>
      <c r="F104" s="36"/>
      <c r="G104" s="36"/>
      <c r="H104" s="36"/>
      <c r="I104" s="36"/>
      <c r="J104" s="36"/>
    </row>
    <row r="105" spans="1:10" ht="15" customHeight="1" x14ac:dyDescent="0.3">
      <c r="A105" s="36"/>
      <c r="B105" s="36"/>
      <c r="C105" s="144"/>
      <c r="D105" s="144"/>
      <c r="E105" s="144"/>
      <c r="F105" s="36"/>
      <c r="G105" s="36"/>
      <c r="H105" s="36"/>
      <c r="I105" s="36"/>
      <c r="J105" s="36"/>
    </row>
    <row r="106" spans="1:10" ht="15" customHeight="1" x14ac:dyDescent="0.3">
      <c r="A106" s="36"/>
      <c r="B106" s="36"/>
      <c r="C106" s="144"/>
      <c r="D106" s="144"/>
      <c r="E106" s="144"/>
      <c r="F106" s="36"/>
      <c r="G106" s="36"/>
      <c r="H106" s="36"/>
      <c r="I106" s="36"/>
      <c r="J106" s="36"/>
    </row>
    <row r="107" spans="1:10" ht="15" customHeight="1" x14ac:dyDescent="0.3">
      <c r="A107" s="36"/>
      <c r="B107" s="36"/>
      <c r="C107" s="144"/>
      <c r="D107" s="144"/>
      <c r="E107" s="144"/>
      <c r="F107" s="36"/>
      <c r="G107" s="36"/>
      <c r="H107" s="36"/>
      <c r="I107" s="36"/>
      <c r="J107" s="36"/>
    </row>
    <row r="108" spans="1:10" ht="15" customHeight="1" x14ac:dyDescent="0.3">
      <c r="A108" s="36"/>
      <c r="B108" s="36"/>
      <c r="C108" s="144"/>
      <c r="D108" s="144"/>
      <c r="E108" s="144"/>
      <c r="F108" s="36"/>
      <c r="G108" s="36"/>
      <c r="H108" s="36"/>
      <c r="I108" s="36"/>
      <c r="J108" s="36"/>
    </row>
    <row r="109" spans="1:10" ht="15" customHeight="1" x14ac:dyDescent="0.3">
      <c r="A109" s="36"/>
      <c r="B109" s="36"/>
      <c r="C109" s="144"/>
      <c r="D109" s="144"/>
      <c r="E109" s="144"/>
      <c r="F109" s="36"/>
      <c r="G109" s="36"/>
      <c r="H109" s="36"/>
      <c r="I109" s="36"/>
      <c r="J109" s="36"/>
    </row>
    <row r="110" spans="1:10" ht="15" customHeight="1" x14ac:dyDescent="0.3">
      <c r="A110" s="36"/>
      <c r="B110" s="36"/>
      <c r="C110" s="144"/>
      <c r="D110" s="144"/>
      <c r="E110" s="144"/>
      <c r="F110" s="36"/>
      <c r="G110" s="36"/>
      <c r="H110" s="36"/>
      <c r="I110" s="36"/>
      <c r="J110" s="36"/>
    </row>
    <row r="111" spans="1:10" ht="15" customHeight="1" x14ac:dyDescent="0.3">
      <c r="A111" s="36"/>
      <c r="B111" s="36"/>
      <c r="C111" s="144"/>
      <c r="D111" s="144"/>
      <c r="E111" s="144"/>
      <c r="F111" s="36"/>
      <c r="G111" s="36"/>
      <c r="H111" s="36"/>
      <c r="I111" s="36"/>
      <c r="J111" s="36"/>
    </row>
    <row r="112" spans="1:10" ht="15" customHeight="1" x14ac:dyDescent="0.3">
      <c r="A112" s="36"/>
      <c r="B112" s="36"/>
      <c r="C112" s="144"/>
      <c r="D112" s="144"/>
      <c r="E112" s="144"/>
      <c r="F112" s="36"/>
      <c r="G112" s="36"/>
      <c r="H112" s="36"/>
      <c r="I112" s="36"/>
      <c r="J112" s="36"/>
    </row>
    <row r="113" spans="1:10" ht="15" customHeight="1" x14ac:dyDescent="0.3">
      <c r="A113" s="36"/>
      <c r="B113" s="36"/>
      <c r="C113" s="144"/>
      <c r="D113" s="144"/>
      <c r="E113" s="144"/>
      <c r="F113" s="36"/>
      <c r="G113" s="36"/>
      <c r="H113" s="36"/>
      <c r="I113" s="36"/>
      <c r="J113" s="36"/>
    </row>
    <row r="114" spans="1:10" ht="15" customHeight="1" x14ac:dyDescent="0.3">
      <c r="A114" s="36"/>
      <c r="B114" s="36"/>
      <c r="C114" s="144"/>
      <c r="D114" s="144"/>
      <c r="E114" s="144"/>
      <c r="F114" s="36"/>
      <c r="G114" s="36"/>
      <c r="H114" s="36"/>
      <c r="I114" s="36"/>
      <c r="J114" s="36"/>
    </row>
    <row r="115" spans="1:10" ht="15" customHeight="1" x14ac:dyDescent="0.3">
      <c r="A115" s="36"/>
      <c r="B115" s="36"/>
      <c r="C115" s="144"/>
      <c r="D115" s="144"/>
      <c r="E115" s="144"/>
      <c r="F115" s="36"/>
      <c r="G115" s="36"/>
      <c r="H115" s="36"/>
      <c r="I115" s="36"/>
      <c r="J115" s="36"/>
    </row>
    <row r="116" spans="1:10" ht="15" customHeight="1" x14ac:dyDescent="0.3">
      <c r="A116" s="36"/>
      <c r="B116" s="36"/>
      <c r="C116" s="144"/>
      <c r="D116" s="144"/>
      <c r="E116" s="144"/>
      <c r="F116" s="36"/>
      <c r="G116" s="36"/>
      <c r="H116" s="36"/>
      <c r="I116" s="36"/>
      <c r="J116" s="36"/>
    </row>
    <row r="117" spans="1:10" ht="15" customHeight="1" x14ac:dyDescent="0.3">
      <c r="A117" s="36"/>
      <c r="B117" s="36"/>
      <c r="C117" s="144"/>
      <c r="D117" s="144"/>
      <c r="E117" s="144"/>
      <c r="F117" s="36"/>
      <c r="G117" s="36"/>
      <c r="H117" s="36"/>
      <c r="I117" s="36"/>
      <c r="J117" s="36"/>
    </row>
    <row r="118" spans="1:10" ht="15" customHeight="1" x14ac:dyDescent="0.3">
      <c r="A118" s="36"/>
      <c r="B118" s="36"/>
      <c r="C118" s="144"/>
      <c r="D118" s="144"/>
      <c r="E118" s="144"/>
      <c r="F118" s="36"/>
      <c r="G118" s="36"/>
      <c r="H118" s="36"/>
      <c r="I118" s="36"/>
      <c r="J118" s="36"/>
    </row>
    <row r="119" spans="1:10" ht="15" customHeight="1" x14ac:dyDescent="0.3">
      <c r="A119" s="36"/>
      <c r="B119" s="36"/>
      <c r="C119" s="144"/>
      <c r="D119" s="144"/>
      <c r="E119" s="144"/>
      <c r="F119" s="36"/>
      <c r="G119" s="36"/>
      <c r="H119" s="36"/>
      <c r="I119" s="36"/>
      <c r="J119" s="36"/>
    </row>
    <row r="120" spans="1:10" ht="15" customHeight="1" x14ac:dyDescent="0.3">
      <c r="A120" s="36"/>
      <c r="B120" s="36"/>
      <c r="C120" s="144"/>
      <c r="D120" s="144"/>
      <c r="E120" s="144"/>
      <c r="F120" s="36"/>
      <c r="G120" s="36"/>
      <c r="H120" s="36"/>
      <c r="I120" s="36"/>
      <c r="J120" s="36"/>
    </row>
    <row r="121" spans="1:10" ht="15" customHeight="1" x14ac:dyDescent="0.3">
      <c r="A121" s="36"/>
      <c r="B121" s="36"/>
      <c r="C121" s="144"/>
      <c r="D121" s="144"/>
      <c r="E121" s="144"/>
      <c r="F121" s="36"/>
      <c r="G121" s="36"/>
      <c r="H121" s="36"/>
      <c r="I121" s="36"/>
      <c r="J121" s="36"/>
    </row>
    <row r="122" spans="1:10" ht="15" customHeight="1" x14ac:dyDescent="0.3">
      <c r="A122" s="36"/>
      <c r="B122" s="36"/>
      <c r="C122" s="144"/>
      <c r="D122" s="144"/>
      <c r="E122" s="144"/>
      <c r="F122" s="36"/>
      <c r="G122" s="36"/>
      <c r="H122" s="36"/>
      <c r="I122" s="36"/>
      <c r="J122" s="36"/>
    </row>
    <row r="123" spans="1:10" ht="15" customHeight="1" x14ac:dyDescent="0.3">
      <c r="A123" s="36"/>
      <c r="B123" s="36"/>
      <c r="C123" s="144"/>
      <c r="D123" s="144"/>
      <c r="E123" s="144"/>
      <c r="F123" s="36"/>
      <c r="G123" s="36"/>
      <c r="H123" s="36"/>
      <c r="I123" s="36"/>
      <c r="J123" s="36"/>
    </row>
    <row r="124" spans="1:10" ht="15" customHeight="1" x14ac:dyDescent="0.3">
      <c r="A124" s="36"/>
      <c r="B124" s="36"/>
      <c r="C124" s="144"/>
      <c r="D124" s="144"/>
      <c r="E124" s="144"/>
      <c r="F124" s="36"/>
      <c r="G124" s="36"/>
      <c r="H124" s="36"/>
      <c r="I124" s="36"/>
      <c r="J124" s="36"/>
    </row>
    <row r="125" spans="1:10" ht="15" customHeight="1" x14ac:dyDescent="0.3">
      <c r="A125" s="36"/>
      <c r="B125" s="36"/>
      <c r="C125" s="144"/>
      <c r="D125" s="144"/>
      <c r="E125" s="144"/>
      <c r="F125" s="36"/>
      <c r="G125" s="36"/>
      <c r="H125" s="36"/>
      <c r="I125" s="36"/>
      <c r="J125" s="36"/>
    </row>
    <row r="126" spans="1:10" ht="15" customHeight="1" x14ac:dyDescent="0.3">
      <c r="A126" s="36"/>
      <c r="B126" s="36"/>
      <c r="C126" s="144"/>
      <c r="D126" s="144"/>
      <c r="E126" s="144"/>
      <c r="F126" s="36"/>
      <c r="G126" s="36"/>
      <c r="H126" s="36"/>
      <c r="I126" s="36"/>
      <c r="J126" s="36"/>
    </row>
    <row r="127" spans="1:10" ht="15" customHeight="1" x14ac:dyDescent="0.3">
      <c r="A127" s="36"/>
      <c r="B127" s="36"/>
      <c r="C127" s="144"/>
      <c r="D127" s="144"/>
      <c r="E127" s="144"/>
      <c r="F127" s="36"/>
      <c r="G127" s="36"/>
      <c r="H127" s="36"/>
      <c r="I127" s="36"/>
      <c r="J127" s="36"/>
    </row>
    <row r="128" spans="1:10" ht="15" customHeight="1" x14ac:dyDescent="0.3">
      <c r="A128" s="36"/>
      <c r="B128" s="36"/>
      <c r="C128" s="144"/>
      <c r="D128" s="144"/>
      <c r="E128" s="144"/>
      <c r="F128" s="36"/>
      <c r="G128" s="36"/>
      <c r="H128" s="36"/>
      <c r="I128" s="36"/>
      <c r="J128" s="36"/>
    </row>
    <row r="129" spans="1:10" ht="15" customHeight="1" x14ac:dyDescent="0.3">
      <c r="A129" s="36"/>
      <c r="B129" s="36"/>
      <c r="C129" s="144"/>
      <c r="D129" s="144"/>
      <c r="E129" s="144"/>
      <c r="F129" s="36"/>
      <c r="G129" s="36"/>
      <c r="H129" s="36"/>
      <c r="I129" s="36"/>
      <c r="J129" s="36"/>
    </row>
    <row r="130" spans="1:10" ht="15" customHeight="1" x14ac:dyDescent="0.3">
      <c r="A130" s="36"/>
      <c r="B130" s="36"/>
      <c r="C130" s="144"/>
      <c r="D130" s="144"/>
      <c r="E130" s="144"/>
      <c r="F130" s="36"/>
      <c r="G130" s="36"/>
      <c r="H130" s="36"/>
      <c r="I130" s="36"/>
      <c r="J130" s="36"/>
    </row>
    <row r="131" spans="1:10" ht="15" customHeight="1" x14ac:dyDescent="0.3">
      <c r="A131" s="36"/>
      <c r="B131" s="36"/>
      <c r="C131" s="144"/>
      <c r="D131" s="144"/>
      <c r="E131" s="144"/>
      <c r="F131" s="36"/>
      <c r="G131" s="36"/>
      <c r="H131" s="36"/>
      <c r="I131" s="36"/>
      <c r="J131" s="36"/>
    </row>
    <row r="132" spans="1:10" ht="15" customHeight="1" x14ac:dyDescent="0.3">
      <c r="A132" s="36"/>
      <c r="B132" s="36"/>
      <c r="C132" s="144"/>
      <c r="D132" s="144"/>
      <c r="E132" s="144"/>
      <c r="F132" s="36"/>
      <c r="G132" s="36"/>
      <c r="H132" s="36"/>
      <c r="I132" s="36"/>
      <c r="J132" s="36"/>
    </row>
    <row r="133" spans="1:10" ht="15" customHeight="1" x14ac:dyDescent="0.3">
      <c r="A133" s="36"/>
      <c r="B133" s="36"/>
      <c r="C133" s="144"/>
      <c r="D133" s="144"/>
      <c r="E133" s="144"/>
      <c r="F133" s="36"/>
      <c r="G133" s="36"/>
      <c r="H133" s="36"/>
      <c r="I133" s="36"/>
      <c r="J133" s="36"/>
    </row>
    <row r="134" spans="1:10" ht="15" customHeight="1" x14ac:dyDescent="0.3">
      <c r="A134" s="36"/>
      <c r="B134" s="36"/>
      <c r="C134" s="144"/>
      <c r="D134" s="144"/>
      <c r="E134" s="144"/>
      <c r="F134" s="36"/>
      <c r="G134" s="36"/>
      <c r="H134" s="36"/>
      <c r="I134" s="36"/>
      <c r="J134" s="36"/>
    </row>
    <row r="135" spans="1:10" ht="15" customHeight="1" x14ac:dyDescent="0.3">
      <c r="A135" s="36"/>
      <c r="B135" s="36"/>
      <c r="C135" s="144"/>
      <c r="D135" s="144"/>
      <c r="E135" s="144"/>
      <c r="F135" s="36"/>
      <c r="G135" s="36"/>
      <c r="H135" s="36"/>
      <c r="I135" s="36"/>
      <c r="J135" s="36"/>
    </row>
    <row r="136" spans="1:10" ht="15" customHeight="1" x14ac:dyDescent="0.3">
      <c r="A136" s="36"/>
      <c r="B136" s="36"/>
      <c r="C136" s="144"/>
      <c r="D136" s="144"/>
      <c r="E136" s="144"/>
      <c r="F136" s="36"/>
      <c r="G136" s="36"/>
      <c r="H136" s="36"/>
      <c r="I136" s="36"/>
      <c r="J136" s="36"/>
    </row>
    <row r="137" spans="1:10" ht="15" customHeight="1" x14ac:dyDescent="0.3">
      <c r="A137" s="36"/>
      <c r="B137" s="36"/>
      <c r="C137" s="144"/>
      <c r="D137" s="144"/>
      <c r="E137" s="144"/>
      <c r="F137" s="36"/>
      <c r="G137" s="36"/>
      <c r="H137" s="36"/>
      <c r="I137" s="36"/>
      <c r="J137" s="36"/>
    </row>
    <row r="138" spans="1:10" ht="15" customHeight="1" x14ac:dyDescent="0.3">
      <c r="A138" s="36"/>
      <c r="B138" s="36"/>
      <c r="C138" s="144"/>
      <c r="D138" s="144"/>
      <c r="E138" s="144"/>
      <c r="F138" s="36"/>
      <c r="G138" s="36"/>
      <c r="H138" s="36"/>
      <c r="I138" s="36"/>
      <c r="J138" s="36"/>
    </row>
    <row r="139" spans="1:10" ht="15" customHeight="1" x14ac:dyDescent="0.3">
      <c r="A139" s="36"/>
      <c r="B139" s="36"/>
      <c r="C139" s="144"/>
      <c r="D139" s="144"/>
      <c r="E139" s="144"/>
      <c r="F139" s="36"/>
      <c r="G139" s="36"/>
      <c r="H139" s="36"/>
      <c r="I139" s="36"/>
      <c r="J139" s="36"/>
    </row>
    <row r="140" spans="1:10" ht="15" customHeight="1" x14ac:dyDescent="0.3">
      <c r="A140" s="36"/>
      <c r="B140" s="36"/>
      <c r="C140" s="144"/>
      <c r="D140" s="144"/>
      <c r="E140" s="144"/>
      <c r="F140" s="36"/>
      <c r="G140" s="36"/>
      <c r="H140" s="36"/>
      <c r="I140" s="36"/>
      <c r="J140" s="36"/>
    </row>
    <row r="141" spans="1:10" ht="15" customHeight="1" x14ac:dyDescent="0.3">
      <c r="A141" s="36"/>
      <c r="B141" s="36"/>
      <c r="C141" s="144"/>
      <c r="D141" s="144"/>
      <c r="E141" s="144"/>
      <c r="F141" s="36"/>
      <c r="G141" s="36"/>
      <c r="H141" s="36"/>
      <c r="I141" s="36"/>
      <c r="J141" s="36"/>
    </row>
    <row r="142" spans="1:10" ht="15" customHeight="1" x14ac:dyDescent="0.3">
      <c r="A142" s="36"/>
      <c r="B142" s="36"/>
      <c r="C142" s="144"/>
      <c r="D142" s="144"/>
      <c r="E142" s="144"/>
      <c r="F142" s="36"/>
      <c r="G142" s="36"/>
      <c r="H142" s="36"/>
      <c r="I142" s="36"/>
      <c r="J142" s="36"/>
    </row>
    <row r="143" spans="1:10" ht="15" customHeight="1" x14ac:dyDescent="0.3">
      <c r="A143" s="36"/>
      <c r="B143" s="36"/>
      <c r="C143" s="144"/>
      <c r="D143" s="144"/>
      <c r="E143" s="144"/>
      <c r="F143" s="36"/>
      <c r="G143" s="36"/>
      <c r="H143" s="36"/>
      <c r="I143" s="36"/>
      <c r="J143" s="36"/>
    </row>
    <row r="144" spans="1:10" ht="15" customHeight="1" x14ac:dyDescent="0.3">
      <c r="A144" s="36"/>
      <c r="B144" s="36"/>
      <c r="C144" s="144"/>
      <c r="D144" s="144"/>
      <c r="E144" s="144"/>
      <c r="F144" s="36"/>
      <c r="G144" s="36"/>
      <c r="H144" s="36"/>
      <c r="I144" s="36"/>
      <c r="J144" s="36"/>
    </row>
    <row r="145" spans="1:10" ht="15" customHeight="1" x14ac:dyDescent="0.3">
      <c r="A145" s="36"/>
      <c r="B145" s="36"/>
      <c r="C145" s="144"/>
      <c r="D145" s="144"/>
      <c r="E145" s="144"/>
      <c r="F145" s="36"/>
      <c r="G145" s="36"/>
      <c r="H145" s="36"/>
      <c r="I145" s="36"/>
      <c r="J145" s="36"/>
    </row>
    <row r="146" spans="1:10" ht="15" customHeight="1" x14ac:dyDescent="0.3">
      <c r="A146" s="36"/>
      <c r="B146" s="36"/>
      <c r="C146" s="144"/>
      <c r="D146" s="144"/>
      <c r="E146" s="144"/>
      <c r="F146" s="36"/>
      <c r="G146" s="36"/>
      <c r="H146" s="36"/>
      <c r="I146" s="36"/>
      <c r="J146" s="36"/>
    </row>
    <row r="147" spans="1:10" ht="15" customHeight="1" x14ac:dyDescent="0.3">
      <c r="A147" s="36"/>
      <c r="B147" s="36"/>
      <c r="C147" s="144"/>
      <c r="D147" s="144"/>
      <c r="E147" s="144"/>
      <c r="F147" s="36"/>
      <c r="G147" s="36"/>
      <c r="H147" s="36"/>
      <c r="I147" s="36"/>
      <c r="J147" s="36"/>
    </row>
    <row r="148" spans="1:10" ht="15" customHeight="1" x14ac:dyDescent="0.3">
      <c r="A148" s="36"/>
      <c r="B148" s="36"/>
      <c r="C148" s="144"/>
      <c r="D148" s="144"/>
      <c r="E148" s="144"/>
      <c r="F148" s="36"/>
      <c r="G148" s="36"/>
      <c r="H148" s="36"/>
      <c r="I148" s="36"/>
      <c r="J148" s="36"/>
    </row>
    <row r="149" spans="1:10" ht="15" customHeight="1" x14ac:dyDescent="0.3">
      <c r="A149" s="36"/>
      <c r="B149" s="36"/>
      <c r="C149" s="144"/>
      <c r="D149" s="144"/>
      <c r="E149" s="144"/>
      <c r="F149" s="36"/>
      <c r="G149" s="36"/>
      <c r="H149" s="36"/>
      <c r="I149" s="36"/>
      <c r="J149" s="36"/>
    </row>
    <row r="150" spans="1:10" ht="15" customHeight="1" x14ac:dyDescent="0.3">
      <c r="A150" s="36"/>
      <c r="B150" s="36"/>
      <c r="C150" s="144"/>
      <c r="D150" s="144"/>
      <c r="E150" s="144"/>
      <c r="F150" s="36"/>
      <c r="G150" s="36"/>
      <c r="H150" s="36"/>
      <c r="I150" s="36"/>
      <c r="J150" s="36"/>
    </row>
    <row r="151" spans="1:10" ht="15" customHeight="1" x14ac:dyDescent="0.3">
      <c r="A151" s="36"/>
      <c r="B151" s="36"/>
      <c r="C151" s="144"/>
      <c r="D151" s="144"/>
      <c r="E151" s="144"/>
      <c r="F151" s="36"/>
      <c r="G151" s="36"/>
      <c r="H151" s="36"/>
      <c r="I151" s="36"/>
      <c r="J151" s="36"/>
    </row>
    <row r="152" spans="1:10" ht="15" customHeight="1" x14ac:dyDescent="0.3">
      <c r="A152" s="36"/>
      <c r="B152" s="36"/>
      <c r="C152" s="144"/>
      <c r="D152" s="144"/>
      <c r="E152" s="144"/>
      <c r="F152" s="36"/>
      <c r="G152" s="36"/>
      <c r="H152" s="36"/>
      <c r="I152" s="36"/>
      <c r="J152" s="36"/>
    </row>
    <row r="153" spans="1:10" ht="15" customHeight="1" x14ac:dyDescent="0.3">
      <c r="A153" s="36"/>
      <c r="B153" s="36"/>
      <c r="C153" s="144"/>
      <c r="D153" s="144"/>
      <c r="E153" s="144"/>
      <c r="F153" s="36"/>
      <c r="G153" s="36"/>
      <c r="H153" s="36"/>
      <c r="I153" s="36"/>
      <c r="J153" s="36"/>
    </row>
    <row r="154" spans="1:10" ht="15" customHeight="1" x14ac:dyDescent="0.3">
      <c r="A154" s="36"/>
      <c r="B154" s="36"/>
      <c r="C154" s="144"/>
      <c r="D154" s="144"/>
      <c r="E154" s="144"/>
      <c r="F154" s="36"/>
      <c r="G154" s="36"/>
      <c r="H154" s="36"/>
      <c r="I154" s="36"/>
      <c r="J154" s="36"/>
    </row>
    <row r="155" spans="1:10" ht="15" customHeight="1" x14ac:dyDescent="0.3">
      <c r="A155" s="36"/>
      <c r="B155" s="36"/>
      <c r="C155" s="144"/>
      <c r="D155" s="144"/>
      <c r="E155" s="144"/>
      <c r="F155" s="36"/>
      <c r="G155" s="36"/>
      <c r="H155" s="36"/>
      <c r="I155" s="36"/>
      <c r="J155" s="36"/>
    </row>
    <row r="156" spans="1:10" ht="15" customHeight="1" x14ac:dyDescent="0.3">
      <c r="A156" s="36"/>
      <c r="B156" s="36"/>
      <c r="C156" s="144"/>
      <c r="D156" s="144"/>
      <c r="E156" s="144"/>
      <c r="F156" s="36"/>
      <c r="G156" s="36"/>
      <c r="H156" s="36"/>
      <c r="I156" s="36"/>
      <c r="J156" s="36"/>
    </row>
    <row r="157" spans="1:10" ht="15" customHeight="1" x14ac:dyDescent="0.3">
      <c r="A157" s="36"/>
      <c r="B157" s="36"/>
      <c r="C157" s="144"/>
      <c r="D157" s="144"/>
      <c r="E157" s="144"/>
      <c r="F157" s="36"/>
      <c r="G157" s="36"/>
      <c r="H157" s="36"/>
      <c r="I157" s="36"/>
      <c r="J157" s="36"/>
    </row>
    <row r="158" spans="1:10" ht="15" customHeight="1" x14ac:dyDescent="0.3">
      <c r="A158" s="36"/>
      <c r="B158" s="36"/>
      <c r="C158" s="144"/>
      <c r="D158" s="144"/>
      <c r="E158" s="144"/>
      <c r="F158" s="36"/>
      <c r="G158" s="36"/>
      <c r="H158" s="36"/>
      <c r="I158" s="36"/>
      <c r="J158" s="36"/>
    </row>
    <row r="159" spans="1:10" ht="15" customHeight="1" x14ac:dyDescent="0.3">
      <c r="A159" s="36"/>
      <c r="B159" s="36"/>
      <c r="C159" s="144"/>
      <c r="D159" s="144"/>
      <c r="E159" s="144"/>
      <c r="F159" s="36"/>
      <c r="G159" s="36"/>
      <c r="H159" s="36"/>
      <c r="I159" s="36"/>
      <c r="J159" s="36"/>
    </row>
    <row r="160" spans="1:10" ht="15" customHeight="1" x14ac:dyDescent="0.3">
      <c r="A160" s="36"/>
      <c r="B160" s="36"/>
      <c r="C160" s="144"/>
      <c r="D160" s="144"/>
      <c r="E160" s="144"/>
      <c r="F160" s="36"/>
      <c r="G160" s="36"/>
      <c r="H160" s="36"/>
      <c r="I160" s="36"/>
      <c r="J160" s="36"/>
    </row>
    <row r="161" spans="1:10" ht="15" customHeight="1" x14ac:dyDescent="0.3">
      <c r="A161" s="36"/>
      <c r="B161" s="36"/>
      <c r="C161" s="144"/>
      <c r="D161" s="144"/>
      <c r="E161" s="144"/>
      <c r="F161" s="36"/>
      <c r="G161" s="36"/>
      <c r="H161" s="36"/>
      <c r="I161" s="36"/>
      <c r="J161" s="36"/>
    </row>
    <row r="162" spans="1:10" ht="15" customHeight="1" x14ac:dyDescent="0.3">
      <c r="A162" s="36"/>
      <c r="B162" s="36"/>
      <c r="C162" s="144"/>
      <c r="D162" s="144"/>
      <c r="E162" s="144"/>
      <c r="F162" s="36"/>
      <c r="G162" s="36"/>
      <c r="H162" s="36"/>
      <c r="I162" s="36"/>
      <c r="J162" s="36"/>
    </row>
    <row r="163" spans="1:10" ht="15" customHeight="1" x14ac:dyDescent="0.3">
      <c r="A163" s="36"/>
      <c r="B163" s="36"/>
      <c r="C163" s="144"/>
      <c r="D163" s="144"/>
      <c r="E163" s="144"/>
      <c r="F163" s="36"/>
      <c r="G163" s="36"/>
      <c r="H163" s="36"/>
      <c r="I163" s="36"/>
      <c r="J163" s="36"/>
    </row>
    <row r="164" spans="1:10" ht="15" customHeight="1" x14ac:dyDescent="0.3">
      <c r="A164" s="36"/>
      <c r="B164" s="36"/>
      <c r="C164" s="144"/>
      <c r="D164" s="144"/>
      <c r="E164" s="144"/>
      <c r="F164" s="36"/>
      <c r="G164" s="36"/>
      <c r="H164" s="36"/>
      <c r="I164" s="36"/>
      <c r="J164" s="36"/>
    </row>
    <row r="165" spans="1:10" ht="15" customHeight="1" x14ac:dyDescent="0.3">
      <c r="A165" s="36"/>
      <c r="B165" s="36"/>
      <c r="C165" s="144"/>
      <c r="D165" s="144"/>
      <c r="E165" s="144"/>
      <c r="F165" s="36"/>
      <c r="G165" s="36"/>
      <c r="H165" s="36"/>
      <c r="I165" s="36"/>
      <c r="J165" s="36"/>
    </row>
    <row r="166" spans="1:10" ht="15" customHeight="1" x14ac:dyDescent="0.3">
      <c r="A166" s="36"/>
      <c r="B166" s="36"/>
      <c r="C166" s="144"/>
      <c r="D166" s="144"/>
      <c r="E166" s="144"/>
      <c r="F166" s="36"/>
      <c r="G166" s="36"/>
      <c r="H166" s="36"/>
      <c r="I166" s="36"/>
      <c r="J166" s="36"/>
    </row>
    <row r="167" spans="1:10" ht="15" customHeight="1" x14ac:dyDescent="0.3">
      <c r="A167" s="36"/>
      <c r="B167" s="36"/>
      <c r="C167" s="144"/>
      <c r="D167" s="144"/>
      <c r="E167" s="144"/>
      <c r="F167" s="36"/>
      <c r="G167" s="36"/>
      <c r="H167" s="36"/>
      <c r="I167" s="36"/>
      <c r="J167" s="36"/>
    </row>
    <row r="168" spans="1:10" ht="15" customHeight="1" x14ac:dyDescent="0.3">
      <c r="A168" s="36"/>
      <c r="B168" s="36"/>
      <c r="C168" s="144"/>
      <c r="D168" s="144"/>
      <c r="E168" s="144"/>
      <c r="F168" s="36"/>
      <c r="G168" s="36"/>
      <c r="H168" s="36"/>
      <c r="I168" s="36"/>
      <c r="J168" s="36"/>
    </row>
    <row r="169" spans="1:10" ht="15" customHeight="1" x14ac:dyDescent="0.3">
      <c r="A169" s="36"/>
      <c r="B169" s="36"/>
      <c r="C169" s="144"/>
      <c r="D169" s="144"/>
      <c r="E169" s="144"/>
      <c r="F169" s="36"/>
      <c r="G169" s="36"/>
      <c r="H169" s="36"/>
      <c r="I169" s="36"/>
      <c r="J169" s="36"/>
    </row>
    <row r="170" spans="1:10" ht="15" customHeight="1" x14ac:dyDescent="0.3">
      <c r="A170" s="36"/>
      <c r="B170" s="36"/>
      <c r="C170" s="144"/>
      <c r="D170" s="144"/>
      <c r="E170" s="144"/>
      <c r="F170" s="36"/>
      <c r="G170" s="36"/>
      <c r="H170" s="36"/>
      <c r="I170" s="36"/>
      <c r="J170" s="36"/>
    </row>
    <row r="171" spans="1:10" ht="15" customHeight="1" x14ac:dyDescent="0.3">
      <c r="A171" s="36"/>
      <c r="B171" s="36"/>
      <c r="C171" s="144"/>
      <c r="D171" s="144"/>
      <c r="E171" s="144"/>
      <c r="F171" s="36"/>
      <c r="G171" s="36"/>
      <c r="H171" s="36"/>
      <c r="I171" s="36"/>
      <c r="J171" s="36"/>
    </row>
    <row r="172" spans="1:10" ht="15" customHeight="1" x14ac:dyDescent="0.3">
      <c r="A172" s="36"/>
      <c r="B172" s="36"/>
      <c r="C172" s="144"/>
      <c r="D172" s="144"/>
      <c r="E172" s="144"/>
      <c r="F172" s="36"/>
      <c r="G172" s="36"/>
      <c r="H172" s="36"/>
      <c r="I172" s="36"/>
      <c r="J172" s="36"/>
    </row>
    <row r="173" spans="1:10" ht="15" customHeight="1" x14ac:dyDescent="0.3">
      <c r="A173" s="36"/>
      <c r="B173" s="36"/>
      <c r="C173" s="144"/>
      <c r="D173" s="144"/>
      <c r="E173" s="144"/>
      <c r="F173" s="36"/>
      <c r="G173" s="36"/>
      <c r="H173" s="36"/>
      <c r="I173" s="36"/>
      <c r="J173" s="36"/>
    </row>
    <row r="174" spans="1:10" ht="15" customHeight="1" x14ac:dyDescent="0.3">
      <c r="A174" s="36"/>
      <c r="B174" s="36"/>
      <c r="C174" s="144"/>
      <c r="D174" s="144"/>
      <c r="E174" s="144"/>
      <c r="F174" s="36"/>
      <c r="G174" s="36"/>
      <c r="H174" s="36"/>
      <c r="I174" s="36"/>
      <c r="J174" s="36"/>
    </row>
    <row r="175" spans="1:10" ht="15" customHeight="1" x14ac:dyDescent="0.3">
      <c r="A175" s="36"/>
      <c r="B175" s="36"/>
      <c r="C175" s="144"/>
      <c r="D175" s="144"/>
      <c r="E175" s="144"/>
      <c r="F175" s="36"/>
      <c r="G175" s="36"/>
      <c r="H175" s="36"/>
      <c r="I175" s="36"/>
      <c r="J175" s="36"/>
    </row>
    <row r="176" spans="1:10" ht="15" customHeight="1" x14ac:dyDescent="0.3">
      <c r="A176" s="36"/>
      <c r="B176" s="36"/>
      <c r="C176" s="144"/>
      <c r="D176" s="144"/>
      <c r="E176" s="144"/>
      <c r="F176" s="36"/>
      <c r="G176" s="36"/>
      <c r="H176" s="36"/>
      <c r="I176" s="36"/>
      <c r="J176" s="36"/>
    </row>
    <row r="177" spans="1:10" ht="15" customHeight="1" x14ac:dyDescent="0.3">
      <c r="A177" s="36"/>
      <c r="B177" s="36"/>
      <c r="C177" s="144"/>
      <c r="D177" s="144"/>
      <c r="E177" s="144"/>
      <c r="F177" s="36"/>
      <c r="G177" s="36"/>
      <c r="H177" s="36"/>
      <c r="I177" s="36"/>
      <c r="J177" s="36"/>
    </row>
    <row r="178" spans="1:10" ht="15" customHeight="1" x14ac:dyDescent="0.3">
      <c r="A178" s="36"/>
      <c r="B178" s="36"/>
      <c r="C178" s="144"/>
      <c r="D178" s="144"/>
      <c r="E178" s="144"/>
      <c r="F178" s="36"/>
      <c r="G178" s="36"/>
      <c r="H178" s="36"/>
      <c r="I178" s="36"/>
      <c r="J178" s="36"/>
    </row>
    <row r="179" spans="1:10" ht="15" customHeight="1" x14ac:dyDescent="0.3">
      <c r="A179" s="36"/>
      <c r="B179" s="36"/>
      <c r="C179" s="144"/>
      <c r="D179" s="144"/>
      <c r="E179" s="144"/>
      <c r="F179" s="36"/>
      <c r="G179" s="36"/>
      <c r="H179" s="36"/>
      <c r="I179" s="36"/>
      <c r="J179" s="36"/>
    </row>
    <row r="180" spans="1:10" ht="15" customHeight="1" x14ac:dyDescent="0.3">
      <c r="A180" s="36"/>
      <c r="B180" s="36"/>
      <c r="C180" s="144"/>
      <c r="D180" s="144"/>
      <c r="E180" s="144"/>
      <c r="F180" s="36"/>
      <c r="G180" s="36"/>
      <c r="H180" s="36"/>
      <c r="I180" s="36"/>
      <c r="J180" s="36"/>
    </row>
    <row r="181" spans="1:10" ht="15" customHeight="1" x14ac:dyDescent="0.3">
      <c r="A181" s="36"/>
      <c r="B181" s="36"/>
      <c r="C181" s="144"/>
      <c r="D181" s="144"/>
      <c r="E181" s="144"/>
      <c r="F181" s="36"/>
      <c r="G181" s="36"/>
      <c r="H181" s="36"/>
      <c r="I181" s="36"/>
      <c r="J181" s="36"/>
    </row>
    <row r="182" spans="1:10" ht="15" customHeight="1" x14ac:dyDescent="0.3">
      <c r="A182" s="36"/>
      <c r="B182" s="36"/>
      <c r="C182" s="144"/>
      <c r="D182" s="144"/>
      <c r="E182" s="144"/>
      <c r="F182" s="36"/>
      <c r="G182" s="36"/>
      <c r="H182" s="36"/>
      <c r="I182" s="36"/>
      <c r="J182" s="36"/>
    </row>
    <row r="183" spans="1:10" ht="15" customHeight="1" x14ac:dyDescent="0.3">
      <c r="A183" s="36"/>
      <c r="B183" s="36"/>
      <c r="C183" s="144"/>
      <c r="D183" s="144"/>
      <c r="E183" s="144"/>
      <c r="F183" s="36"/>
      <c r="G183" s="36"/>
      <c r="H183" s="36"/>
      <c r="I183" s="36"/>
      <c r="J183" s="36"/>
    </row>
    <row r="184" spans="1:10" ht="15" customHeight="1" x14ac:dyDescent="0.3">
      <c r="A184" s="36"/>
      <c r="B184" s="36"/>
      <c r="C184" s="144"/>
      <c r="D184" s="144"/>
      <c r="E184" s="144"/>
      <c r="F184" s="36"/>
      <c r="G184" s="36"/>
      <c r="H184" s="36"/>
      <c r="I184" s="36"/>
      <c r="J184" s="36"/>
    </row>
    <row r="185" spans="1:10" ht="15" customHeight="1" x14ac:dyDescent="0.3">
      <c r="A185" s="36"/>
      <c r="B185" s="36"/>
      <c r="C185" s="144"/>
      <c r="D185" s="144"/>
      <c r="E185" s="144"/>
      <c r="F185" s="36"/>
      <c r="G185" s="36"/>
      <c r="H185" s="36"/>
      <c r="I185" s="36"/>
      <c r="J185" s="36"/>
    </row>
    <row r="186" spans="1:10" ht="15" customHeight="1" x14ac:dyDescent="0.3">
      <c r="A186" s="36"/>
      <c r="B186" s="36"/>
      <c r="C186" s="144"/>
      <c r="D186" s="144"/>
      <c r="E186" s="144"/>
      <c r="F186" s="36"/>
      <c r="G186" s="36"/>
      <c r="H186" s="36"/>
      <c r="I186" s="36"/>
      <c r="J186" s="36"/>
    </row>
    <row r="187" spans="1:10" ht="15" customHeight="1" x14ac:dyDescent="0.3">
      <c r="A187" s="36"/>
      <c r="B187" s="36"/>
      <c r="C187" s="144"/>
      <c r="D187" s="144"/>
      <c r="E187" s="144"/>
      <c r="F187" s="36"/>
      <c r="G187" s="36"/>
      <c r="H187" s="36"/>
      <c r="I187" s="36"/>
      <c r="J187" s="36"/>
    </row>
    <row r="188" spans="1:10" ht="15" customHeight="1" x14ac:dyDescent="0.3">
      <c r="A188" s="36"/>
      <c r="B188" s="36"/>
      <c r="C188" s="144"/>
      <c r="D188" s="144"/>
      <c r="E188" s="144"/>
      <c r="F188" s="36"/>
      <c r="G188" s="36"/>
      <c r="H188" s="36"/>
      <c r="I188" s="36"/>
      <c r="J188" s="36"/>
    </row>
    <row r="189" spans="1:10" ht="15" customHeight="1" x14ac:dyDescent="0.3">
      <c r="A189" s="36"/>
      <c r="B189" s="36"/>
      <c r="C189" s="144"/>
      <c r="D189" s="144"/>
      <c r="E189" s="144"/>
      <c r="F189" s="36"/>
      <c r="G189" s="36"/>
      <c r="H189" s="36"/>
      <c r="I189" s="36"/>
      <c r="J189" s="36"/>
    </row>
    <row r="190" spans="1:10" ht="15" customHeight="1" x14ac:dyDescent="0.3">
      <c r="A190" s="36"/>
      <c r="B190" s="36"/>
      <c r="C190" s="144"/>
      <c r="D190" s="144"/>
      <c r="E190" s="144"/>
      <c r="F190" s="36"/>
      <c r="G190" s="36"/>
      <c r="H190" s="36"/>
      <c r="I190" s="36"/>
      <c r="J190" s="36"/>
    </row>
    <row r="191" spans="1:10" ht="15" customHeight="1" x14ac:dyDescent="0.3">
      <c r="A191" s="36"/>
      <c r="B191" s="36"/>
      <c r="C191" s="144"/>
      <c r="D191" s="144"/>
      <c r="E191" s="144"/>
      <c r="F191" s="36"/>
      <c r="G191" s="36"/>
      <c r="H191" s="36"/>
      <c r="I191" s="36"/>
      <c r="J191" s="36"/>
    </row>
    <row r="192" spans="1:10" ht="15" customHeight="1" x14ac:dyDescent="0.3">
      <c r="A192" s="36"/>
      <c r="B192" s="36"/>
      <c r="C192" s="144"/>
      <c r="D192" s="144"/>
      <c r="E192" s="144"/>
      <c r="F192" s="36"/>
      <c r="G192" s="36"/>
      <c r="H192" s="36"/>
      <c r="I192" s="36"/>
      <c r="J192" s="36"/>
    </row>
    <row r="193" spans="1:10" ht="15" customHeight="1" x14ac:dyDescent="0.3">
      <c r="A193" s="36"/>
      <c r="B193" s="36"/>
      <c r="C193" s="144"/>
      <c r="D193" s="144"/>
      <c r="E193" s="144"/>
      <c r="F193" s="36"/>
      <c r="G193" s="36"/>
      <c r="H193" s="36"/>
      <c r="I193" s="36"/>
      <c r="J193" s="36"/>
    </row>
    <row r="194" spans="1:10" ht="15" customHeight="1" x14ac:dyDescent="0.3">
      <c r="A194" s="36"/>
      <c r="B194" s="36"/>
      <c r="C194" s="144"/>
      <c r="D194" s="144"/>
      <c r="E194" s="144"/>
      <c r="F194" s="36"/>
      <c r="G194" s="36"/>
      <c r="H194" s="36"/>
      <c r="I194" s="36"/>
      <c r="J194" s="36"/>
    </row>
    <row r="195" spans="1:10" ht="15" customHeight="1" x14ac:dyDescent="0.3">
      <c r="A195" s="36"/>
      <c r="B195" s="36"/>
      <c r="C195" s="144"/>
      <c r="D195" s="144"/>
      <c r="E195" s="144"/>
      <c r="F195" s="36"/>
      <c r="G195" s="36"/>
      <c r="H195" s="36"/>
      <c r="I195" s="36"/>
      <c r="J195" s="36"/>
    </row>
    <row r="196" spans="1:10" ht="15" customHeight="1" x14ac:dyDescent="0.3">
      <c r="A196" s="36"/>
      <c r="B196" s="36"/>
      <c r="C196" s="144"/>
      <c r="D196" s="144"/>
      <c r="E196" s="144"/>
      <c r="F196" s="36"/>
      <c r="G196" s="36"/>
      <c r="H196" s="36"/>
      <c r="I196" s="36"/>
      <c r="J196" s="36"/>
    </row>
    <row r="197" spans="1:10" ht="15" customHeight="1" x14ac:dyDescent="0.3">
      <c r="A197" s="36"/>
      <c r="B197" s="36"/>
      <c r="C197" s="144"/>
      <c r="D197" s="144"/>
      <c r="E197" s="144"/>
      <c r="F197" s="36"/>
      <c r="G197" s="36"/>
      <c r="H197" s="36"/>
      <c r="I197" s="36"/>
      <c r="J197" s="36"/>
    </row>
    <row r="198" spans="1:10" ht="15" customHeight="1" x14ac:dyDescent="0.3">
      <c r="A198" s="36"/>
      <c r="B198" s="36"/>
      <c r="C198" s="144"/>
      <c r="D198" s="144"/>
      <c r="E198" s="144"/>
      <c r="F198" s="36"/>
      <c r="G198" s="36"/>
      <c r="H198" s="36"/>
      <c r="I198" s="36"/>
      <c r="J198" s="36"/>
    </row>
    <row r="199" spans="1:10" ht="15" customHeight="1" x14ac:dyDescent="0.3">
      <c r="A199" s="36"/>
      <c r="B199" s="36"/>
      <c r="C199" s="144"/>
      <c r="D199" s="144"/>
      <c r="E199" s="144"/>
      <c r="F199" s="36"/>
      <c r="G199" s="36"/>
      <c r="H199" s="36"/>
      <c r="I199" s="36"/>
      <c r="J199" s="36"/>
    </row>
    <row r="200" spans="1:10" ht="15" customHeight="1" x14ac:dyDescent="0.3">
      <c r="A200" s="36"/>
      <c r="B200" s="36"/>
      <c r="C200" s="144"/>
      <c r="D200" s="144"/>
      <c r="E200" s="144"/>
      <c r="F200" s="36"/>
      <c r="G200" s="36"/>
      <c r="H200" s="36"/>
      <c r="I200" s="36"/>
      <c r="J200" s="36"/>
    </row>
    <row r="201" spans="1:10" ht="15" customHeight="1" x14ac:dyDescent="0.3">
      <c r="A201" s="36"/>
      <c r="B201" s="36"/>
      <c r="C201" s="144"/>
      <c r="D201" s="144"/>
      <c r="E201" s="144"/>
      <c r="F201" s="36"/>
      <c r="G201" s="36"/>
      <c r="H201" s="36"/>
      <c r="I201" s="36"/>
      <c r="J201" s="36"/>
    </row>
    <row r="202" spans="1:10" ht="15" customHeight="1" x14ac:dyDescent="0.3">
      <c r="A202" s="36"/>
      <c r="B202" s="36"/>
      <c r="C202" s="144"/>
      <c r="D202" s="144"/>
      <c r="E202" s="144"/>
      <c r="F202" s="36"/>
      <c r="G202" s="36"/>
      <c r="H202" s="36"/>
      <c r="I202" s="36"/>
      <c r="J202" s="36"/>
    </row>
    <row r="203" spans="1:10" ht="15" customHeight="1" x14ac:dyDescent="0.3">
      <c r="A203" s="36"/>
      <c r="B203" s="36"/>
      <c r="C203" s="144"/>
      <c r="D203" s="144"/>
      <c r="E203" s="144"/>
      <c r="F203" s="36"/>
      <c r="G203" s="36"/>
      <c r="H203" s="36"/>
      <c r="I203" s="36"/>
      <c r="J203" s="36"/>
    </row>
    <row r="204" spans="1:10" ht="15" customHeight="1" x14ac:dyDescent="0.3">
      <c r="A204" s="36"/>
      <c r="B204" s="36"/>
      <c r="C204" s="144"/>
      <c r="D204" s="144"/>
      <c r="E204" s="144"/>
      <c r="F204" s="36"/>
      <c r="G204" s="36"/>
      <c r="H204" s="36"/>
      <c r="I204" s="36"/>
      <c r="J204" s="36"/>
    </row>
    <row r="205" spans="1:10" ht="15" customHeight="1" x14ac:dyDescent="0.3">
      <c r="A205" s="36"/>
      <c r="B205" s="36"/>
      <c r="C205" s="144"/>
      <c r="D205" s="144"/>
      <c r="E205" s="144"/>
      <c r="F205" s="36"/>
      <c r="G205" s="36"/>
      <c r="H205" s="36"/>
      <c r="I205" s="36"/>
      <c r="J205" s="36"/>
    </row>
    <row r="206" spans="1:10" ht="15" customHeight="1" x14ac:dyDescent="0.3">
      <c r="A206" s="36"/>
      <c r="B206" s="36"/>
      <c r="C206" s="144"/>
      <c r="D206" s="144"/>
      <c r="E206" s="144"/>
      <c r="F206" s="36"/>
      <c r="G206" s="36"/>
      <c r="H206" s="36"/>
      <c r="I206" s="36"/>
      <c r="J206" s="36"/>
    </row>
    <row r="207" spans="1:10" ht="15" customHeight="1" x14ac:dyDescent="0.3">
      <c r="A207" s="36"/>
      <c r="B207" s="36"/>
      <c r="C207" s="144"/>
      <c r="D207" s="144"/>
      <c r="E207" s="144"/>
      <c r="F207" s="36"/>
      <c r="G207" s="36"/>
      <c r="H207" s="36"/>
      <c r="I207" s="36"/>
      <c r="J207" s="36"/>
    </row>
    <row r="208" spans="1:10" ht="15" customHeight="1" x14ac:dyDescent="0.3">
      <c r="A208" s="36"/>
      <c r="B208" s="36"/>
      <c r="C208" s="144"/>
      <c r="D208" s="144"/>
      <c r="E208" s="144"/>
      <c r="F208" s="36"/>
      <c r="G208" s="36"/>
      <c r="H208" s="36"/>
      <c r="I208" s="36"/>
      <c r="J208" s="36"/>
    </row>
    <row r="209" spans="1:10" ht="15" customHeight="1" x14ac:dyDescent="0.3">
      <c r="A209" s="36"/>
      <c r="B209" s="36"/>
      <c r="C209" s="144"/>
      <c r="D209" s="144"/>
      <c r="E209" s="144"/>
      <c r="F209" s="36"/>
      <c r="G209" s="36"/>
      <c r="H209" s="36"/>
      <c r="I209" s="36"/>
      <c r="J209" s="36"/>
    </row>
    <row r="210" spans="1:10" ht="15" customHeight="1" x14ac:dyDescent="0.3">
      <c r="A210" s="36"/>
      <c r="B210" s="36"/>
      <c r="C210" s="144"/>
      <c r="D210" s="144"/>
      <c r="E210" s="144"/>
      <c r="F210" s="36"/>
      <c r="G210" s="36"/>
      <c r="H210" s="36"/>
      <c r="I210" s="36"/>
      <c r="J210" s="36"/>
    </row>
    <row r="211" spans="1:10" ht="15" customHeight="1" x14ac:dyDescent="0.3">
      <c r="A211" s="36"/>
      <c r="B211" s="36"/>
      <c r="C211" s="144"/>
      <c r="D211" s="144"/>
      <c r="E211" s="144"/>
      <c r="F211" s="36"/>
      <c r="G211" s="36"/>
      <c r="H211" s="36"/>
      <c r="I211" s="36"/>
      <c r="J211" s="36"/>
    </row>
    <row r="212" spans="1:10" ht="15" customHeight="1" x14ac:dyDescent="0.3">
      <c r="A212" s="36"/>
      <c r="B212" s="36"/>
      <c r="C212" s="144"/>
      <c r="D212" s="144"/>
      <c r="E212" s="144"/>
      <c r="F212" s="36"/>
      <c r="G212" s="36"/>
      <c r="H212" s="36"/>
      <c r="I212" s="36"/>
      <c r="J212" s="36"/>
    </row>
    <row r="213" spans="1:10" ht="15" customHeight="1" x14ac:dyDescent="0.3">
      <c r="A213" s="36"/>
      <c r="B213" s="36"/>
      <c r="C213" s="144"/>
      <c r="D213" s="144"/>
      <c r="E213" s="144"/>
      <c r="F213" s="36"/>
      <c r="G213" s="36"/>
      <c r="H213" s="36"/>
      <c r="I213" s="36"/>
      <c r="J213" s="36"/>
    </row>
    <row r="214" spans="1:10" ht="15" customHeight="1" x14ac:dyDescent="0.3">
      <c r="A214" s="36"/>
      <c r="B214" s="36"/>
      <c r="C214" s="144"/>
      <c r="D214" s="144"/>
      <c r="E214" s="144"/>
      <c r="F214" s="36"/>
      <c r="G214" s="36"/>
      <c r="H214" s="36"/>
      <c r="I214" s="36"/>
      <c r="J214" s="36"/>
    </row>
    <row r="215" spans="1:10" ht="15" customHeight="1" x14ac:dyDescent="0.3">
      <c r="A215" s="36"/>
      <c r="B215" s="36"/>
      <c r="C215" s="144"/>
      <c r="D215" s="144"/>
      <c r="E215" s="144"/>
      <c r="F215" s="36"/>
      <c r="G215" s="36"/>
      <c r="H215" s="36"/>
      <c r="I215" s="36"/>
      <c r="J215" s="36"/>
    </row>
    <row r="216" spans="1:10" ht="15" customHeight="1" x14ac:dyDescent="0.3">
      <c r="A216" s="36"/>
      <c r="B216" s="36"/>
      <c r="C216" s="144"/>
      <c r="D216" s="144"/>
      <c r="E216" s="144"/>
      <c r="F216" s="36"/>
      <c r="G216" s="36"/>
      <c r="H216" s="36"/>
      <c r="I216" s="36"/>
      <c r="J216" s="36"/>
    </row>
    <row r="217" spans="1:10" ht="15" customHeight="1" x14ac:dyDescent="0.3">
      <c r="A217" s="36"/>
      <c r="B217" s="36"/>
      <c r="C217" s="144"/>
      <c r="D217" s="144"/>
      <c r="E217" s="144"/>
      <c r="F217" s="36"/>
      <c r="G217" s="36"/>
      <c r="H217" s="36"/>
      <c r="I217" s="36"/>
      <c r="J217" s="36"/>
    </row>
    <row r="218" spans="1:10" ht="15" customHeight="1" x14ac:dyDescent="0.3">
      <c r="A218" s="36"/>
      <c r="B218" s="36"/>
      <c r="C218" s="144"/>
      <c r="D218" s="144"/>
      <c r="E218" s="144"/>
      <c r="F218" s="36"/>
      <c r="G218" s="36"/>
      <c r="H218" s="36"/>
      <c r="I218" s="36"/>
      <c r="J218" s="36"/>
    </row>
    <row r="219" spans="1:10" ht="15" customHeight="1" x14ac:dyDescent="0.3">
      <c r="A219" s="36"/>
      <c r="B219" s="36"/>
      <c r="C219" s="144"/>
      <c r="D219" s="144"/>
      <c r="E219" s="144"/>
      <c r="F219" s="36"/>
      <c r="G219" s="36"/>
      <c r="H219" s="36"/>
      <c r="I219" s="36"/>
      <c r="J219" s="36"/>
    </row>
    <row r="220" spans="1:10" ht="15" customHeight="1" x14ac:dyDescent="0.3">
      <c r="A220" s="36"/>
      <c r="B220" s="36"/>
      <c r="C220" s="144"/>
      <c r="D220" s="144"/>
      <c r="E220" s="144"/>
      <c r="F220" s="36"/>
      <c r="G220" s="36"/>
      <c r="H220" s="36"/>
      <c r="I220" s="36"/>
      <c r="J220" s="36"/>
    </row>
    <row r="221" spans="1:10" ht="15" customHeight="1" x14ac:dyDescent="0.3">
      <c r="A221" s="36"/>
      <c r="B221" s="36"/>
      <c r="C221" s="144"/>
      <c r="D221" s="144"/>
      <c r="E221" s="144"/>
      <c r="F221" s="36"/>
      <c r="G221" s="36"/>
      <c r="H221" s="36"/>
      <c r="I221" s="36"/>
      <c r="J221" s="36"/>
    </row>
    <row r="222" spans="1:10" ht="15" customHeight="1" x14ac:dyDescent="0.3">
      <c r="A222" s="36"/>
      <c r="B222" s="36"/>
      <c r="C222" s="144"/>
      <c r="D222" s="144"/>
      <c r="E222" s="144"/>
      <c r="F222" s="36"/>
      <c r="G222" s="36"/>
      <c r="H222" s="36"/>
      <c r="I222" s="36"/>
      <c r="J222" s="36"/>
    </row>
    <row r="223" spans="1:10" ht="15" customHeight="1" x14ac:dyDescent="0.3">
      <c r="A223" s="36"/>
      <c r="B223" s="36"/>
      <c r="C223" s="144"/>
      <c r="D223" s="144"/>
      <c r="E223" s="144"/>
      <c r="F223" s="36"/>
      <c r="G223" s="36"/>
      <c r="H223" s="36"/>
      <c r="I223" s="36"/>
      <c r="J223" s="36"/>
    </row>
    <row r="224" spans="1:10" ht="15" customHeight="1" x14ac:dyDescent="0.3">
      <c r="A224" s="36"/>
      <c r="B224" s="36"/>
      <c r="C224" s="144"/>
      <c r="D224" s="144"/>
      <c r="E224" s="144"/>
      <c r="F224" s="36"/>
      <c r="G224" s="36"/>
      <c r="H224" s="36"/>
      <c r="I224" s="36"/>
      <c r="J224" s="36"/>
    </row>
    <row r="225" spans="1:10" ht="15" customHeight="1" x14ac:dyDescent="0.3">
      <c r="A225" s="36"/>
      <c r="B225" s="36"/>
      <c r="C225" s="144"/>
      <c r="D225" s="144"/>
      <c r="E225" s="144"/>
      <c r="F225" s="36"/>
      <c r="G225" s="36"/>
      <c r="H225" s="36"/>
      <c r="I225" s="36"/>
      <c r="J225" s="36"/>
    </row>
    <row r="226" spans="1:10" ht="15" customHeight="1" x14ac:dyDescent="0.3">
      <c r="A226" s="36"/>
      <c r="B226" s="36"/>
      <c r="C226" s="144"/>
      <c r="D226" s="144"/>
      <c r="E226" s="144"/>
      <c r="F226" s="36"/>
      <c r="G226" s="36"/>
      <c r="H226" s="36"/>
      <c r="I226" s="36"/>
      <c r="J226" s="36"/>
    </row>
    <row r="227" spans="1:10" ht="15" customHeight="1" x14ac:dyDescent="0.3">
      <c r="A227" s="36"/>
      <c r="B227" s="36"/>
      <c r="C227" s="144"/>
      <c r="D227" s="144"/>
      <c r="E227" s="144"/>
      <c r="F227" s="36"/>
      <c r="G227" s="36"/>
      <c r="H227" s="36"/>
      <c r="I227" s="36"/>
      <c r="J227" s="36"/>
    </row>
    <row r="228" spans="1:10" ht="15" customHeight="1" x14ac:dyDescent="0.3">
      <c r="A228" s="36"/>
      <c r="B228" s="36"/>
      <c r="C228" s="144"/>
      <c r="D228" s="144"/>
      <c r="E228" s="144"/>
      <c r="F228" s="36"/>
      <c r="G228" s="36"/>
      <c r="H228" s="36"/>
      <c r="I228" s="36"/>
      <c r="J228" s="36"/>
    </row>
    <row r="229" spans="1:10" ht="15" customHeight="1" x14ac:dyDescent="0.3">
      <c r="A229" s="36"/>
      <c r="B229" s="36"/>
      <c r="C229" s="144"/>
      <c r="D229" s="144"/>
      <c r="E229" s="144"/>
      <c r="F229" s="36"/>
      <c r="G229" s="36"/>
      <c r="H229" s="36"/>
      <c r="I229" s="36"/>
      <c r="J229" s="36"/>
    </row>
    <row r="230" spans="1:10" ht="15" customHeight="1" x14ac:dyDescent="0.3">
      <c r="A230" s="36"/>
      <c r="B230" s="36"/>
      <c r="C230" s="144"/>
      <c r="D230" s="144"/>
      <c r="E230" s="144"/>
      <c r="F230" s="36"/>
      <c r="G230" s="36"/>
      <c r="H230" s="36"/>
      <c r="I230" s="36"/>
      <c r="J230" s="36"/>
    </row>
    <row r="231" spans="1:10" ht="15" customHeight="1" x14ac:dyDescent="0.3">
      <c r="A231" s="36"/>
      <c r="B231" s="36"/>
      <c r="C231" s="144"/>
      <c r="D231" s="144"/>
      <c r="E231" s="144"/>
      <c r="F231" s="36"/>
      <c r="G231" s="36"/>
      <c r="H231" s="36"/>
      <c r="I231" s="36"/>
      <c r="J231" s="36"/>
    </row>
    <row r="232" spans="1:10" ht="15" customHeight="1" x14ac:dyDescent="0.3">
      <c r="E232" s="144"/>
      <c r="F232" s="36"/>
      <c r="G232" s="36"/>
      <c r="H232" s="36"/>
      <c r="I232" s="36"/>
    </row>
    <row r="233" spans="1:10" ht="15" customHeight="1" x14ac:dyDescent="0.3">
      <c r="E233" s="144"/>
      <c r="F233" s="36"/>
      <c r="G233" s="36"/>
      <c r="H233" s="36"/>
      <c r="I233" s="36"/>
    </row>
    <row r="234" spans="1:10" ht="15" customHeight="1" x14ac:dyDescent="0.3">
      <c r="E234" s="144"/>
      <c r="F234" s="36"/>
      <c r="G234" s="36"/>
      <c r="H234" s="36"/>
      <c r="I234" s="36"/>
    </row>
    <row r="235" spans="1:10" ht="15" customHeight="1" x14ac:dyDescent="0.3">
      <c r="E235" s="144"/>
      <c r="F235" s="36"/>
      <c r="G235" s="36"/>
      <c r="H235" s="36"/>
      <c r="I235" s="36"/>
    </row>
    <row r="236" spans="1:10" ht="15" customHeight="1" x14ac:dyDescent="0.3">
      <c r="E236" s="144"/>
      <c r="F236" s="36"/>
      <c r="G236" s="36"/>
      <c r="H236" s="36"/>
      <c r="I236" s="36"/>
    </row>
    <row r="237" spans="1:10" ht="15" customHeight="1" x14ac:dyDescent="0.3">
      <c r="E237" s="144"/>
      <c r="F237" s="36"/>
      <c r="G237" s="36"/>
      <c r="H237" s="36"/>
      <c r="I237" s="36"/>
    </row>
    <row r="238" spans="1:10" ht="15" customHeight="1" x14ac:dyDescent="0.3">
      <c r="E238" s="144"/>
      <c r="F238" s="36"/>
      <c r="G238" s="36"/>
      <c r="H238" s="36"/>
      <c r="I238" s="36"/>
    </row>
    <row r="239" spans="1:10" ht="15" customHeight="1" x14ac:dyDescent="0.3">
      <c r="E239" s="144"/>
      <c r="F239" s="36"/>
      <c r="G239" s="36"/>
      <c r="H239" s="36"/>
      <c r="I239" s="36"/>
    </row>
    <row r="240" spans="1:10" ht="15" customHeight="1" x14ac:dyDescent="0.3">
      <c r="E240" s="144"/>
      <c r="F240" s="36"/>
      <c r="G240" s="36"/>
      <c r="H240" s="36"/>
      <c r="I240" s="36"/>
    </row>
    <row r="241" spans="5:9" ht="15" customHeight="1" x14ac:dyDescent="0.3">
      <c r="E241" s="144"/>
      <c r="F241" s="36"/>
      <c r="G241" s="36"/>
      <c r="H241" s="36"/>
      <c r="I241" s="36"/>
    </row>
    <row r="242" spans="5:9" ht="15" customHeight="1" x14ac:dyDescent="0.3">
      <c r="E242" s="144"/>
      <c r="F242" s="36"/>
      <c r="G242" s="36"/>
      <c r="H242" s="36"/>
      <c r="I242" s="36"/>
    </row>
    <row r="243" spans="5:9" ht="15" customHeight="1" x14ac:dyDescent="0.3">
      <c r="E243" s="144"/>
      <c r="F243" s="36"/>
      <c r="G243" s="36"/>
      <c r="H243" s="36"/>
      <c r="I243" s="36"/>
    </row>
    <row r="244" spans="5:9" ht="15" customHeight="1" x14ac:dyDescent="0.3">
      <c r="E244" s="144"/>
      <c r="F244" s="36"/>
      <c r="G244" s="36"/>
      <c r="H244" s="36"/>
      <c r="I244" s="36"/>
    </row>
    <row r="245" spans="5:9" ht="15" customHeight="1" x14ac:dyDescent="0.3">
      <c r="E245" s="144"/>
      <c r="F245" s="36"/>
      <c r="G245" s="36"/>
      <c r="H245" s="36"/>
      <c r="I245" s="36"/>
    </row>
    <row r="246" spans="5:9" ht="15" customHeight="1" x14ac:dyDescent="0.3">
      <c r="E246" s="144"/>
      <c r="F246" s="36"/>
      <c r="G246" s="36"/>
      <c r="H246" s="36"/>
      <c r="I246" s="36"/>
    </row>
    <row r="247" spans="5:9" ht="15" customHeight="1" x14ac:dyDescent="0.3">
      <c r="E247" s="144"/>
      <c r="F247" s="36"/>
      <c r="G247" s="36"/>
      <c r="H247" s="36"/>
      <c r="I247" s="36"/>
    </row>
    <row r="248" spans="5:9" ht="15" customHeight="1" x14ac:dyDescent="0.3">
      <c r="E248" s="144"/>
      <c r="F248" s="36"/>
      <c r="G248" s="36"/>
      <c r="H248" s="36"/>
      <c r="I248" s="36"/>
    </row>
    <row r="249" spans="5:9" ht="15" customHeight="1" x14ac:dyDescent="0.3">
      <c r="E249" s="144"/>
      <c r="F249" s="36"/>
      <c r="G249" s="36"/>
      <c r="H249" s="36"/>
      <c r="I249" s="36"/>
    </row>
    <row r="250" spans="5:9" ht="15" customHeight="1" x14ac:dyDescent="0.3">
      <c r="E250" s="144"/>
      <c r="F250" s="36"/>
      <c r="G250" s="36"/>
      <c r="H250" s="36"/>
      <c r="I250" s="36"/>
    </row>
    <row r="251" spans="5:9" ht="15" customHeight="1" x14ac:dyDescent="0.3">
      <c r="E251" s="144"/>
      <c r="F251" s="36"/>
      <c r="G251" s="36"/>
      <c r="H251" s="36"/>
      <c r="I251" s="36"/>
    </row>
    <row r="252" spans="5:9" ht="15" customHeight="1" x14ac:dyDescent="0.3">
      <c r="E252" s="144"/>
      <c r="F252" s="36"/>
      <c r="G252" s="36"/>
      <c r="H252" s="36"/>
      <c r="I252" s="36"/>
    </row>
    <row r="253" spans="5:9" ht="15" customHeight="1" x14ac:dyDescent="0.3">
      <c r="E253" s="144"/>
      <c r="F253" s="36"/>
      <c r="G253" s="36"/>
      <c r="H253" s="36"/>
      <c r="I253" s="36"/>
    </row>
    <row r="254" spans="5:9" ht="15" customHeight="1" x14ac:dyDescent="0.3">
      <c r="E254" s="144"/>
      <c r="F254" s="36"/>
      <c r="G254" s="36"/>
      <c r="H254" s="36"/>
      <c r="I254" s="36"/>
    </row>
    <row r="255" spans="5:9" ht="15" customHeight="1" x14ac:dyDescent="0.3">
      <c r="E255" s="144"/>
      <c r="F255" s="36"/>
      <c r="G255" s="36"/>
      <c r="H255" s="36"/>
      <c r="I255" s="36"/>
    </row>
    <row r="256" spans="5:9" ht="15" customHeight="1" x14ac:dyDescent="0.3">
      <c r="E256" s="144"/>
      <c r="F256" s="36"/>
      <c r="G256" s="36"/>
      <c r="H256" s="36"/>
      <c r="I256" s="36"/>
    </row>
    <row r="257" spans="5:9" ht="15" customHeight="1" x14ac:dyDescent="0.3">
      <c r="E257" s="144"/>
      <c r="F257" s="36"/>
      <c r="G257" s="36"/>
      <c r="H257" s="36"/>
      <c r="I257" s="36"/>
    </row>
    <row r="258" spans="5:9" ht="15" customHeight="1" x14ac:dyDescent="0.3">
      <c r="E258" s="144"/>
      <c r="F258" s="36"/>
      <c r="G258" s="36"/>
      <c r="H258" s="36"/>
      <c r="I258" s="36"/>
    </row>
    <row r="259" spans="5:9" ht="15" customHeight="1" x14ac:dyDescent="0.3">
      <c r="E259" s="144"/>
      <c r="F259" s="36"/>
      <c r="G259" s="36"/>
      <c r="H259" s="36"/>
      <c r="I259" s="36"/>
    </row>
    <row r="260" spans="5:9" ht="15" customHeight="1" x14ac:dyDescent="0.3">
      <c r="E260" s="144"/>
      <c r="F260" s="36"/>
      <c r="G260" s="36"/>
      <c r="H260" s="36"/>
      <c r="I260" s="36"/>
    </row>
    <row r="261" spans="5:9" ht="15" customHeight="1" x14ac:dyDescent="0.3">
      <c r="E261" s="144"/>
      <c r="F261" s="36"/>
      <c r="G261" s="36"/>
      <c r="H261" s="36"/>
      <c r="I261" s="36"/>
    </row>
    <row r="262" spans="5:9" ht="15" customHeight="1" x14ac:dyDescent="0.3">
      <c r="E262" s="144"/>
      <c r="F262" s="36"/>
      <c r="G262" s="36"/>
      <c r="H262" s="36"/>
      <c r="I262" s="36"/>
    </row>
    <row r="263" spans="5:9" ht="15" customHeight="1" x14ac:dyDescent="0.3">
      <c r="E263" s="144"/>
      <c r="F263" s="36"/>
      <c r="G263" s="36"/>
      <c r="H263" s="36"/>
      <c r="I263" s="36"/>
    </row>
    <row r="264" spans="5:9" ht="15" customHeight="1" x14ac:dyDescent="0.3">
      <c r="E264" s="144"/>
      <c r="F264" s="36"/>
      <c r="G264" s="36"/>
      <c r="H264" s="36"/>
      <c r="I264" s="36"/>
    </row>
    <row r="265" spans="5:9" ht="15" customHeight="1" x14ac:dyDescent="0.3">
      <c r="E265" s="144"/>
      <c r="F265" s="36"/>
      <c r="G265" s="36"/>
      <c r="H265" s="36"/>
      <c r="I265" s="36"/>
    </row>
    <row r="266" spans="5:9" ht="15" customHeight="1" x14ac:dyDescent="0.3">
      <c r="E266" s="144"/>
      <c r="F266" s="36"/>
      <c r="G266" s="36"/>
      <c r="H266" s="36"/>
      <c r="I266" s="36"/>
    </row>
    <row r="267" spans="5:9" ht="15" customHeight="1" x14ac:dyDescent="0.3">
      <c r="E267" s="144"/>
      <c r="F267" s="36"/>
      <c r="G267" s="36"/>
      <c r="H267" s="36"/>
      <c r="I267" s="36"/>
    </row>
    <row r="268" spans="5:9" ht="15" customHeight="1" x14ac:dyDescent="0.3">
      <c r="E268" s="144"/>
      <c r="F268" s="36"/>
      <c r="G268" s="36"/>
      <c r="H268" s="36"/>
      <c r="I268" s="36"/>
    </row>
    <row r="269" spans="5:9" ht="15" customHeight="1" x14ac:dyDescent="0.3">
      <c r="E269" s="144"/>
      <c r="F269" s="36"/>
      <c r="G269" s="36"/>
      <c r="H269" s="36"/>
      <c r="I269" s="36"/>
    </row>
    <row r="270" spans="5:9" ht="15" customHeight="1" x14ac:dyDescent="0.3">
      <c r="E270" s="144"/>
      <c r="F270" s="36"/>
      <c r="G270" s="36"/>
      <c r="H270" s="36"/>
      <c r="I270" s="36"/>
    </row>
    <row r="271" spans="5:9" ht="15" customHeight="1" x14ac:dyDescent="0.3">
      <c r="E271" s="144"/>
      <c r="F271" s="36"/>
      <c r="G271" s="36"/>
      <c r="H271" s="36"/>
      <c r="I271" s="36"/>
    </row>
    <row r="272" spans="5:9" ht="15" customHeight="1" x14ac:dyDescent="0.3">
      <c r="E272" s="144"/>
      <c r="F272" s="36"/>
      <c r="G272" s="36"/>
      <c r="H272" s="36"/>
      <c r="I272" s="36"/>
    </row>
    <row r="273" spans="5:9" ht="15" customHeight="1" x14ac:dyDescent="0.3">
      <c r="E273" s="144"/>
      <c r="F273" s="36"/>
      <c r="G273" s="36"/>
      <c r="H273" s="36"/>
      <c r="I273" s="36"/>
    </row>
    <row r="274" spans="5:9" ht="15" customHeight="1" x14ac:dyDescent="0.3">
      <c r="E274" s="144"/>
      <c r="F274" s="36"/>
      <c r="G274" s="36"/>
      <c r="H274" s="36"/>
      <c r="I274" s="36"/>
    </row>
    <row r="275" spans="5:9" ht="15" customHeight="1" x14ac:dyDescent="0.3">
      <c r="E275" s="144"/>
      <c r="F275" s="36"/>
      <c r="G275" s="36"/>
      <c r="H275" s="36"/>
      <c r="I275" s="36"/>
    </row>
    <row r="276" spans="5:9" ht="15" customHeight="1" x14ac:dyDescent="0.3">
      <c r="E276" s="144"/>
      <c r="F276" s="36"/>
      <c r="G276" s="36"/>
      <c r="H276" s="36"/>
      <c r="I276" s="36"/>
    </row>
    <row r="277" spans="5:9" ht="15" customHeight="1" x14ac:dyDescent="0.3">
      <c r="E277" s="144"/>
      <c r="F277" s="36"/>
      <c r="G277" s="36"/>
      <c r="H277" s="36"/>
      <c r="I277" s="36"/>
    </row>
    <row r="278" spans="5:9" ht="15" customHeight="1" x14ac:dyDescent="0.3">
      <c r="E278" s="144"/>
      <c r="F278" s="36"/>
      <c r="G278" s="36"/>
      <c r="H278" s="36"/>
      <c r="I278" s="36"/>
    </row>
    <row r="279" spans="5:9" ht="15" customHeight="1" x14ac:dyDescent="0.3">
      <c r="E279" s="144"/>
      <c r="F279" s="36"/>
      <c r="G279" s="36"/>
      <c r="H279" s="36"/>
      <c r="I279" s="36"/>
    </row>
    <row r="280" spans="5:9" ht="15" customHeight="1" x14ac:dyDescent="0.3">
      <c r="E280" s="144"/>
      <c r="F280" s="36"/>
      <c r="G280" s="36"/>
      <c r="H280" s="36"/>
      <c r="I280" s="36"/>
    </row>
    <row r="281" spans="5:9" ht="15" customHeight="1" x14ac:dyDescent="0.3">
      <c r="E281" s="144"/>
      <c r="F281" s="36"/>
      <c r="G281" s="36"/>
      <c r="H281" s="36"/>
      <c r="I281" s="36"/>
    </row>
    <row r="282" spans="5:9" ht="15" customHeight="1" x14ac:dyDescent="0.3">
      <c r="E282" s="144"/>
      <c r="F282" s="36"/>
      <c r="G282" s="36"/>
      <c r="H282" s="36"/>
      <c r="I282" s="36"/>
    </row>
    <row r="283" spans="5:9" ht="15" customHeight="1" x14ac:dyDescent="0.3">
      <c r="E283" s="144"/>
      <c r="F283" s="36"/>
      <c r="G283" s="36"/>
      <c r="H283" s="36"/>
      <c r="I283" s="36"/>
    </row>
    <row r="284" spans="5:9" ht="15" customHeight="1" x14ac:dyDescent="0.3">
      <c r="E284" s="144"/>
      <c r="F284" s="36"/>
      <c r="G284" s="36"/>
      <c r="H284" s="36"/>
      <c r="I284" s="36"/>
    </row>
    <row r="285" spans="5:9" ht="15" customHeight="1" x14ac:dyDescent="0.3">
      <c r="E285" s="144"/>
      <c r="F285" s="36"/>
      <c r="G285" s="36"/>
      <c r="H285" s="36"/>
      <c r="I285" s="36"/>
    </row>
    <row r="286" spans="5:9" ht="15" customHeight="1" x14ac:dyDescent="0.3">
      <c r="E286" s="144"/>
      <c r="F286" s="36"/>
      <c r="G286" s="36"/>
      <c r="H286" s="36"/>
      <c r="I286" s="36"/>
    </row>
    <row r="287" spans="5:9" ht="15" customHeight="1" x14ac:dyDescent="0.3">
      <c r="E287" s="144"/>
      <c r="F287" s="36"/>
      <c r="G287" s="36"/>
      <c r="H287" s="36"/>
      <c r="I287" s="36"/>
    </row>
    <row r="288" spans="5:9" ht="15" customHeight="1" x14ac:dyDescent="0.3">
      <c r="E288" s="144"/>
      <c r="F288" s="36"/>
      <c r="G288" s="36"/>
      <c r="H288" s="36"/>
      <c r="I288" s="36"/>
    </row>
    <row r="289" spans="5:9" ht="15" customHeight="1" x14ac:dyDescent="0.3">
      <c r="E289" s="144"/>
      <c r="F289" s="36"/>
      <c r="G289" s="36"/>
      <c r="H289" s="36"/>
      <c r="I289" s="36"/>
    </row>
    <row r="290" spans="5:9" ht="15" customHeight="1" x14ac:dyDescent="0.3">
      <c r="E290" s="144"/>
      <c r="F290" s="36"/>
      <c r="G290" s="36"/>
      <c r="H290" s="36"/>
      <c r="I290" s="36"/>
    </row>
    <row r="291" spans="5:9" ht="15" customHeight="1" x14ac:dyDescent="0.3">
      <c r="E291" s="144"/>
      <c r="F291" s="36"/>
      <c r="G291" s="36"/>
      <c r="H291" s="36"/>
      <c r="I291" s="36"/>
    </row>
    <row r="292" spans="5:9" ht="15" customHeight="1" x14ac:dyDescent="0.3">
      <c r="E292" s="144"/>
      <c r="F292" s="36"/>
      <c r="G292" s="36"/>
      <c r="H292" s="36"/>
      <c r="I292" s="36"/>
    </row>
    <row r="293" spans="5:9" ht="15" customHeight="1" x14ac:dyDescent="0.3">
      <c r="E293" s="144"/>
      <c r="F293" s="36"/>
      <c r="G293" s="36"/>
      <c r="H293" s="36"/>
      <c r="I293" s="36"/>
    </row>
    <row r="294" spans="5:9" ht="15" customHeight="1" x14ac:dyDescent="0.3">
      <c r="E294" s="144"/>
      <c r="F294" s="36"/>
      <c r="G294" s="36"/>
      <c r="H294" s="36"/>
      <c r="I294" s="36"/>
    </row>
    <row r="295" spans="5:9" ht="15" customHeight="1" x14ac:dyDescent="0.3">
      <c r="E295" s="144"/>
      <c r="F295" s="36"/>
      <c r="G295" s="36"/>
      <c r="H295" s="36"/>
      <c r="I295" s="36"/>
    </row>
    <row r="296" spans="5:9" ht="15" customHeight="1" x14ac:dyDescent="0.3">
      <c r="E296" s="144"/>
      <c r="F296" s="36"/>
      <c r="G296" s="36"/>
      <c r="H296" s="36"/>
      <c r="I296" s="36"/>
    </row>
    <row r="297" spans="5:9" ht="15" customHeight="1" x14ac:dyDescent="0.3">
      <c r="E297" s="144"/>
      <c r="F297" s="36"/>
      <c r="G297" s="36"/>
      <c r="H297" s="36"/>
      <c r="I297" s="36"/>
    </row>
    <row r="298" spans="5:9" ht="15" customHeight="1" x14ac:dyDescent="0.3">
      <c r="E298" s="144"/>
      <c r="F298" s="36"/>
      <c r="G298" s="36"/>
      <c r="H298" s="36"/>
      <c r="I298" s="36"/>
    </row>
    <row r="299" spans="5:9" ht="15" customHeight="1" x14ac:dyDescent="0.3">
      <c r="E299" s="144"/>
      <c r="F299" s="36"/>
      <c r="G299" s="36"/>
      <c r="H299" s="36"/>
      <c r="I299" s="36"/>
    </row>
    <row r="300" spans="5:9" ht="15" customHeight="1" x14ac:dyDescent="0.3">
      <c r="E300" s="144"/>
      <c r="F300" s="36"/>
      <c r="G300" s="36"/>
      <c r="H300" s="36"/>
      <c r="I300" s="36"/>
    </row>
    <row r="301" spans="5:9" ht="15" customHeight="1" x14ac:dyDescent="0.3">
      <c r="E301" s="144"/>
      <c r="F301" s="36"/>
      <c r="G301" s="36"/>
      <c r="H301" s="36"/>
      <c r="I301" s="36"/>
    </row>
    <row r="302" spans="5:9" ht="15" customHeight="1" x14ac:dyDescent="0.3">
      <c r="E302" s="144"/>
      <c r="F302" s="36"/>
      <c r="G302" s="36"/>
      <c r="H302" s="36"/>
      <c r="I302" s="36"/>
    </row>
    <row r="303" spans="5:9" ht="15" customHeight="1" x14ac:dyDescent="0.3">
      <c r="E303" s="144"/>
      <c r="F303" s="36"/>
      <c r="G303" s="36"/>
      <c r="H303" s="36"/>
      <c r="I303" s="36"/>
    </row>
    <row r="304" spans="5:9" ht="15" customHeight="1" x14ac:dyDescent="0.3">
      <c r="E304" s="144"/>
      <c r="F304" s="36"/>
      <c r="G304" s="36"/>
      <c r="H304" s="36"/>
      <c r="I304" s="36"/>
    </row>
    <row r="305" spans="5:9" ht="15" customHeight="1" x14ac:dyDescent="0.3">
      <c r="E305" s="144"/>
      <c r="F305" s="36"/>
      <c r="G305" s="36"/>
      <c r="H305" s="36"/>
      <c r="I305" s="36"/>
    </row>
    <row r="306" spans="5:9" ht="15" customHeight="1" x14ac:dyDescent="0.3">
      <c r="E306" s="144"/>
      <c r="F306" s="36"/>
      <c r="G306" s="36"/>
      <c r="H306" s="36"/>
      <c r="I306" s="36"/>
    </row>
    <row r="307" spans="5:9" ht="15" customHeight="1" x14ac:dyDescent="0.3">
      <c r="E307" s="144"/>
      <c r="F307" s="36"/>
      <c r="G307" s="36"/>
      <c r="H307" s="36"/>
      <c r="I307" s="36"/>
    </row>
    <row r="308" spans="5:9" ht="15" customHeight="1" x14ac:dyDescent="0.3">
      <c r="E308" s="144"/>
      <c r="F308" s="36"/>
      <c r="G308" s="36"/>
      <c r="H308" s="36"/>
      <c r="I308" s="36"/>
    </row>
    <row r="309" spans="5:9" ht="15" customHeight="1" x14ac:dyDescent="0.3">
      <c r="E309" s="144"/>
      <c r="F309" s="36"/>
      <c r="G309" s="36"/>
      <c r="H309" s="36"/>
      <c r="I309" s="36"/>
    </row>
    <row r="310" spans="5:9" ht="15" customHeight="1" x14ac:dyDescent="0.3">
      <c r="E310" s="144"/>
      <c r="F310" s="36"/>
      <c r="G310" s="36"/>
      <c r="H310" s="36"/>
      <c r="I310" s="36"/>
    </row>
    <row r="311" spans="5:9" ht="15" customHeight="1" x14ac:dyDescent="0.3">
      <c r="E311" s="144"/>
      <c r="F311" s="36"/>
      <c r="G311" s="36"/>
      <c r="H311" s="36"/>
      <c r="I311" s="36"/>
    </row>
    <row r="312" spans="5:9" ht="15" customHeight="1" x14ac:dyDescent="0.3">
      <c r="E312" s="144"/>
      <c r="F312" s="36"/>
      <c r="G312" s="36"/>
      <c r="H312" s="36"/>
      <c r="I312" s="36"/>
    </row>
    <row r="313" spans="5:9" ht="15" customHeight="1" x14ac:dyDescent="0.3">
      <c r="E313" s="144"/>
      <c r="F313" s="36"/>
      <c r="G313" s="36"/>
      <c r="H313" s="36"/>
      <c r="I313" s="36"/>
    </row>
    <row r="314" spans="5:9" ht="15" customHeight="1" x14ac:dyDescent="0.3">
      <c r="E314" s="144"/>
      <c r="F314" s="36"/>
      <c r="G314" s="36"/>
      <c r="H314" s="36"/>
      <c r="I314" s="36"/>
    </row>
  </sheetData>
  <mergeCells count="2">
    <mergeCell ref="B4:F4"/>
    <mergeCell ref="A10:D10"/>
  </mergeCells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11-A544-4DA2-9814-2BEF86A274AA}">
  <dimension ref="B2:J153"/>
  <sheetViews>
    <sheetView topLeftCell="A10" zoomScale="115" zoomScaleNormal="115" workbookViewId="0">
      <selection activeCell="L34" sqref="L34"/>
    </sheetView>
  </sheetViews>
  <sheetFormatPr defaultRowHeight="14.4" x14ac:dyDescent="0.3"/>
  <cols>
    <col min="1" max="12" width="8.88671875" style="68"/>
    <col min="13" max="13" width="21" style="68" customWidth="1"/>
    <col min="14" max="14" width="24" style="68" customWidth="1"/>
    <col min="15" max="16384" width="8.88671875" style="68"/>
  </cols>
  <sheetData>
    <row r="2" spans="2:10" x14ac:dyDescent="0.3">
      <c r="C2" s="76" t="s">
        <v>29</v>
      </c>
    </row>
    <row r="3" spans="2:10" x14ac:dyDescent="0.3">
      <c r="B3" s="67"/>
    </row>
    <row r="5" spans="2:10" x14ac:dyDescent="0.3">
      <c r="B5" s="69"/>
      <c r="C5" s="76" t="s">
        <v>28</v>
      </c>
    </row>
    <row r="6" spans="2:10" x14ac:dyDescent="0.3">
      <c r="B6" s="70"/>
    </row>
    <row r="7" spans="2:10" x14ac:dyDescent="0.3">
      <c r="C7" s="68" t="s">
        <v>32</v>
      </c>
      <c r="G7" s="68" t="s">
        <v>12</v>
      </c>
      <c r="H7" s="77">
        <f>3+6.8125/12</f>
        <v>3.5677083333333335</v>
      </c>
      <c r="I7" s="71" t="s">
        <v>13</v>
      </c>
    </row>
    <row r="8" spans="2:10" x14ac:dyDescent="0.3">
      <c r="B8" s="69"/>
      <c r="C8" s="68" t="s">
        <v>31</v>
      </c>
      <c r="G8" s="68" t="s">
        <v>12</v>
      </c>
      <c r="H8" s="77">
        <f>(50+2)/12</f>
        <v>4.333333333333333</v>
      </c>
      <c r="I8" s="78" t="s">
        <v>13</v>
      </c>
    </row>
    <row r="9" spans="2:10" x14ac:dyDescent="0.3">
      <c r="C9" s="68" t="s">
        <v>44</v>
      </c>
      <c r="G9" s="68" t="s">
        <v>12</v>
      </c>
      <c r="H9" s="68">
        <f>H8-2/12-4/12-1/12</f>
        <v>3.7499999999999991</v>
      </c>
      <c r="I9" s="74" t="s">
        <v>13</v>
      </c>
      <c r="J9" s="74"/>
    </row>
    <row r="10" spans="2:10" x14ac:dyDescent="0.3">
      <c r="C10" s="68" t="s">
        <v>33</v>
      </c>
      <c r="G10" s="68" t="s">
        <v>12</v>
      </c>
      <c r="H10" s="68">
        <f>SQRT(H7^2+H9^2)</f>
        <v>5.176006448193057</v>
      </c>
      <c r="I10" s="74" t="s">
        <v>13</v>
      </c>
      <c r="J10" s="74"/>
    </row>
    <row r="11" spans="2:10" x14ac:dyDescent="0.3">
      <c r="C11" s="68" t="s">
        <v>34</v>
      </c>
      <c r="G11" s="68" t="s">
        <v>12</v>
      </c>
      <c r="H11" s="68">
        <f>H10*4</f>
        <v>20.704025792772228</v>
      </c>
      <c r="I11" s="79" t="s">
        <v>13</v>
      </c>
      <c r="J11" s="74"/>
    </row>
    <row r="12" spans="2:10" x14ac:dyDescent="0.3">
      <c r="C12" s="68" t="s">
        <v>39</v>
      </c>
      <c r="G12" s="68" t="s">
        <v>12</v>
      </c>
      <c r="H12" s="77">
        <f>8.2/1000</f>
        <v>8.199999999999999E-3</v>
      </c>
      <c r="I12" s="79" t="s">
        <v>16</v>
      </c>
      <c r="J12" s="74" t="s">
        <v>27</v>
      </c>
    </row>
    <row r="13" spans="2:10" x14ac:dyDescent="0.3">
      <c r="C13" s="68" t="s">
        <v>40</v>
      </c>
      <c r="G13" s="68" t="s">
        <v>12</v>
      </c>
      <c r="H13" s="81">
        <f>H12*H11</f>
        <v>0.16977301150073223</v>
      </c>
      <c r="I13" s="74" t="s">
        <v>26</v>
      </c>
      <c r="J13" s="74"/>
    </row>
    <row r="14" spans="2:10" x14ac:dyDescent="0.3">
      <c r="I14" s="74"/>
      <c r="J14" s="74"/>
    </row>
    <row r="15" spans="2:10" x14ac:dyDescent="0.3">
      <c r="C15" s="76" t="s">
        <v>35</v>
      </c>
      <c r="I15" s="74"/>
      <c r="J15" s="74"/>
    </row>
    <row r="16" spans="2:10" x14ac:dyDescent="0.3">
      <c r="I16" s="74"/>
      <c r="J16" s="74"/>
    </row>
    <row r="17" spans="2:10" x14ac:dyDescent="0.3">
      <c r="C17" s="68" t="s">
        <v>36</v>
      </c>
      <c r="G17" s="68" t="s">
        <v>12</v>
      </c>
      <c r="H17" s="68">
        <f>(3*4)+(6*4)/12+((13*4)/(16*12))</f>
        <v>14.270833333333334</v>
      </c>
      <c r="I17" s="74" t="s">
        <v>13</v>
      </c>
      <c r="J17" s="74"/>
    </row>
    <row r="18" spans="2:10" x14ac:dyDescent="0.3">
      <c r="C18" s="68" t="s">
        <v>39</v>
      </c>
      <c r="G18" s="68" t="s">
        <v>12</v>
      </c>
      <c r="H18" s="77">
        <f>8.2/1000</f>
        <v>8.199999999999999E-3</v>
      </c>
      <c r="I18" s="79" t="s">
        <v>16</v>
      </c>
      <c r="J18" s="74" t="s">
        <v>27</v>
      </c>
    </row>
    <row r="19" spans="2:10" x14ac:dyDescent="0.3">
      <c r="C19" s="68" t="s">
        <v>40</v>
      </c>
      <c r="G19" s="68" t="s">
        <v>12</v>
      </c>
      <c r="H19" s="81">
        <f>H18*H17</f>
        <v>0.11702083333333332</v>
      </c>
      <c r="I19" s="74" t="s">
        <v>26</v>
      </c>
      <c r="J19" s="74"/>
    </row>
    <row r="20" spans="2:10" x14ac:dyDescent="0.3">
      <c r="I20" s="74"/>
      <c r="J20" s="74"/>
    </row>
    <row r="21" spans="2:10" x14ac:dyDescent="0.3">
      <c r="C21" s="76" t="s">
        <v>37</v>
      </c>
      <c r="I21" s="74"/>
      <c r="J21" s="74"/>
    </row>
    <row r="22" spans="2:10" x14ac:dyDescent="0.3">
      <c r="I22" s="74"/>
      <c r="J22" s="74"/>
    </row>
    <row r="23" spans="2:10" x14ac:dyDescent="0.3">
      <c r="C23" s="68" t="s">
        <v>38</v>
      </c>
      <c r="G23" s="68" t="s">
        <v>12</v>
      </c>
      <c r="H23" s="68">
        <f>H17</f>
        <v>14.270833333333334</v>
      </c>
      <c r="I23" s="74" t="s">
        <v>13</v>
      </c>
      <c r="J23" s="74"/>
    </row>
    <row r="24" spans="2:10" x14ac:dyDescent="0.3">
      <c r="C24" s="68" t="s">
        <v>41</v>
      </c>
      <c r="G24" s="68" t="s">
        <v>12</v>
      </c>
      <c r="H24" s="77">
        <f>20/1000</f>
        <v>0.02</v>
      </c>
      <c r="I24" s="74" t="s">
        <v>16</v>
      </c>
      <c r="J24" s="74" t="s">
        <v>27</v>
      </c>
    </row>
    <row r="25" spans="2:10" x14ac:dyDescent="0.3">
      <c r="B25" s="69"/>
      <c r="C25" s="68" t="s">
        <v>46</v>
      </c>
      <c r="G25" s="68" t="s">
        <v>12</v>
      </c>
      <c r="H25" s="81">
        <f>H24*H23</f>
        <v>0.28541666666666671</v>
      </c>
      <c r="I25" s="78" t="s">
        <v>26</v>
      </c>
    </row>
    <row r="26" spans="2:10" x14ac:dyDescent="0.3">
      <c r="C26" s="68" t="s">
        <v>42</v>
      </c>
      <c r="G26" s="68" t="s">
        <v>12</v>
      </c>
      <c r="H26" s="77">
        <f>39.1/1000</f>
        <v>3.9100000000000003E-2</v>
      </c>
      <c r="I26" s="74" t="s">
        <v>16</v>
      </c>
      <c r="J26" s="74" t="s">
        <v>27</v>
      </c>
    </row>
    <row r="27" spans="2:10" x14ac:dyDescent="0.3">
      <c r="C27" s="68" t="s">
        <v>47</v>
      </c>
      <c r="G27" s="68" t="s">
        <v>12</v>
      </c>
      <c r="H27" s="81">
        <f>H26*H23</f>
        <v>0.55798958333333337</v>
      </c>
      <c r="I27" s="74" t="s">
        <v>26</v>
      </c>
      <c r="J27" s="74"/>
    </row>
    <row r="28" spans="2:10" x14ac:dyDescent="0.3">
      <c r="I28" s="79"/>
      <c r="J28" s="74"/>
    </row>
    <row r="29" spans="2:10" x14ac:dyDescent="0.3">
      <c r="C29" s="76" t="s">
        <v>43</v>
      </c>
      <c r="I29" s="74"/>
      <c r="J29" s="74"/>
    </row>
    <row r="30" spans="2:10" x14ac:dyDescent="0.3">
      <c r="I30" s="74"/>
      <c r="J30" s="74"/>
    </row>
    <row r="31" spans="2:10" x14ac:dyDescent="0.3">
      <c r="C31" s="68" t="s">
        <v>38</v>
      </c>
      <c r="G31" s="68" t="s">
        <v>12</v>
      </c>
      <c r="H31" s="68">
        <f>H9</f>
        <v>3.7499999999999991</v>
      </c>
      <c r="I31" s="74" t="s">
        <v>13</v>
      </c>
      <c r="J31" s="74"/>
    </row>
    <row r="32" spans="2:10" x14ac:dyDescent="0.3">
      <c r="C32" s="68" t="s">
        <v>39</v>
      </c>
      <c r="G32" s="68" t="s">
        <v>12</v>
      </c>
      <c r="H32" s="68">
        <f>H12</f>
        <v>8.199999999999999E-3</v>
      </c>
      <c r="I32" s="74" t="s">
        <v>16</v>
      </c>
      <c r="J32" s="74"/>
    </row>
    <row r="33" spans="2:10" x14ac:dyDescent="0.3">
      <c r="C33" s="68" t="s">
        <v>40</v>
      </c>
      <c r="G33" s="68" t="s">
        <v>12</v>
      </c>
      <c r="H33" s="81">
        <f>H32*H31</f>
        <v>3.0749999999999989E-2</v>
      </c>
      <c r="I33" s="74" t="s">
        <v>26</v>
      </c>
      <c r="J33" s="74"/>
    </row>
    <row r="34" spans="2:10" x14ac:dyDescent="0.3">
      <c r="I34" s="73"/>
      <c r="J34" s="74"/>
    </row>
    <row r="35" spans="2:10" x14ac:dyDescent="0.3">
      <c r="I35" s="74"/>
      <c r="J35" s="74"/>
    </row>
    <row r="36" spans="2:10" x14ac:dyDescent="0.3">
      <c r="I36" s="74"/>
      <c r="J36" s="74"/>
    </row>
    <row r="37" spans="2:10" x14ac:dyDescent="0.3">
      <c r="I37" s="74"/>
      <c r="J37" s="74"/>
    </row>
    <row r="38" spans="2:10" x14ac:dyDescent="0.3">
      <c r="C38" s="70" t="s">
        <v>45</v>
      </c>
      <c r="G38" s="68" t="s">
        <v>12</v>
      </c>
      <c r="H38" s="68">
        <f>H33+H27+H25+H19+H13</f>
        <v>1.1609500948340656</v>
      </c>
      <c r="I38" s="74" t="s">
        <v>26</v>
      </c>
      <c r="J38" s="74"/>
    </row>
    <row r="39" spans="2:10" x14ac:dyDescent="0.3">
      <c r="C39" s="68" t="s">
        <v>48</v>
      </c>
      <c r="I39" s="74"/>
    </row>
    <row r="40" spans="2:10" x14ac:dyDescent="0.3">
      <c r="C40" s="76" t="s">
        <v>45</v>
      </c>
      <c r="G40" s="68" t="s">
        <v>12</v>
      </c>
      <c r="H40" s="68">
        <f>H38+H38*0.15</f>
        <v>1.3350926090591755</v>
      </c>
      <c r="I40" s="74" t="s">
        <v>26</v>
      </c>
    </row>
    <row r="41" spans="2:10" x14ac:dyDescent="0.3">
      <c r="I41" s="74"/>
    </row>
    <row r="42" spans="2:10" x14ac:dyDescent="0.3">
      <c r="B42" s="69"/>
      <c r="I42" s="78"/>
    </row>
    <row r="43" spans="2:10" x14ac:dyDescent="0.3">
      <c r="I43" s="74"/>
      <c r="J43" s="74"/>
    </row>
    <row r="44" spans="2:10" x14ac:dyDescent="0.3">
      <c r="I44" s="74"/>
      <c r="J44" s="74"/>
    </row>
    <row r="45" spans="2:10" x14ac:dyDescent="0.3">
      <c r="I45" s="79"/>
      <c r="J45" s="74"/>
    </row>
    <row r="46" spans="2:10" x14ac:dyDescent="0.3">
      <c r="I46" s="74"/>
      <c r="J46" s="74"/>
    </row>
    <row r="47" spans="2:10" x14ac:dyDescent="0.3">
      <c r="I47" s="74"/>
      <c r="J47" s="74"/>
    </row>
    <row r="48" spans="2:10" x14ac:dyDescent="0.3">
      <c r="I48" s="74"/>
      <c r="J48" s="74"/>
    </row>
    <row r="49" spans="2:10" x14ac:dyDescent="0.3">
      <c r="I49" s="74"/>
      <c r="J49" s="74"/>
    </row>
    <row r="50" spans="2:10" x14ac:dyDescent="0.3">
      <c r="I50" s="74"/>
      <c r="J50" s="74"/>
    </row>
    <row r="51" spans="2:10" x14ac:dyDescent="0.3">
      <c r="I51" s="74"/>
      <c r="J51" s="74"/>
    </row>
    <row r="52" spans="2:10" x14ac:dyDescent="0.3">
      <c r="I52" s="74"/>
    </row>
    <row r="53" spans="2:10" x14ac:dyDescent="0.3">
      <c r="I53" s="74"/>
    </row>
    <row r="54" spans="2:10" x14ac:dyDescent="0.3">
      <c r="I54" s="74"/>
    </row>
    <row r="55" spans="2:10" x14ac:dyDescent="0.3">
      <c r="B55" s="69"/>
      <c r="I55" s="78"/>
    </row>
    <row r="56" spans="2:10" x14ac:dyDescent="0.3">
      <c r="I56" s="74"/>
      <c r="J56" s="74"/>
    </row>
    <row r="57" spans="2:10" x14ac:dyDescent="0.3">
      <c r="I57" s="74"/>
      <c r="J57" s="74"/>
    </row>
    <row r="58" spans="2:10" x14ac:dyDescent="0.3">
      <c r="I58" s="79"/>
      <c r="J58" s="74"/>
    </row>
    <row r="59" spans="2:10" x14ac:dyDescent="0.3">
      <c r="I59" s="74"/>
      <c r="J59" s="74"/>
    </row>
    <row r="60" spans="2:10" x14ac:dyDescent="0.3">
      <c r="I60" s="74"/>
      <c r="J60" s="74"/>
    </row>
    <row r="61" spans="2:10" x14ac:dyDescent="0.3">
      <c r="I61" s="74"/>
      <c r="J61" s="74"/>
    </row>
    <row r="62" spans="2:10" x14ac:dyDescent="0.3">
      <c r="I62" s="74"/>
      <c r="J62" s="74"/>
    </row>
    <row r="63" spans="2:10" x14ac:dyDescent="0.3">
      <c r="I63" s="74"/>
      <c r="J63" s="74"/>
    </row>
    <row r="64" spans="2:10" x14ac:dyDescent="0.3">
      <c r="I64" s="74"/>
      <c r="J64" s="74"/>
    </row>
    <row r="65" spans="2:10" x14ac:dyDescent="0.3">
      <c r="I65" s="74"/>
    </row>
    <row r="66" spans="2:10" x14ac:dyDescent="0.3">
      <c r="B66" s="69"/>
      <c r="I66" s="72"/>
    </row>
    <row r="67" spans="2:10" x14ac:dyDescent="0.3">
      <c r="I67" s="73"/>
      <c r="J67" s="74"/>
    </row>
    <row r="68" spans="2:10" x14ac:dyDescent="0.3">
      <c r="I68" s="73"/>
      <c r="J68" s="74"/>
    </row>
    <row r="69" spans="2:10" x14ac:dyDescent="0.3">
      <c r="I69" s="75"/>
      <c r="J69" s="74"/>
    </row>
    <row r="70" spans="2:10" x14ac:dyDescent="0.3">
      <c r="I70" s="73"/>
      <c r="J70" s="74"/>
    </row>
    <row r="71" spans="2:10" x14ac:dyDescent="0.3">
      <c r="I71" s="73"/>
      <c r="J71" s="74"/>
    </row>
    <row r="72" spans="2:10" x14ac:dyDescent="0.3">
      <c r="I72" s="73"/>
      <c r="J72" s="74"/>
    </row>
    <row r="73" spans="2:10" x14ac:dyDescent="0.3">
      <c r="I73" s="73"/>
      <c r="J73" s="74"/>
    </row>
    <row r="74" spans="2:10" x14ac:dyDescent="0.3">
      <c r="I74" s="73"/>
      <c r="J74" s="74"/>
    </row>
    <row r="75" spans="2:10" x14ac:dyDescent="0.3">
      <c r="I75" s="73"/>
      <c r="J75" s="74"/>
    </row>
    <row r="77" spans="2:10" x14ac:dyDescent="0.3">
      <c r="B77" s="69"/>
      <c r="I77" s="72"/>
    </row>
    <row r="78" spans="2:10" x14ac:dyDescent="0.3">
      <c r="I78" s="73"/>
      <c r="J78" s="74"/>
    </row>
    <row r="79" spans="2:10" x14ac:dyDescent="0.3">
      <c r="I79" s="73"/>
      <c r="J79" s="74"/>
    </row>
    <row r="80" spans="2:10" x14ac:dyDescent="0.3">
      <c r="I80" s="75"/>
      <c r="J80" s="74"/>
    </row>
    <row r="81" spans="2:10" x14ac:dyDescent="0.3">
      <c r="I81" s="73"/>
      <c r="J81" s="74"/>
    </row>
    <row r="82" spans="2:10" x14ac:dyDescent="0.3">
      <c r="I82" s="73"/>
      <c r="J82" s="74"/>
    </row>
    <row r="83" spans="2:10" x14ac:dyDescent="0.3">
      <c r="I83" s="73"/>
      <c r="J83" s="74"/>
    </row>
    <row r="84" spans="2:10" x14ac:dyDescent="0.3">
      <c r="I84" s="73"/>
      <c r="J84" s="74"/>
    </row>
    <row r="85" spans="2:10" x14ac:dyDescent="0.3">
      <c r="I85" s="73"/>
      <c r="J85" s="74"/>
    </row>
    <row r="86" spans="2:10" x14ac:dyDescent="0.3">
      <c r="I86" s="73"/>
      <c r="J86" s="74"/>
    </row>
    <row r="88" spans="2:10" x14ac:dyDescent="0.3">
      <c r="B88" s="69"/>
      <c r="I88" s="72"/>
    </row>
    <row r="89" spans="2:10" x14ac:dyDescent="0.3">
      <c r="I89" s="73"/>
      <c r="J89" s="74"/>
    </row>
    <row r="90" spans="2:10" x14ac:dyDescent="0.3">
      <c r="I90" s="73"/>
      <c r="J90" s="74"/>
    </row>
    <row r="91" spans="2:10" x14ac:dyDescent="0.3">
      <c r="I91" s="75"/>
      <c r="J91" s="74"/>
    </row>
    <row r="92" spans="2:10" x14ac:dyDescent="0.3">
      <c r="I92" s="73"/>
      <c r="J92" s="74"/>
    </row>
    <row r="93" spans="2:10" x14ac:dyDescent="0.3">
      <c r="I93" s="73"/>
      <c r="J93" s="74"/>
    </row>
    <row r="94" spans="2:10" x14ac:dyDescent="0.3">
      <c r="I94" s="73"/>
      <c r="J94" s="74"/>
    </row>
    <row r="95" spans="2:10" x14ac:dyDescent="0.3">
      <c r="I95" s="73"/>
      <c r="J95" s="74"/>
    </row>
    <row r="96" spans="2:10" x14ac:dyDescent="0.3">
      <c r="I96" s="73"/>
      <c r="J96" s="74"/>
    </row>
    <row r="97" spans="2:10" x14ac:dyDescent="0.3">
      <c r="I97" s="73"/>
      <c r="J97" s="74"/>
    </row>
    <row r="99" spans="2:10" x14ac:dyDescent="0.3">
      <c r="B99" s="69"/>
      <c r="I99" s="72"/>
    </row>
    <row r="100" spans="2:10" x14ac:dyDescent="0.3">
      <c r="I100" s="73"/>
      <c r="J100" s="74"/>
    </row>
    <row r="101" spans="2:10" x14ac:dyDescent="0.3">
      <c r="I101" s="73"/>
      <c r="J101" s="74"/>
    </row>
    <row r="102" spans="2:10" x14ac:dyDescent="0.3">
      <c r="I102" s="75"/>
      <c r="J102" s="74"/>
    </row>
    <row r="103" spans="2:10" x14ac:dyDescent="0.3">
      <c r="I103" s="73"/>
      <c r="J103" s="74"/>
    </row>
    <row r="104" spans="2:10" x14ac:dyDescent="0.3">
      <c r="I104" s="73"/>
      <c r="J104" s="74"/>
    </row>
    <row r="105" spans="2:10" x14ac:dyDescent="0.3">
      <c r="I105" s="73"/>
      <c r="J105" s="74"/>
    </row>
    <row r="106" spans="2:10" x14ac:dyDescent="0.3">
      <c r="I106" s="73"/>
      <c r="J106" s="74"/>
    </row>
    <row r="107" spans="2:10" x14ac:dyDescent="0.3">
      <c r="I107" s="73"/>
      <c r="J107" s="74"/>
    </row>
    <row r="108" spans="2:10" x14ac:dyDescent="0.3">
      <c r="I108" s="73"/>
      <c r="J108" s="74"/>
    </row>
    <row r="110" spans="2:10" x14ac:dyDescent="0.3">
      <c r="B110" s="69"/>
      <c r="I110" s="72"/>
    </row>
    <row r="111" spans="2:10" x14ac:dyDescent="0.3">
      <c r="I111" s="73"/>
      <c r="J111" s="74"/>
    </row>
    <row r="112" spans="2:10" x14ac:dyDescent="0.3">
      <c r="I112" s="73"/>
      <c r="J112" s="74"/>
    </row>
    <row r="113" spans="2:10" x14ac:dyDescent="0.3">
      <c r="I113" s="75"/>
      <c r="J113" s="74"/>
    </row>
    <row r="114" spans="2:10" x14ac:dyDescent="0.3">
      <c r="I114" s="73"/>
      <c r="J114" s="74"/>
    </row>
    <row r="115" spans="2:10" x14ac:dyDescent="0.3">
      <c r="I115" s="73"/>
      <c r="J115" s="74"/>
    </row>
    <row r="116" spans="2:10" x14ac:dyDescent="0.3">
      <c r="I116" s="73"/>
      <c r="J116" s="74"/>
    </row>
    <row r="117" spans="2:10" x14ac:dyDescent="0.3">
      <c r="I117" s="73"/>
      <c r="J117" s="74"/>
    </row>
    <row r="118" spans="2:10" x14ac:dyDescent="0.3">
      <c r="I118" s="73"/>
      <c r="J118" s="74"/>
    </row>
    <row r="119" spans="2:10" x14ac:dyDescent="0.3">
      <c r="I119" s="73"/>
      <c r="J119" s="74"/>
    </row>
    <row r="121" spans="2:10" x14ac:dyDescent="0.3">
      <c r="B121" s="69"/>
      <c r="I121" s="72"/>
    </row>
    <row r="122" spans="2:10" x14ac:dyDescent="0.3">
      <c r="I122" s="73"/>
      <c r="J122" s="74"/>
    </row>
    <row r="123" spans="2:10" x14ac:dyDescent="0.3">
      <c r="I123" s="73"/>
      <c r="J123" s="74"/>
    </row>
    <row r="124" spans="2:10" x14ac:dyDescent="0.3">
      <c r="I124" s="75"/>
      <c r="J124" s="74"/>
    </row>
    <row r="125" spans="2:10" x14ac:dyDescent="0.3">
      <c r="I125" s="73"/>
      <c r="J125" s="74"/>
    </row>
    <row r="126" spans="2:10" x14ac:dyDescent="0.3">
      <c r="I126" s="73"/>
      <c r="J126" s="74"/>
    </row>
    <row r="127" spans="2:10" x14ac:dyDescent="0.3">
      <c r="I127" s="73"/>
      <c r="J127" s="74"/>
    </row>
    <row r="128" spans="2:10" x14ac:dyDescent="0.3">
      <c r="I128" s="73"/>
      <c r="J128" s="74"/>
    </row>
    <row r="129" spans="2:10" x14ac:dyDescent="0.3">
      <c r="I129" s="73"/>
      <c r="J129" s="74"/>
    </row>
    <row r="130" spans="2:10" x14ac:dyDescent="0.3">
      <c r="I130" s="73"/>
      <c r="J130" s="74"/>
    </row>
    <row r="132" spans="2:10" x14ac:dyDescent="0.3">
      <c r="B132" s="69"/>
      <c r="I132" s="72"/>
    </row>
    <row r="133" spans="2:10" x14ac:dyDescent="0.3">
      <c r="I133" s="73"/>
      <c r="J133" s="74"/>
    </row>
    <row r="134" spans="2:10" x14ac:dyDescent="0.3">
      <c r="I134" s="73"/>
      <c r="J134" s="74"/>
    </row>
    <row r="135" spans="2:10" x14ac:dyDescent="0.3">
      <c r="I135" s="75"/>
      <c r="J135" s="74"/>
    </row>
    <row r="136" spans="2:10" x14ac:dyDescent="0.3">
      <c r="I136" s="73"/>
      <c r="J136" s="74"/>
    </row>
    <row r="137" spans="2:10" x14ac:dyDescent="0.3">
      <c r="I137" s="73"/>
      <c r="J137" s="74"/>
    </row>
    <row r="138" spans="2:10" x14ac:dyDescent="0.3">
      <c r="I138" s="73"/>
      <c r="J138" s="74"/>
    </row>
    <row r="139" spans="2:10" x14ac:dyDescent="0.3">
      <c r="I139" s="73"/>
      <c r="J139" s="74"/>
    </row>
    <row r="140" spans="2:10" x14ac:dyDescent="0.3">
      <c r="I140" s="73"/>
      <c r="J140" s="74"/>
    </row>
    <row r="141" spans="2:10" x14ac:dyDescent="0.3">
      <c r="I141" s="73"/>
      <c r="J141" s="74"/>
    </row>
    <row r="144" spans="2:10" x14ac:dyDescent="0.3">
      <c r="B144" s="69"/>
      <c r="I144" s="72"/>
    </row>
    <row r="145" spans="9:10" x14ac:dyDescent="0.3">
      <c r="I145" s="73"/>
      <c r="J145" s="74"/>
    </row>
    <row r="146" spans="9:10" x14ac:dyDescent="0.3">
      <c r="I146" s="73"/>
      <c r="J146" s="74"/>
    </row>
    <row r="147" spans="9:10" x14ac:dyDescent="0.3">
      <c r="I147" s="75"/>
      <c r="J147" s="74"/>
    </row>
    <row r="148" spans="9:10" x14ac:dyDescent="0.3">
      <c r="I148" s="73"/>
      <c r="J148" s="74"/>
    </row>
    <row r="149" spans="9:10" x14ac:dyDescent="0.3">
      <c r="I149" s="73"/>
      <c r="J149" s="74"/>
    </row>
    <row r="150" spans="9:10" x14ac:dyDescent="0.3">
      <c r="I150" s="73"/>
      <c r="J150" s="74"/>
    </row>
    <row r="151" spans="9:10" x14ac:dyDescent="0.3">
      <c r="I151" s="73"/>
      <c r="J151" s="74"/>
    </row>
    <row r="152" spans="9:10" x14ac:dyDescent="0.3">
      <c r="I152" s="73"/>
      <c r="J152" s="74"/>
    </row>
    <row r="153" spans="9:10" x14ac:dyDescent="0.3">
      <c r="I153" s="73"/>
      <c r="J153" s="7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95F99-E9D0-4E53-B7C6-C25F767E3441}">
  <dimension ref="A3:K156"/>
  <sheetViews>
    <sheetView topLeftCell="A7" zoomScale="130" zoomScaleNormal="130" workbookViewId="0">
      <selection activeCell="N22" sqref="N22"/>
    </sheetView>
  </sheetViews>
  <sheetFormatPr defaultRowHeight="14.4" x14ac:dyDescent="0.3"/>
  <cols>
    <col min="1" max="1" width="6.77734375" style="68" customWidth="1"/>
    <col min="2" max="5" width="8.88671875" style="68"/>
    <col min="6" max="6" width="13.77734375" style="68" customWidth="1"/>
    <col min="7" max="12" width="8.88671875" style="68"/>
    <col min="13" max="13" width="21" style="68" customWidth="1"/>
    <col min="14" max="14" width="24" style="68" customWidth="1"/>
    <col min="15" max="16384" width="8.88671875" style="68"/>
  </cols>
  <sheetData>
    <row r="3" spans="2:11" customFormat="1" x14ac:dyDescent="0.3">
      <c r="B3" s="82" t="s">
        <v>25</v>
      </c>
    </row>
    <row r="4" spans="2:11" x14ac:dyDescent="0.3">
      <c r="B4" s="69"/>
    </row>
    <row r="5" spans="2:11" customFormat="1" x14ac:dyDescent="0.3">
      <c r="B5" s="60" t="s">
        <v>49</v>
      </c>
    </row>
    <row r="6" spans="2:11" customFormat="1" x14ac:dyDescent="0.3">
      <c r="I6" s="59"/>
    </row>
    <row r="7" spans="2:11" customFormat="1" x14ac:dyDescent="0.3">
      <c r="B7" s="76"/>
      <c r="C7" s="68"/>
      <c r="D7" s="68"/>
      <c r="E7" s="68"/>
      <c r="F7" s="68"/>
      <c r="G7" s="68"/>
      <c r="H7" s="68"/>
      <c r="I7" s="72"/>
      <c r="J7" s="68"/>
      <c r="K7" s="68"/>
    </row>
    <row r="8" spans="2:11" customFormat="1" x14ac:dyDescent="0.3">
      <c r="B8" s="68"/>
      <c r="C8" s="68"/>
      <c r="D8" s="68"/>
      <c r="E8" s="68"/>
      <c r="F8" s="68"/>
      <c r="G8" s="68"/>
      <c r="H8" s="68"/>
      <c r="I8" s="73"/>
      <c r="J8" s="74"/>
      <c r="K8" s="68"/>
    </row>
    <row r="9" spans="2:11" customFormat="1" x14ac:dyDescent="0.3">
      <c r="B9" s="68"/>
      <c r="C9" s="68"/>
      <c r="D9" s="68"/>
      <c r="E9" s="68"/>
      <c r="F9" s="68"/>
      <c r="G9" s="68"/>
      <c r="H9" s="68"/>
      <c r="I9" s="73"/>
      <c r="J9" s="74"/>
      <c r="K9" s="68"/>
    </row>
    <row r="10" spans="2:11" customFormat="1" x14ac:dyDescent="0.3">
      <c r="B10" s="68"/>
      <c r="C10" s="68"/>
      <c r="D10" s="68"/>
      <c r="E10" s="68"/>
      <c r="F10" s="68"/>
      <c r="G10" s="68"/>
      <c r="H10" s="68"/>
      <c r="I10" s="75"/>
      <c r="J10" s="74"/>
      <c r="K10" s="68"/>
    </row>
    <row r="11" spans="2:11" customFormat="1" x14ac:dyDescent="0.3">
      <c r="B11" s="68"/>
      <c r="C11" s="68"/>
      <c r="D11" s="68"/>
      <c r="E11" s="68"/>
      <c r="F11" s="68"/>
      <c r="G11" s="68"/>
      <c r="H11" s="68"/>
      <c r="I11" s="73"/>
      <c r="J11" s="74"/>
      <c r="K11" s="68"/>
    </row>
    <row r="12" spans="2:11" customFormat="1" x14ac:dyDescent="0.3">
      <c r="B12" s="68"/>
      <c r="C12" s="68"/>
      <c r="D12" s="68"/>
      <c r="E12" s="68"/>
      <c r="F12" s="68"/>
      <c r="G12" s="68"/>
      <c r="H12" s="68"/>
      <c r="I12" s="73"/>
      <c r="J12" s="74"/>
      <c r="K12" s="68"/>
    </row>
    <row r="13" spans="2:11" customFormat="1" x14ac:dyDescent="0.3">
      <c r="B13" s="68"/>
      <c r="C13" s="68"/>
      <c r="D13" s="68"/>
      <c r="E13" s="68"/>
      <c r="F13" s="68"/>
      <c r="G13" s="68"/>
      <c r="H13" s="68"/>
      <c r="I13" s="73"/>
      <c r="J13" s="74"/>
      <c r="K13" s="68"/>
    </row>
    <row r="14" spans="2:11" customFormat="1" x14ac:dyDescent="0.3">
      <c r="B14" s="68"/>
      <c r="C14" s="68"/>
      <c r="D14" s="68"/>
      <c r="E14" s="68"/>
      <c r="F14" s="68"/>
      <c r="G14" s="68"/>
      <c r="H14" s="68"/>
      <c r="I14" s="73"/>
      <c r="J14" s="74"/>
      <c r="K14" s="68"/>
    </row>
    <row r="15" spans="2:11" customFormat="1" x14ac:dyDescent="0.3">
      <c r="B15" s="68"/>
      <c r="C15" s="68"/>
      <c r="D15" s="68"/>
      <c r="E15" s="68"/>
      <c r="F15" s="68"/>
      <c r="G15" s="68"/>
      <c r="H15" s="68"/>
      <c r="I15" s="73"/>
      <c r="J15" s="74"/>
      <c r="K15" s="68"/>
    </row>
    <row r="16" spans="2:11" customFormat="1" x14ac:dyDescent="0.3">
      <c r="B16" s="68"/>
      <c r="C16" s="68"/>
      <c r="D16" s="68"/>
      <c r="E16" s="68"/>
      <c r="F16" s="68"/>
      <c r="G16" s="68"/>
      <c r="H16" s="68"/>
      <c r="I16" s="73"/>
      <c r="J16" s="74"/>
      <c r="K16" s="68"/>
    </row>
    <row r="17" spans="2:11" customFormat="1" x14ac:dyDescent="0.3">
      <c r="I17" s="62"/>
      <c r="J17" s="61"/>
    </row>
    <row r="18" spans="2:11" x14ac:dyDescent="0.3">
      <c r="I18" s="73"/>
      <c r="J18" s="74"/>
    </row>
    <row r="19" spans="2:11" x14ac:dyDescent="0.3">
      <c r="I19" s="73"/>
    </row>
    <row r="20" spans="2:11" x14ac:dyDescent="0.3">
      <c r="B20" s="70" t="s">
        <v>50</v>
      </c>
      <c r="C20" s="68" t="s">
        <v>51</v>
      </c>
      <c r="I20" s="72"/>
    </row>
    <row r="21" spans="2:11" x14ac:dyDescent="0.3">
      <c r="B21" s="68" t="s">
        <v>132</v>
      </c>
      <c r="I21" s="73"/>
      <c r="J21" s="74"/>
    </row>
    <row r="22" spans="2:11" x14ac:dyDescent="0.3">
      <c r="I22" s="73"/>
      <c r="J22" s="74"/>
    </row>
    <row r="23" spans="2:11" x14ac:dyDescent="0.3">
      <c r="B23" s="68" t="s">
        <v>52</v>
      </c>
      <c r="H23" s="68" t="s">
        <v>12</v>
      </c>
      <c r="I23" s="91">
        <f>10.3/1000</f>
        <v>1.03E-2</v>
      </c>
      <c r="J23" s="74" t="s">
        <v>16</v>
      </c>
      <c r="K23" s="68" t="s">
        <v>27</v>
      </c>
    </row>
    <row r="24" spans="2:11" x14ac:dyDescent="0.3">
      <c r="B24" s="68" t="s">
        <v>36</v>
      </c>
      <c r="H24" s="68" t="s">
        <v>12</v>
      </c>
      <c r="I24" s="73">
        <v>8</v>
      </c>
      <c r="J24" s="74" t="s">
        <v>13</v>
      </c>
    </row>
    <row r="25" spans="2:11" x14ac:dyDescent="0.3">
      <c r="B25" s="68" t="s">
        <v>53</v>
      </c>
      <c r="H25" s="68" t="s">
        <v>12</v>
      </c>
      <c r="I25" s="83">
        <f>I23*I24/2</f>
        <v>4.1200000000000001E-2</v>
      </c>
      <c r="J25" s="74" t="s">
        <v>26</v>
      </c>
    </row>
    <row r="26" spans="2:11" x14ac:dyDescent="0.3">
      <c r="I26" s="73"/>
      <c r="J26" s="74"/>
    </row>
    <row r="27" spans="2:11" x14ac:dyDescent="0.3">
      <c r="I27" s="73"/>
      <c r="J27" s="74"/>
    </row>
    <row r="28" spans="2:11" x14ac:dyDescent="0.3">
      <c r="I28" s="73"/>
      <c r="J28" s="74"/>
    </row>
    <row r="29" spans="2:11" x14ac:dyDescent="0.3">
      <c r="I29" s="73"/>
      <c r="J29" s="74"/>
    </row>
    <row r="30" spans="2:11" x14ac:dyDescent="0.3">
      <c r="I30" s="73"/>
      <c r="J30" s="74"/>
    </row>
    <row r="31" spans="2:11" x14ac:dyDescent="0.3">
      <c r="I31" s="73"/>
      <c r="J31" s="74"/>
    </row>
    <row r="32" spans="2:11" x14ac:dyDescent="0.3">
      <c r="I32" s="73"/>
      <c r="J32" s="74"/>
    </row>
    <row r="33" spans="2:10" x14ac:dyDescent="0.3">
      <c r="B33" s="69"/>
      <c r="I33" s="72"/>
      <c r="J33" s="74"/>
    </row>
    <row r="34" spans="2:10" x14ac:dyDescent="0.3">
      <c r="I34" s="73"/>
      <c r="J34" s="74"/>
    </row>
    <row r="35" spans="2:10" x14ac:dyDescent="0.3">
      <c r="I35" s="73"/>
      <c r="J35" s="74"/>
    </row>
    <row r="36" spans="2:10" x14ac:dyDescent="0.3">
      <c r="I36" s="75"/>
      <c r="J36" s="74"/>
    </row>
    <row r="37" spans="2:10" x14ac:dyDescent="0.3">
      <c r="I37" s="73"/>
      <c r="J37" s="74"/>
    </row>
    <row r="38" spans="2:10" x14ac:dyDescent="0.3">
      <c r="I38" s="73"/>
      <c r="J38" s="74"/>
    </row>
    <row r="39" spans="2:10" x14ac:dyDescent="0.3">
      <c r="I39" s="73"/>
      <c r="J39" s="74"/>
    </row>
    <row r="40" spans="2:10" x14ac:dyDescent="0.3">
      <c r="B40" s="68" t="s">
        <v>54</v>
      </c>
      <c r="C40" s="68" t="s">
        <v>131</v>
      </c>
      <c r="I40" s="73"/>
      <c r="J40" s="74"/>
    </row>
    <row r="41" spans="2:10" x14ac:dyDescent="0.3">
      <c r="I41" s="73"/>
      <c r="J41" s="74"/>
    </row>
    <row r="42" spans="2:10" x14ac:dyDescent="0.3">
      <c r="B42" s="76"/>
      <c r="I42" s="73"/>
      <c r="J42" s="74"/>
    </row>
    <row r="43" spans="2:10" x14ac:dyDescent="0.3">
      <c r="I43" s="73"/>
      <c r="J43" s="74"/>
    </row>
    <row r="44" spans="2:10" x14ac:dyDescent="0.3">
      <c r="I44" s="73"/>
      <c r="J44" s="74"/>
    </row>
    <row r="45" spans="2:10" x14ac:dyDescent="0.3">
      <c r="I45" s="73"/>
      <c r="J45" s="74"/>
    </row>
    <row r="46" spans="2:10" x14ac:dyDescent="0.3">
      <c r="B46" s="69"/>
      <c r="I46" s="72"/>
      <c r="J46" s="74"/>
    </row>
    <row r="47" spans="2:10" x14ac:dyDescent="0.3">
      <c r="I47" s="73"/>
      <c r="J47" s="74"/>
    </row>
    <row r="48" spans="2:10" x14ac:dyDescent="0.3">
      <c r="I48" s="73"/>
      <c r="J48" s="74"/>
    </row>
    <row r="49" spans="1:10" x14ac:dyDescent="0.3">
      <c r="I49" s="75"/>
      <c r="J49" s="74"/>
    </row>
    <row r="50" spans="1:10" x14ac:dyDescent="0.3">
      <c r="I50" s="73"/>
      <c r="J50" s="74"/>
    </row>
    <row r="51" spans="1:10" x14ac:dyDescent="0.3">
      <c r="I51" s="73"/>
      <c r="J51" s="74"/>
    </row>
    <row r="52" spans="1:10" x14ac:dyDescent="0.3">
      <c r="I52" s="73"/>
      <c r="J52" s="74"/>
    </row>
    <row r="53" spans="1:10" x14ac:dyDescent="0.3">
      <c r="I53" s="73"/>
      <c r="J53" s="74"/>
    </row>
    <row r="54" spans="1:10" x14ac:dyDescent="0.3">
      <c r="I54" s="73"/>
      <c r="J54" s="74"/>
    </row>
    <row r="55" spans="1:10" x14ac:dyDescent="0.3">
      <c r="B55" s="68" t="s">
        <v>65</v>
      </c>
      <c r="I55" s="73"/>
      <c r="J55" s="74"/>
    </row>
    <row r="56" spans="1:10" x14ac:dyDescent="0.3">
      <c r="A56" s="69" t="s">
        <v>75</v>
      </c>
      <c r="I56" s="73"/>
      <c r="J56" s="74"/>
    </row>
    <row r="57" spans="1:10" x14ac:dyDescent="0.3">
      <c r="B57" s="76" t="s">
        <v>67</v>
      </c>
      <c r="I57" s="73"/>
      <c r="J57" s="74"/>
    </row>
    <row r="58" spans="1:10" x14ac:dyDescent="0.3">
      <c r="B58" s="80" t="s">
        <v>55</v>
      </c>
      <c r="H58" s="73"/>
      <c r="I58" s="72"/>
      <c r="J58" s="74"/>
    </row>
    <row r="59" spans="1:10" x14ac:dyDescent="0.3">
      <c r="C59" s="68" t="s">
        <v>56</v>
      </c>
      <c r="G59" s="68" t="s">
        <v>12</v>
      </c>
      <c r="H59" s="63">
        <v>8</v>
      </c>
      <c r="I59" s="74" t="s">
        <v>13</v>
      </c>
      <c r="J59" s="74" t="s">
        <v>66</v>
      </c>
    </row>
    <row r="60" spans="1:10" x14ac:dyDescent="0.3">
      <c r="C60" s="68" t="s">
        <v>30</v>
      </c>
      <c r="G60" s="68" t="s">
        <v>12</v>
      </c>
      <c r="H60" s="63">
        <f>(42.5-1)/12</f>
        <v>3.4583333333333335</v>
      </c>
      <c r="I60" s="74" t="s">
        <v>13</v>
      </c>
      <c r="J60" s="74" t="s">
        <v>69</v>
      </c>
    </row>
    <row r="61" spans="1:10" x14ac:dyDescent="0.3">
      <c r="C61" s="68" t="s">
        <v>57</v>
      </c>
      <c r="G61" s="68" t="s">
        <v>12</v>
      </c>
      <c r="H61" s="73">
        <f>SQRT(H59^2+H60^2)</f>
        <v>8.7155074117600542</v>
      </c>
      <c r="I61" s="79" t="s">
        <v>13</v>
      </c>
      <c r="J61" s="74"/>
    </row>
    <row r="62" spans="1:10" x14ac:dyDescent="0.3">
      <c r="C62" s="68" t="s">
        <v>60</v>
      </c>
      <c r="G62" s="68" t="s">
        <v>12</v>
      </c>
      <c r="H62" s="63">
        <f>6.1/1000</f>
        <v>6.0999999999999995E-3</v>
      </c>
      <c r="I62" s="79" t="s">
        <v>16</v>
      </c>
      <c r="J62" s="74" t="s">
        <v>27</v>
      </c>
    </row>
    <row r="63" spans="1:10" x14ac:dyDescent="0.3">
      <c r="C63" s="68" t="s">
        <v>61</v>
      </c>
      <c r="G63" s="68" t="s">
        <v>12</v>
      </c>
      <c r="H63" s="84">
        <f>H62*H61*2</f>
        <v>0.10632919042347265</v>
      </c>
      <c r="I63" s="79" t="s">
        <v>26</v>
      </c>
      <c r="J63" s="74"/>
    </row>
    <row r="64" spans="1:10" x14ac:dyDescent="0.3">
      <c r="B64" s="80" t="s">
        <v>58</v>
      </c>
      <c r="H64" s="73"/>
      <c r="I64" s="74"/>
      <c r="J64" s="74"/>
    </row>
    <row r="65" spans="2:10" x14ac:dyDescent="0.3">
      <c r="C65" s="68" t="s">
        <v>59</v>
      </c>
      <c r="G65" s="68" t="s">
        <v>12</v>
      </c>
      <c r="H65" s="73">
        <f>H59</f>
        <v>8</v>
      </c>
      <c r="I65" s="74" t="s">
        <v>13</v>
      </c>
      <c r="J65" s="74"/>
    </row>
    <row r="66" spans="2:10" x14ac:dyDescent="0.3">
      <c r="C66" s="68" t="s">
        <v>60</v>
      </c>
      <c r="G66" s="68" t="s">
        <v>12</v>
      </c>
      <c r="H66" s="63">
        <f>10.3/1000</f>
        <v>1.03E-2</v>
      </c>
      <c r="I66" s="74" t="s">
        <v>16</v>
      </c>
      <c r="J66" s="74" t="s">
        <v>27</v>
      </c>
    </row>
    <row r="67" spans="2:10" x14ac:dyDescent="0.3">
      <c r="C67" s="68" t="s">
        <v>62</v>
      </c>
      <c r="G67" s="68" t="s">
        <v>12</v>
      </c>
      <c r="H67" s="73">
        <f>H65*H66</f>
        <v>8.2400000000000001E-2</v>
      </c>
      <c r="I67" s="74" t="s">
        <v>26</v>
      </c>
      <c r="J67" s="74"/>
    </row>
    <row r="68" spans="2:10" x14ac:dyDescent="0.3">
      <c r="H68" s="73"/>
      <c r="I68" s="74"/>
      <c r="J68" s="74"/>
    </row>
    <row r="69" spans="2:10" x14ac:dyDescent="0.3">
      <c r="C69" s="68" t="s">
        <v>63</v>
      </c>
      <c r="G69" s="68" t="s">
        <v>12</v>
      </c>
      <c r="H69" s="73">
        <f>H67+H63</f>
        <v>0.18872919042347264</v>
      </c>
      <c r="I69" s="74" t="s">
        <v>26</v>
      </c>
      <c r="J69" s="74"/>
    </row>
    <row r="70" spans="2:10" x14ac:dyDescent="0.3">
      <c r="C70" s="68" t="s">
        <v>64</v>
      </c>
      <c r="G70" s="68" t="s">
        <v>12</v>
      </c>
      <c r="H70" s="81">
        <f>H69/2</f>
        <v>9.4364595211736318E-2</v>
      </c>
      <c r="I70" s="74" t="s">
        <v>26</v>
      </c>
    </row>
    <row r="71" spans="2:10" x14ac:dyDescent="0.3">
      <c r="B71" s="69"/>
      <c r="I71" s="72"/>
    </row>
    <row r="72" spans="2:10" x14ac:dyDescent="0.3">
      <c r="B72" s="76" t="s">
        <v>68</v>
      </c>
      <c r="I72" s="73"/>
      <c r="J72" s="74"/>
    </row>
    <row r="73" spans="2:10" x14ac:dyDescent="0.3">
      <c r="B73" s="80" t="s">
        <v>55</v>
      </c>
      <c r="H73" s="73"/>
      <c r="I73" s="72"/>
      <c r="J73" s="74"/>
    </row>
    <row r="74" spans="2:10" x14ac:dyDescent="0.3">
      <c r="C74" s="68" t="s">
        <v>56</v>
      </c>
      <c r="G74" s="68" t="s">
        <v>12</v>
      </c>
      <c r="H74" s="63">
        <v>8</v>
      </c>
      <c r="I74" s="74" t="s">
        <v>13</v>
      </c>
      <c r="J74" s="74" t="s">
        <v>66</v>
      </c>
    </row>
    <row r="75" spans="2:10" x14ac:dyDescent="0.3">
      <c r="C75" s="68" t="s">
        <v>30</v>
      </c>
      <c r="G75" s="68" t="s">
        <v>12</v>
      </c>
      <c r="H75" s="63">
        <f>(50-1-3-1-1)/12</f>
        <v>3.6666666666666665</v>
      </c>
      <c r="I75" s="74" t="s">
        <v>13</v>
      </c>
      <c r="J75" s="74" t="s">
        <v>69</v>
      </c>
    </row>
    <row r="76" spans="2:10" x14ac:dyDescent="0.3">
      <c r="C76" s="68" t="s">
        <v>57</v>
      </c>
      <c r="G76" s="68" t="s">
        <v>12</v>
      </c>
      <c r="H76" s="73">
        <f>SQRT(H74^2+H75^2)</f>
        <v>8.8002525216293908</v>
      </c>
      <c r="I76" s="79" t="s">
        <v>13</v>
      </c>
      <c r="J76" s="74"/>
    </row>
    <row r="77" spans="2:10" x14ac:dyDescent="0.3">
      <c r="C77" s="68" t="s">
        <v>60</v>
      </c>
      <c r="G77" s="68" t="s">
        <v>12</v>
      </c>
      <c r="H77" s="63">
        <f>6.1/1000</f>
        <v>6.0999999999999995E-3</v>
      </c>
      <c r="I77" s="79" t="s">
        <v>16</v>
      </c>
      <c r="J77" s="74" t="s">
        <v>27</v>
      </c>
    </row>
    <row r="78" spans="2:10" x14ac:dyDescent="0.3">
      <c r="C78" s="68" t="s">
        <v>61</v>
      </c>
      <c r="G78" s="68" t="s">
        <v>12</v>
      </c>
      <c r="H78" s="84">
        <f>H77*H76*2</f>
        <v>0.10736308076387856</v>
      </c>
      <c r="I78" s="79" t="s">
        <v>26</v>
      </c>
      <c r="J78" s="74"/>
    </row>
    <row r="79" spans="2:10" x14ac:dyDescent="0.3">
      <c r="B79" s="80" t="s">
        <v>70</v>
      </c>
      <c r="H79" s="73"/>
      <c r="I79" s="74"/>
      <c r="J79" s="74"/>
    </row>
    <row r="80" spans="2:10" x14ac:dyDescent="0.3">
      <c r="C80" s="68" t="s">
        <v>59</v>
      </c>
      <c r="G80" s="68" t="s">
        <v>12</v>
      </c>
      <c r="H80" s="73">
        <f>H74</f>
        <v>8</v>
      </c>
      <c r="I80" s="74" t="s">
        <v>13</v>
      </c>
      <c r="J80" s="74"/>
    </row>
    <row r="81" spans="1:10" x14ac:dyDescent="0.3">
      <c r="C81" s="68" t="s">
        <v>60</v>
      </c>
      <c r="G81" s="68" t="s">
        <v>12</v>
      </c>
      <c r="H81" s="63">
        <f>6.1/1000</f>
        <v>6.0999999999999995E-3</v>
      </c>
      <c r="I81" s="74" t="s">
        <v>16</v>
      </c>
      <c r="J81" s="74" t="s">
        <v>27</v>
      </c>
    </row>
    <row r="82" spans="1:10" x14ac:dyDescent="0.3">
      <c r="C82" s="68" t="s">
        <v>62</v>
      </c>
      <c r="G82" s="68" t="s">
        <v>12</v>
      </c>
      <c r="H82" s="73">
        <f>H80*H81</f>
        <v>4.8799999999999996E-2</v>
      </c>
      <c r="I82" s="74" t="s">
        <v>26</v>
      </c>
    </row>
    <row r="83" spans="1:10" x14ac:dyDescent="0.3">
      <c r="H83" s="73"/>
      <c r="I83" s="74"/>
      <c r="J83" s="74"/>
    </row>
    <row r="84" spans="1:10" x14ac:dyDescent="0.3">
      <c r="C84" s="68" t="s">
        <v>71</v>
      </c>
      <c r="G84" s="68" t="s">
        <v>12</v>
      </c>
      <c r="H84" s="73">
        <f>H82+H78</f>
        <v>0.15616308076387855</v>
      </c>
      <c r="I84" s="74" t="s">
        <v>26</v>
      </c>
      <c r="J84" s="74"/>
    </row>
    <row r="85" spans="1:10" x14ac:dyDescent="0.3">
      <c r="C85" s="68" t="s">
        <v>72</v>
      </c>
      <c r="G85" s="68" t="s">
        <v>12</v>
      </c>
      <c r="H85" s="81">
        <f>H84/2</f>
        <v>7.8081540381939277E-2</v>
      </c>
      <c r="I85" s="74" t="s">
        <v>26</v>
      </c>
      <c r="J85" s="74"/>
    </row>
    <row r="86" spans="1:10" x14ac:dyDescent="0.3">
      <c r="I86" s="73"/>
      <c r="J86" s="74"/>
    </row>
    <row r="87" spans="1:10" x14ac:dyDescent="0.3">
      <c r="B87" s="80" t="s">
        <v>74</v>
      </c>
      <c r="G87" s="86" t="s">
        <v>12</v>
      </c>
      <c r="H87" s="87">
        <f>H85+H70</f>
        <v>0.17244613559367561</v>
      </c>
      <c r="I87" s="85" t="s">
        <v>26</v>
      </c>
      <c r="J87" s="85" t="s">
        <v>73</v>
      </c>
    </row>
    <row r="88" spans="1:10" x14ac:dyDescent="0.3">
      <c r="I88" s="73"/>
      <c r="J88" s="74"/>
    </row>
    <row r="89" spans="1:10" x14ac:dyDescent="0.3">
      <c r="A89" s="69" t="s">
        <v>76</v>
      </c>
      <c r="I89" s="73"/>
      <c r="J89" s="74"/>
    </row>
    <row r="90" spans="1:10" x14ac:dyDescent="0.3">
      <c r="I90" s="73"/>
      <c r="J90" s="74"/>
    </row>
    <row r="91" spans="1:10" x14ac:dyDescent="0.3">
      <c r="B91" s="76" t="s">
        <v>77</v>
      </c>
      <c r="I91" s="73"/>
      <c r="J91" s="74"/>
    </row>
    <row r="92" spans="1:10" x14ac:dyDescent="0.3">
      <c r="B92" s="80" t="s">
        <v>55</v>
      </c>
      <c r="H92" s="73"/>
      <c r="I92" s="72"/>
      <c r="J92" s="74"/>
    </row>
    <row r="93" spans="1:10" x14ac:dyDescent="0.3">
      <c r="C93" s="68" t="s">
        <v>56</v>
      </c>
      <c r="G93" s="68" t="s">
        <v>12</v>
      </c>
      <c r="H93" s="63">
        <v>8</v>
      </c>
      <c r="I93" s="74" t="s">
        <v>13</v>
      </c>
      <c r="J93" s="74" t="s">
        <v>66</v>
      </c>
    </row>
    <row r="94" spans="1:10" x14ac:dyDescent="0.3">
      <c r="C94" s="68" t="s">
        <v>30</v>
      </c>
      <c r="G94" s="68" t="s">
        <v>12</v>
      </c>
      <c r="H94" s="63">
        <f>(60-1)/12</f>
        <v>4.916666666666667</v>
      </c>
      <c r="I94" s="74" t="s">
        <v>13</v>
      </c>
      <c r="J94" s="74" t="s">
        <v>78</v>
      </c>
    </row>
    <row r="95" spans="1:10" x14ac:dyDescent="0.3">
      <c r="C95" s="68" t="s">
        <v>57</v>
      </c>
      <c r="G95" s="68" t="s">
        <v>12</v>
      </c>
      <c r="H95" s="73">
        <f>SQRT(H93^2+H94^2)</f>
        <v>9.3900804635056829</v>
      </c>
      <c r="I95" s="79" t="s">
        <v>13</v>
      </c>
      <c r="J95" s="74"/>
    </row>
    <row r="96" spans="1:10" x14ac:dyDescent="0.3">
      <c r="C96" s="68" t="s">
        <v>60</v>
      </c>
      <c r="G96" s="68" t="s">
        <v>12</v>
      </c>
      <c r="H96" s="63">
        <f>6.1/1000</f>
        <v>6.0999999999999995E-3</v>
      </c>
      <c r="I96" s="79" t="s">
        <v>16</v>
      </c>
      <c r="J96" s="74" t="s">
        <v>27</v>
      </c>
    </row>
    <row r="97" spans="2:10" x14ac:dyDescent="0.3">
      <c r="C97" s="68" t="s">
        <v>61</v>
      </c>
      <c r="G97" s="68" t="s">
        <v>12</v>
      </c>
      <c r="H97" s="84">
        <f>H96*H95*2</f>
        <v>0.11455898165476933</v>
      </c>
      <c r="I97" s="79" t="s">
        <v>26</v>
      </c>
      <c r="J97" s="74"/>
    </row>
    <row r="98" spans="2:10" x14ac:dyDescent="0.3">
      <c r="B98" s="80" t="s">
        <v>79</v>
      </c>
      <c r="H98" s="73"/>
      <c r="I98" s="74"/>
      <c r="J98" s="74"/>
    </row>
    <row r="99" spans="2:10" x14ac:dyDescent="0.3">
      <c r="C99" s="68" t="s">
        <v>59</v>
      </c>
      <c r="G99" s="68" t="s">
        <v>12</v>
      </c>
      <c r="H99" s="73">
        <f>H93</f>
        <v>8</v>
      </c>
      <c r="I99" s="74" t="s">
        <v>13</v>
      </c>
      <c r="J99" s="74"/>
    </row>
    <row r="100" spans="2:10" x14ac:dyDescent="0.3">
      <c r="C100" s="68" t="s">
        <v>60</v>
      </c>
      <c r="G100" s="68" t="s">
        <v>12</v>
      </c>
      <c r="H100" s="63">
        <f>10.3/1000</f>
        <v>1.03E-2</v>
      </c>
      <c r="I100" s="74" t="s">
        <v>16</v>
      </c>
      <c r="J100" s="74" t="s">
        <v>27</v>
      </c>
    </row>
    <row r="101" spans="2:10" x14ac:dyDescent="0.3">
      <c r="C101" s="68" t="s">
        <v>62</v>
      </c>
      <c r="G101" s="68" t="s">
        <v>12</v>
      </c>
      <c r="H101" s="73">
        <f>H99*H100</f>
        <v>8.2400000000000001E-2</v>
      </c>
      <c r="I101" s="74" t="s">
        <v>26</v>
      </c>
      <c r="J101" s="74"/>
    </row>
    <row r="102" spans="2:10" x14ac:dyDescent="0.3">
      <c r="H102" s="73"/>
      <c r="I102" s="74"/>
      <c r="J102" s="74"/>
    </row>
    <row r="103" spans="2:10" x14ac:dyDescent="0.3">
      <c r="C103" s="68" t="s">
        <v>63</v>
      </c>
      <c r="G103" s="68" t="s">
        <v>12</v>
      </c>
      <c r="H103" s="73">
        <f>H101+H97</f>
        <v>0.19695898165476933</v>
      </c>
      <c r="I103" s="74" t="s">
        <v>26</v>
      </c>
      <c r="J103" s="74"/>
    </row>
    <row r="104" spans="2:10" x14ac:dyDescent="0.3">
      <c r="C104" s="68" t="s">
        <v>64</v>
      </c>
      <c r="G104" s="68" t="s">
        <v>12</v>
      </c>
      <c r="H104" s="81">
        <f>H103/2</f>
        <v>9.8479490827384664E-2</v>
      </c>
      <c r="I104" s="74" t="s">
        <v>26</v>
      </c>
    </row>
    <row r="105" spans="2:10" x14ac:dyDescent="0.3">
      <c r="I105" s="73"/>
      <c r="J105" s="74"/>
    </row>
    <row r="106" spans="2:10" x14ac:dyDescent="0.3">
      <c r="B106" s="76" t="s">
        <v>80</v>
      </c>
      <c r="I106" s="73"/>
      <c r="J106" s="74"/>
    </row>
    <row r="107" spans="2:10" x14ac:dyDescent="0.3">
      <c r="B107" s="80" t="s">
        <v>55</v>
      </c>
      <c r="H107" s="73"/>
      <c r="I107" s="72"/>
      <c r="J107" s="74"/>
    </row>
    <row r="108" spans="2:10" x14ac:dyDescent="0.3">
      <c r="C108" s="68" t="s">
        <v>56</v>
      </c>
      <c r="G108" s="68" t="s">
        <v>12</v>
      </c>
      <c r="H108" s="63">
        <v>8</v>
      </c>
      <c r="I108" s="74" t="s">
        <v>13</v>
      </c>
      <c r="J108" s="74" t="s">
        <v>66</v>
      </c>
    </row>
    <row r="109" spans="2:10" x14ac:dyDescent="0.3">
      <c r="C109" s="68" t="s">
        <v>30</v>
      </c>
      <c r="G109" s="68" t="s">
        <v>12</v>
      </c>
      <c r="H109" s="63">
        <f>(67.5-1-3-1-1)/12</f>
        <v>5.125</v>
      </c>
      <c r="I109" s="74" t="s">
        <v>13</v>
      </c>
      <c r="J109" s="74" t="s">
        <v>69</v>
      </c>
    </row>
    <row r="110" spans="2:10" x14ac:dyDescent="0.3">
      <c r="C110" s="68" t="s">
        <v>57</v>
      </c>
      <c r="G110" s="68" t="s">
        <v>12</v>
      </c>
      <c r="H110" s="73">
        <f>SQRT(H108^2+H109^2)</f>
        <v>9.5008223328299319</v>
      </c>
      <c r="I110" s="79" t="s">
        <v>13</v>
      </c>
      <c r="J110" s="74"/>
    </row>
    <row r="111" spans="2:10" x14ac:dyDescent="0.3">
      <c r="C111" s="68" t="s">
        <v>60</v>
      </c>
      <c r="G111" s="68" t="s">
        <v>12</v>
      </c>
      <c r="H111" s="63">
        <f>6.1/1000</f>
        <v>6.0999999999999995E-3</v>
      </c>
      <c r="I111" s="79" t="s">
        <v>16</v>
      </c>
      <c r="J111" s="74" t="s">
        <v>27</v>
      </c>
    </row>
    <row r="112" spans="2:10" x14ac:dyDescent="0.3">
      <c r="C112" s="68" t="s">
        <v>61</v>
      </c>
      <c r="G112" s="68" t="s">
        <v>12</v>
      </c>
      <c r="H112" s="84">
        <f>H111*H110*2</f>
        <v>0.11591003246052516</v>
      </c>
      <c r="I112" s="79" t="s">
        <v>26</v>
      </c>
      <c r="J112" s="74"/>
    </row>
    <row r="113" spans="1:10" x14ac:dyDescent="0.3">
      <c r="B113" s="80" t="s">
        <v>70</v>
      </c>
      <c r="H113" s="73"/>
      <c r="I113" s="74"/>
      <c r="J113" s="74"/>
    </row>
    <row r="114" spans="1:10" x14ac:dyDescent="0.3">
      <c r="C114" s="68" t="s">
        <v>59</v>
      </c>
      <c r="G114" s="68" t="s">
        <v>12</v>
      </c>
      <c r="H114" s="73">
        <f>H108</f>
        <v>8</v>
      </c>
      <c r="I114" s="74" t="s">
        <v>13</v>
      </c>
      <c r="J114" s="74"/>
    </row>
    <row r="115" spans="1:10" x14ac:dyDescent="0.3">
      <c r="C115" s="68" t="s">
        <v>60</v>
      </c>
      <c r="G115" s="68" t="s">
        <v>12</v>
      </c>
      <c r="H115" s="63">
        <f>6.1/1000</f>
        <v>6.0999999999999995E-3</v>
      </c>
      <c r="I115" s="74" t="s">
        <v>16</v>
      </c>
      <c r="J115" s="74" t="s">
        <v>27</v>
      </c>
    </row>
    <row r="116" spans="1:10" x14ac:dyDescent="0.3">
      <c r="C116" s="68" t="s">
        <v>62</v>
      </c>
      <c r="G116" s="68" t="s">
        <v>12</v>
      </c>
      <c r="H116" s="73">
        <f>H114*H115</f>
        <v>4.8799999999999996E-2</v>
      </c>
      <c r="I116" s="74" t="s">
        <v>26</v>
      </c>
    </row>
    <row r="117" spans="1:10" x14ac:dyDescent="0.3">
      <c r="H117" s="73"/>
      <c r="I117" s="89"/>
      <c r="J117" s="74"/>
    </row>
    <row r="118" spans="1:10" x14ac:dyDescent="0.3">
      <c r="C118" s="68" t="s">
        <v>71</v>
      </c>
      <c r="G118" s="68" t="s">
        <v>12</v>
      </c>
      <c r="H118" s="73">
        <f>H116+H112</f>
        <v>0.16471003246052515</v>
      </c>
      <c r="I118" s="89" t="s">
        <v>26</v>
      </c>
      <c r="J118" s="74"/>
    </row>
    <row r="119" spans="1:10" x14ac:dyDescent="0.3">
      <c r="C119" s="68" t="s">
        <v>72</v>
      </c>
      <c r="G119" s="68" t="s">
        <v>12</v>
      </c>
      <c r="H119" s="81">
        <f>H118/2</f>
        <v>8.2355016230262576E-2</v>
      </c>
      <c r="I119" s="89" t="s">
        <v>26</v>
      </c>
      <c r="J119" s="74"/>
    </row>
    <row r="120" spans="1:10" x14ac:dyDescent="0.3">
      <c r="I120" s="90"/>
      <c r="J120" s="74"/>
    </row>
    <row r="121" spans="1:10" x14ac:dyDescent="0.3">
      <c r="B121" s="80" t="s">
        <v>84</v>
      </c>
      <c r="G121" s="86" t="s">
        <v>12</v>
      </c>
      <c r="H121" s="87">
        <f>H119+H104</f>
        <v>0.18083450705764725</v>
      </c>
      <c r="I121" s="89" t="s">
        <v>26</v>
      </c>
      <c r="J121" s="85" t="s">
        <v>73</v>
      </c>
    </row>
    <row r="122" spans="1:10" x14ac:dyDescent="0.3">
      <c r="I122" s="73"/>
      <c r="J122" s="74"/>
    </row>
    <row r="123" spans="1:10" x14ac:dyDescent="0.3">
      <c r="A123" s="68" t="s">
        <v>81</v>
      </c>
      <c r="E123" s="88">
        <f>H121-H87</f>
        <v>8.3883714639716445E-3</v>
      </c>
      <c r="F123" s="74" t="s">
        <v>82</v>
      </c>
      <c r="I123" s="73"/>
      <c r="J123" s="74"/>
    </row>
    <row r="124" spans="1:10" x14ac:dyDescent="0.3">
      <c r="A124" s="68" t="s">
        <v>106</v>
      </c>
      <c r="B124" s="69"/>
      <c r="I124" s="78"/>
    </row>
    <row r="125" spans="1:10" x14ac:dyDescent="0.3">
      <c r="I125" s="74"/>
      <c r="J125" s="74"/>
    </row>
    <row r="126" spans="1:10" x14ac:dyDescent="0.3">
      <c r="A126" s="162" t="s">
        <v>101</v>
      </c>
      <c r="B126" s="162"/>
      <c r="C126" s="162"/>
      <c r="D126" s="162"/>
      <c r="E126" s="162"/>
      <c r="F126" s="162"/>
      <c r="G126" s="93" t="s">
        <v>12</v>
      </c>
      <c r="H126" s="93">
        <f>H87</f>
        <v>0.17244613559367561</v>
      </c>
      <c r="I126" s="96" t="s">
        <v>26</v>
      </c>
      <c r="J126" s="74"/>
    </row>
    <row r="127" spans="1:10" x14ac:dyDescent="0.3">
      <c r="A127" s="93" t="s">
        <v>102</v>
      </c>
      <c r="B127" s="93"/>
      <c r="C127" s="93"/>
      <c r="D127" s="93"/>
      <c r="E127" s="93"/>
      <c r="F127" s="93"/>
      <c r="G127" s="93" t="s">
        <v>12</v>
      </c>
      <c r="H127" s="93">
        <f>(H121+H87)/2</f>
        <v>0.17664032132566143</v>
      </c>
      <c r="I127" s="94" t="s">
        <v>26</v>
      </c>
      <c r="J127" s="74"/>
    </row>
    <row r="128" spans="1:10" x14ac:dyDescent="0.3">
      <c r="A128" s="93" t="s">
        <v>103</v>
      </c>
      <c r="B128" s="93"/>
      <c r="C128" s="93"/>
      <c r="D128" s="93"/>
      <c r="E128" s="93"/>
      <c r="F128" s="93"/>
      <c r="G128" s="93" t="s">
        <v>12</v>
      </c>
      <c r="H128" s="93">
        <f>I25+H127</f>
        <v>0.21784032132566145</v>
      </c>
      <c r="I128" s="96" t="s">
        <v>26</v>
      </c>
      <c r="J128" s="74"/>
    </row>
    <row r="129" spans="1:10" x14ac:dyDescent="0.3">
      <c r="A129" s="162" t="s">
        <v>105</v>
      </c>
      <c r="B129" s="162"/>
      <c r="C129" s="162"/>
      <c r="D129" s="162"/>
      <c r="E129" s="162"/>
      <c r="F129" s="162"/>
      <c r="G129" s="93" t="s">
        <v>12</v>
      </c>
      <c r="H129" s="68">
        <f>H85</f>
        <v>7.8081540381939277E-2</v>
      </c>
      <c r="I129" s="96" t="s">
        <v>26</v>
      </c>
      <c r="J129" s="74"/>
    </row>
    <row r="130" spans="1:10" x14ac:dyDescent="0.3">
      <c r="A130" s="70" t="s">
        <v>93</v>
      </c>
      <c r="I130" s="74"/>
      <c r="J130" s="74"/>
    </row>
    <row r="131" spans="1:10" x14ac:dyDescent="0.3">
      <c r="I131" s="74"/>
      <c r="J131" s="74"/>
    </row>
    <row r="132" spans="1:10" x14ac:dyDescent="0.3">
      <c r="A132" s="163" t="s">
        <v>101</v>
      </c>
      <c r="B132" s="163"/>
      <c r="C132" s="163"/>
      <c r="D132" s="163"/>
      <c r="E132" s="163"/>
      <c r="F132" s="163"/>
      <c r="G132" s="87" t="s">
        <v>12</v>
      </c>
      <c r="H132" s="87">
        <f>H126+0.15*H126</f>
        <v>0.19831305593272694</v>
      </c>
      <c r="I132" s="118" t="s">
        <v>26</v>
      </c>
      <c r="J132" s="74"/>
    </row>
    <row r="133" spans="1:10" x14ac:dyDescent="0.3">
      <c r="A133" s="87" t="s">
        <v>102</v>
      </c>
      <c r="B133" s="87"/>
      <c r="C133" s="87"/>
      <c r="D133" s="87"/>
      <c r="E133" s="87"/>
      <c r="F133" s="87"/>
      <c r="G133" s="87" t="s">
        <v>12</v>
      </c>
      <c r="H133" s="87">
        <f>H127+0.15*H127</f>
        <v>0.20313636952451064</v>
      </c>
      <c r="I133" s="119" t="s">
        <v>26</v>
      </c>
      <c r="J133" s="74"/>
    </row>
    <row r="134" spans="1:10" x14ac:dyDescent="0.3">
      <c r="A134" s="164" t="s">
        <v>103</v>
      </c>
      <c r="B134" s="165"/>
      <c r="C134" s="165"/>
      <c r="D134" s="165"/>
      <c r="E134" s="165"/>
      <c r="F134" s="166"/>
      <c r="G134" s="87" t="s">
        <v>12</v>
      </c>
      <c r="H134" s="87">
        <f>H128+0.15*H128</f>
        <v>0.25051636952451067</v>
      </c>
      <c r="I134" s="118" t="s">
        <v>26</v>
      </c>
    </row>
    <row r="135" spans="1:10" x14ac:dyDescent="0.3">
      <c r="A135" s="163" t="s">
        <v>105</v>
      </c>
      <c r="B135" s="163"/>
      <c r="C135" s="163"/>
      <c r="D135" s="163"/>
      <c r="E135" s="163"/>
      <c r="F135" s="163"/>
      <c r="G135" s="87" t="s">
        <v>12</v>
      </c>
      <c r="H135" s="87">
        <f>H129+0.15*H129</f>
        <v>8.9793771439230174E-2</v>
      </c>
      <c r="I135" s="118" t="s">
        <v>26</v>
      </c>
    </row>
    <row r="136" spans="1:10" x14ac:dyDescent="0.3">
      <c r="I136" s="74"/>
      <c r="J136" s="74"/>
    </row>
    <row r="137" spans="1:10" x14ac:dyDescent="0.3">
      <c r="I137" s="74"/>
      <c r="J137" s="74"/>
    </row>
    <row r="138" spans="1:10" x14ac:dyDescent="0.3">
      <c r="A138" s="68" t="s">
        <v>114</v>
      </c>
      <c r="I138" s="79"/>
      <c r="J138" s="74"/>
    </row>
    <row r="139" spans="1:10" x14ac:dyDescent="0.3">
      <c r="I139" s="74"/>
      <c r="J139" s="74"/>
    </row>
    <row r="140" spans="1:10" x14ac:dyDescent="0.3">
      <c r="A140" s="161" t="s">
        <v>115</v>
      </c>
      <c r="B140" s="161"/>
      <c r="C140" s="161"/>
      <c r="D140" s="161"/>
      <c r="E140" s="161"/>
      <c r="F140" s="161"/>
      <c r="G140" s="87" t="s">
        <v>12</v>
      </c>
      <c r="H140" s="87">
        <f>11*I25</f>
        <v>0.45319999999999999</v>
      </c>
      <c r="I140" s="118" t="s">
        <v>116</v>
      </c>
      <c r="J140" s="74"/>
    </row>
    <row r="141" spans="1:10" x14ac:dyDescent="0.3">
      <c r="G141" s="76"/>
      <c r="H141" s="76"/>
      <c r="I141" s="117"/>
      <c r="J141" s="74"/>
    </row>
    <row r="142" spans="1:10" x14ac:dyDescent="0.3">
      <c r="I142" s="74"/>
      <c r="J142" s="74"/>
    </row>
    <row r="143" spans="1:10" x14ac:dyDescent="0.3">
      <c r="I143" s="74"/>
      <c r="J143" s="74"/>
    </row>
    <row r="144" spans="1:10" x14ac:dyDescent="0.3">
      <c r="I144" s="74"/>
      <c r="J144" s="74"/>
    </row>
    <row r="145" spans="2:10" x14ac:dyDescent="0.3">
      <c r="I145" s="74"/>
    </row>
    <row r="146" spans="2:10" x14ac:dyDescent="0.3">
      <c r="I146" s="74"/>
    </row>
    <row r="147" spans="2:10" x14ac:dyDescent="0.3">
      <c r="B147" s="69"/>
      <c r="I147" s="78"/>
    </row>
    <row r="148" spans="2:10" x14ac:dyDescent="0.3">
      <c r="I148" s="74"/>
      <c r="J148" s="74"/>
    </row>
    <row r="149" spans="2:10" x14ac:dyDescent="0.3">
      <c r="I149" s="74"/>
      <c r="J149" s="74"/>
    </row>
    <row r="150" spans="2:10" x14ac:dyDescent="0.3">
      <c r="I150" s="79"/>
      <c r="J150" s="74"/>
    </row>
    <row r="151" spans="2:10" x14ac:dyDescent="0.3">
      <c r="I151" s="73"/>
      <c r="J151" s="74"/>
    </row>
    <row r="152" spans="2:10" x14ac:dyDescent="0.3">
      <c r="I152" s="73"/>
      <c r="J152" s="74"/>
    </row>
    <row r="153" spans="2:10" x14ac:dyDescent="0.3">
      <c r="I153" s="73"/>
      <c r="J153" s="74"/>
    </row>
    <row r="154" spans="2:10" x14ac:dyDescent="0.3">
      <c r="I154" s="73"/>
      <c r="J154" s="74"/>
    </row>
    <row r="155" spans="2:10" x14ac:dyDescent="0.3">
      <c r="I155" s="73"/>
      <c r="J155" s="74"/>
    </row>
    <row r="156" spans="2:10" x14ac:dyDescent="0.3">
      <c r="I156" s="73"/>
      <c r="J156" s="74"/>
    </row>
  </sheetData>
  <mergeCells count="6">
    <mergeCell ref="A140:F140"/>
    <mergeCell ref="A126:F126"/>
    <mergeCell ref="A132:F132"/>
    <mergeCell ref="A134:F134"/>
    <mergeCell ref="A129:F129"/>
    <mergeCell ref="A135:F13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C592-E479-406C-8368-FE42A8BB051D}">
  <dimension ref="A3:J156"/>
  <sheetViews>
    <sheetView topLeftCell="A4" zoomScale="130" zoomScaleNormal="130" workbookViewId="0">
      <selection activeCell="J24" sqref="J24"/>
    </sheetView>
  </sheetViews>
  <sheetFormatPr defaultRowHeight="13.2" x14ac:dyDescent="0.25"/>
  <cols>
    <col min="1" max="1" width="6.77734375" style="98" customWidth="1"/>
    <col min="2" max="2" width="13.109375" style="98" customWidth="1"/>
    <col min="3" max="3" width="24.77734375" style="98" customWidth="1"/>
    <col min="4" max="4" width="14.88671875" style="98" customWidth="1"/>
    <col min="5" max="5" width="14.77734375" style="98" customWidth="1"/>
    <col min="6" max="6" width="18.6640625" style="98" customWidth="1"/>
    <col min="7" max="7" width="16.33203125" style="98" customWidth="1"/>
    <col min="8" max="8" width="13.44140625" style="98" customWidth="1"/>
    <col min="9" max="9" width="11.21875" style="98" customWidth="1"/>
    <col min="10" max="10" width="10.88671875" style="98" customWidth="1"/>
    <col min="11" max="12" width="12" style="98" customWidth="1"/>
    <col min="13" max="13" width="21" style="98" customWidth="1"/>
    <col min="14" max="14" width="24" style="98" customWidth="1"/>
    <col min="15" max="16384" width="8.88671875" style="98"/>
  </cols>
  <sheetData>
    <row r="3" spans="2:10" x14ac:dyDescent="0.25">
      <c r="B3" s="97"/>
    </row>
    <row r="4" spans="2:10" x14ac:dyDescent="0.25">
      <c r="B4" s="98" t="s">
        <v>100</v>
      </c>
    </row>
    <row r="6" spans="2:10" s="97" customFormat="1" x14ac:dyDescent="0.25">
      <c r="C6" s="99"/>
      <c r="D6" s="99"/>
      <c r="E6" s="99"/>
      <c r="F6" s="99"/>
      <c r="I6" s="100"/>
    </row>
    <row r="7" spans="2:10" x14ac:dyDescent="0.25">
      <c r="B7" s="97"/>
      <c r="C7" s="101"/>
      <c r="D7" s="116"/>
      <c r="E7" s="102"/>
      <c r="F7" s="102"/>
      <c r="I7" s="103"/>
    </row>
    <row r="8" spans="2:10" x14ac:dyDescent="0.25">
      <c r="C8" s="101"/>
      <c r="D8" s="116"/>
      <c r="E8" s="102"/>
      <c r="F8" s="102"/>
      <c r="I8" s="104"/>
      <c r="J8" s="101"/>
    </row>
    <row r="9" spans="2:10" x14ac:dyDescent="0.25">
      <c r="C9" s="101"/>
      <c r="D9" s="102"/>
      <c r="E9" s="102"/>
      <c r="F9" s="102"/>
      <c r="I9" s="104"/>
      <c r="J9" s="101"/>
    </row>
    <row r="10" spans="2:10" x14ac:dyDescent="0.25">
      <c r="C10" s="101"/>
      <c r="D10" s="102"/>
      <c r="E10" s="102"/>
      <c r="F10" s="102"/>
      <c r="I10" s="105"/>
      <c r="J10" s="101"/>
    </row>
    <row r="11" spans="2:10" x14ac:dyDescent="0.25">
      <c r="C11" s="101"/>
      <c r="D11" s="102"/>
      <c r="E11" s="102"/>
      <c r="F11" s="102"/>
      <c r="I11" s="104"/>
      <c r="J11" s="101"/>
    </row>
    <row r="12" spans="2:10" x14ac:dyDescent="0.25">
      <c r="C12" s="101"/>
      <c r="D12" s="102"/>
      <c r="E12" s="102"/>
      <c r="F12" s="102"/>
      <c r="I12" s="104"/>
      <c r="J12" s="101"/>
    </row>
    <row r="13" spans="2:10" x14ac:dyDescent="0.25">
      <c r="C13" s="101"/>
      <c r="D13" s="102"/>
      <c r="E13" s="102"/>
      <c r="F13" s="102"/>
      <c r="I13" s="104"/>
      <c r="J13" s="101"/>
    </row>
    <row r="14" spans="2:10" x14ac:dyDescent="0.25">
      <c r="C14" s="101"/>
      <c r="D14" s="102"/>
      <c r="E14" s="102"/>
      <c r="F14" s="102"/>
      <c r="I14" s="104"/>
      <c r="J14" s="101"/>
    </row>
    <row r="15" spans="2:10" x14ac:dyDescent="0.25">
      <c r="C15" s="101"/>
      <c r="D15" s="102"/>
      <c r="E15" s="102"/>
      <c r="F15" s="102"/>
      <c r="I15" s="104"/>
      <c r="J15" s="101"/>
    </row>
    <row r="16" spans="2:10" x14ac:dyDescent="0.25">
      <c r="C16" s="101"/>
      <c r="D16" s="102"/>
      <c r="E16" s="102"/>
      <c r="F16" s="102"/>
      <c r="I16" s="104"/>
      <c r="J16" s="101"/>
    </row>
    <row r="17" spans="2:10" x14ac:dyDescent="0.25">
      <c r="C17" s="101"/>
      <c r="D17" s="102"/>
      <c r="E17" s="102"/>
      <c r="F17" s="102"/>
      <c r="I17" s="104"/>
      <c r="J17" s="101"/>
    </row>
    <row r="18" spans="2:10" x14ac:dyDescent="0.25">
      <c r="C18" s="101"/>
      <c r="D18" s="102"/>
      <c r="E18" s="102"/>
      <c r="F18" s="102"/>
      <c r="I18" s="104"/>
      <c r="J18" s="101"/>
    </row>
    <row r="19" spans="2:10" x14ac:dyDescent="0.25">
      <c r="C19" s="131" t="s">
        <v>104</v>
      </c>
      <c r="D19" s="131" t="s">
        <v>111</v>
      </c>
      <c r="E19" s="131" t="s">
        <v>112</v>
      </c>
      <c r="F19" s="131" t="s">
        <v>113</v>
      </c>
      <c r="G19" s="97" t="s">
        <v>118</v>
      </c>
      <c r="I19" s="104"/>
    </row>
    <row r="20" spans="2:10" ht="14.4" customHeight="1" x14ac:dyDescent="0.25">
      <c r="B20" s="97"/>
      <c r="C20" s="122" t="s">
        <v>129</v>
      </c>
      <c r="D20" s="133">
        <f>'END DIA'!H40</f>
        <v>1.3350926090591755</v>
      </c>
      <c r="E20" s="122">
        <v>1</v>
      </c>
      <c r="F20" s="133">
        <f>D20*E20</f>
        <v>1.3350926090591755</v>
      </c>
      <c r="G20" s="168">
        <f>SPAN!D4</f>
        <v>128.44</v>
      </c>
      <c r="H20" s="121"/>
      <c r="I20" s="103"/>
    </row>
    <row r="21" spans="2:10" x14ac:dyDescent="0.25">
      <c r="B21" s="168" t="s">
        <v>130</v>
      </c>
      <c r="C21" s="102" t="s">
        <v>107</v>
      </c>
      <c r="D21" s="115">
        <f>'INT DIA'!H132</f>
        <v>0.19831305593272694</v>
      </c>
      <c r="E21" s="102">
        <v>6</v>
      </c>
      <c r="F21" s="116">
        <f>D21*E21</f>
        <v>1.1898783355963616</v>
      </c>
      <c r="G21" s="168"/>
      <c r="I21" s="104"/>
      <c r="J21" s="101"/>
    </row>
    <row r="22" spans="2:10" x14ac:dyDescent="0.25">
      <c r="B22" s="168"/>
      <c r="C22" s="102" t="s">
        <v>108</v>
      </c>
      <c r="D22" s="115">
        <f>'INT DIA'!H133</f>
        <v>0.20313636952451064</v>
      </c>
      <c r="E22" s="102">
        <v>3</v>
      </c>
      <c r="F22" s="116">
        <f t="shared" ref="F22:F25" si="0">D22*E22</f>
        <v>0.60940910857353192</v>
      </c>
      <c r="G22" s="168"/>
      <c r="I22" s="104"/>
      <c r="J22" s="101"/>
    </row>
    <row r="23" spans="2:10" x14ac:dyDescent="0.25">
      <c r="B23" s="168"/>
      <c r="C23" s="102" t="s">
        <v>109</v>
      </c>
      <c r="D23" s="115">
        <f>'INT DIA'!H134</f>
        <v>0.25051636952451067</v>
      </c>
      <c r="E23" s="102">
        <v>1</v>
      </c>
      <c r="F23" s="116">
        <f t="shared" si="0"/>
        <v>0.25051636952451067</v>
      </c>
      <c r="G23" s="168"/>
      <c r="I23" s="106"/>
      <c r="J23" s="101"/>
    </row>
    <row r="24" spans="2:10" x14ac:dyDescent="0.25">
      <c r="B24" s="168"/>
      <c r="C24" s="102" t="s">
        <v>110</v>
      </c>
      <c r="D24" s="115">
        <f>'INT DIA'!H135</f>
        <v>8.9793771439230174E-2</v>
      </c>
      <c r="E24" s="102">
        <v>1</v>
      </c>
      <c r="F24" s="116">
        <f t="shared" si="0"/>
        <v>8.9793771439230174E-2</v>
      </c>
      <c r="G24" s="168"/>
      <c r="I24" s="104"/>
      <c r="J24" s="101"/>
    </row>
    <row r="25" spans="2:10" x14ac:dyDescent="0.25">
      <c r="C25" s="102" t="s">
        <v>117</v>
      </c>
      <c r="D25" s="115">
        <f>'INT DIA'!I25</f>
        <v>4.1200000000000001E-2</v>
      </c>
      <c r="E25" s="102">
        <v>11</v>
      </c>
      <c r="F25" s="102">
        <f t="shared" si="0"/>
        <v>0.45319999999999999</v>
      </c>
      <c r="G25" s="168"/>
      <c r="I25" s="104"/>
      <c r="J25" s="101"/>
    </row>
    <row r="26" spans="2:10" ht="14.4" customHeight="1" x14ac:dyDescent="0.25">
      <c r="C26" s="167" t="s">
        <v>120</v>
      </c>
      <c r="D26" s="167"/>
      <c r="E26" s="167"/>
      <c r="F26" s="120">
        <f>SUM(F20:F25)</f>
        <v>3.9278901941928095</v>
      </c>
      <c r="I26" s="104"/>
      <c r="J26" s="101"/>
    </row>
    <row r="27" spans="2:10" x14ac:dyDescent="0.25">
      <c r="C27" s="169"/>
      <c r="D27" s="169"/>
      <c r="E27" s="169"/>
      <c r="I27" s="104"/>
      <c r="J27" s="101"/>
    </row>
    <row r="28" spans="2:10" x14ac:dyDescent="0.25">
      <c r="C28" s="169"/>
      <c r="D28" s="169"/>
      <c r="E28" s="169"/>
      <c r="F28" s="97" t="s">
        <v>119</v>
      </c>
      <c r="I28" s="104"/>
      <c r="J28" s="101"/>
    </row>
    <row r="29" spans="2:10" x14ac:dyDescent="0.25">
      <c r="C29" s="167" t="s">
        <v>121</v>
      </c>
      <c r="D29" s="167"/>
      <c r="E29" s="167"/>
      <c r="F29" s="123">
        <f>F26/G20</f>
        <v>3.0581518173410226E-2</v>
      </c>
      <c r="G29" s="98" t="s">
        <v>137</v>
      </c>
      <c r="I29" s="104"/>
      <c r="J29" s="101"/>
    </row>
    <row r="30" spans="2:10" x14ac:dyDescent="0.25">
      <c r="I30" s="104"/>
      <c r="J30" s="101"/>
    </row>
    <row r="31" spans="2:10" x14ac:dyDescent="0.25">
      <c r="I31" s="104"/>
      <c r="J31" s="101"/>
    </row>
    <row r="32" spans="2:10" x14ac:dyDescent="0.25">
      <c r="I32" s="104"/>
      <c r="J32" s="101"/>
    </row>
    <row r="33" spans="2:10" x14ac:dyDescent="0.25">
      <c r="B33" s="107"/>
      <c r="I33" s="103"/>
      <c r="J33" s="101"/>
    </row>
    <row r="34" spans="2:10" x14ac:dyDescent="0.25">
      <c r="I34" s="104"/>
      <c r="J34" s="101"/>
    </row>
    <row r="35" spans="2:10" x14ac:dyDescent="0.25">
      <c r="I35" s="104"/>
      <c r="J35" s="101"/>
    </row>
    <row r="36" spans="2:10" x14ac:dyDescent="0.25">
      <c r="I36" s="105"/>
      <c r="J36" s="101"/>
    </row>
    <row r="37" spans="2:10" x14ac:dyDescent="0.25">
      <c r="I37" s="104"/>
      <c r="J37" s="101"/>
    </row>
    <row r="38" spans="2:10" x14ac:dyDescent="0.25">
      <c r="I38" s="104"/>
      <c r="J38" s="101"/>
    </row>
    <row r="39" spans="2:10" x14ac:dyDescent="0.25">
      <c r="I39" s="104"/>
      <c r="J39" s="101"/>
    </row>
    <row r="40" spans="2:10" x14ac:dyDescent="0.25">
      <c r="I40" s="104"/>
      <c r="J40" s="101"/>
    </row>
    <row r="41" spans="2:10" x14ac:dyDescent="0.25">
      <c r="I41" s="104"/>
      <c r="J41" s="101"/>
    </row>
    <row r="42" spans="2:10" x14ac:dyDescent="0.25">
      <c r="B42" s="97"/>
      <c r="I42" s="104"/>
      <c r="J42" s="101"/>
    </row>
    <row r="43" spans="2:10" x14ac:dyDescent="0.25">
      <c r="I43" s="104"/>
      <c r="J43" s="101"/>
    </row>
    <row r="44" spans="2:10" x14ac:dyDescent="0.25">
      <c r="I44" s="104"/>
      <c r="J44" s="101"/>
    </row>
    <row r="45" spans="2:10" x14ac:dyDescent="0.25">
      <c r="I45" s="104"/>
      <c r="J45" s="101"/>
    </row>
    <row r="46" spans="2:10" x14ac:dyDescent="0.25">
      <c r="B46" s="107"/>
      <c r="I46" s="103"/>
      <c r="J46" s="101"/>
    </row>
    <row r="47" spans="2:10" x14ac:dyDescent="0.25">
      <c r="I47" s="104"/>
      <c r="J47" s="101"/>
    </row>
    <row r="48" spans="2:10" x14ac:dyDescent="0.25">
      <c r="I48" s="104"/>
      <c r="J48" s="101"/>
    </row>
    <row r="49" spans="1:10" x14ac:dyDescent="0.25">
      <c r="I49" s="105"/>
      <c r="J49" s="101"/>
    </row>
    <row r="50" spans="1:10" x14ac:dyDescent="0.25">
      <c r="I50" s="104"/>
      <c r="J50" s="101"/>
    </row>
    <row r="51" spans="1:10" x14ac:dyDescent="0.25">
      <c r="I51" s="104"/>
      <c r="J51" s="101"/>
    </row>
    <row r="52" spans="1:10" x14ac:dyDescent="0.25">
      <c r="I52" s="104"/>
      <c r="J52" s="101"/>
    </row>
    <row r="53" spans="1:10" x14ac:dyDescent="0.25">
      <c r="I53" s="104"/>
      <c r="J53" s="101"/>
    </row>
    <row r="54" spans="1:10" x14ac:dyDescent="0.25">
      <c r="I54" s="104"/>
      <c r="J54" s="101"/>
    </row>
    <row r="55" spans="1:10" x14ac:dyDescent="0.25">
      <c r="I55" s="104"/>
      <c r="J55" s="101"/>
    </row>
    <row r="56" spans="1:10" x14ac:dyDescent="0.25">
      <c r="A56" s="107"/>
      <c r="I56" s="104"/>
      <c r="J56" s="101"/>
    </row>
    <row r="57" spans="1:10" x14ac:dyDescent="0.25">
      <c r="B57" s="97"/>
      <c r="I57" s="104"/>
      <c r="J57" s="101"/>
    </row>
    <row r="58" spans="1:10" x14ac:dyDescent="0.25">
      <c r="B58" s="108"/>
      <c r="H58" s="104"/>
      <c r="I58" s="103"/>
      <c r="J58" s="101"/>
    </row>
    <row r="59" spans="1:10" x14ac:dyDescent="0.25">
      <c r="H59" s="104"/>
      <c r="I59" s="101"/>
      <c r="J59" s="101"/>
    </row>
    <row r="60" spans="1:10" x14ac:dyDescent="0.25">
      <c r="H60" s="104"/>
      <c r="I60" s="101"/>
      <c r="J60" s="101"/>
    </row>
    <row r="61" spans="1:10" x14ac:dyDescent="0.25">
      <c r="H61" s="104"/>
      <c r="I61" s="109"/>
      <c r="J61" s="101"/>
    </row>
    <row r="62" spans="1:10" x14ac:dyDescent="0.25">
      <c r="H62" s="104"/>
      <c r="I62" s="109"/>
      <c r="J62" s="101"/>
    </row>
    <row r="63" spans="1:10" x14ac:dyDescent="0.25">
      <c r="H63" s="104"/>
      <c r="I63" s="109"/>
      <c r="J63" s="101"/>
    </row>
    <row r="64" spans="1:10" x14ac:dyDescent="0.25">
      <c r="B64" s="108"/>
      <c r="H64" s="104"/>
      <c r="I64" s="101"/>
      <c r="J64" s="101"/>
    </row>
    <row r="65" spans="2:10" x14ac:dyDescent="0.25">
      <c r="H65" s="104"/>
      <c r="I65" s="101"/>
      <c r="J65" s="101"/>
    </row>
    <row r="66" spans="2:10" x14ac:dyDescent="0.25">
      <c r="H66" s="104"/>
      <c r="I66" s="101"/>
      <c r="J66" s="101"/>
    </row>
    <row r="67" spans="2:10" x14ac:dyDescent="0.25">
      <c r="H67" s="104"/>
      <c r="I67" s="101"/>
      <c r="J67" s="101"/>
    </row>
    <row r="68" spans="2:10" x14ac:dyDescent="0.25">
      <c r="H68" s="104"/>
      <c r="I68" s="101"/>
      <c r="J68" s="101"/>
    </row>
    <row r="69" spans="2:10" x14ac:dyDescent="0.25">
      <c r="H69" s="104"/>
      <c r="I69" s="101"/>
      <c r="J69" s="101"/>
    </row>
    <row r="70" spans="2:10" x14ac:dyDescent="0.25">
      <c r="I70" s="101"/>
    </row>
    <row r="71" spans="2:10" x14ac:dyDescent="0.25">
      <c r="B71" s="107"/>
      <c r="I71" s="103"/>
    </row>
    <row r="72" spans="2:10" x14ac:dyDescent="0.25">
      <c r="B72" s="97"/>
      <c r="I72" s="104"/>
      <c r="J72" s="101"/>
    </row>
    <row r="73" spans="2:10" x14ac:dyDescent="0.25">
      <c r="B73" s="108"/>
      <c r="H73" s="104"/>
      <c r="I73" s="103"/>
      <c r="J73" s="101"/>
    </row>
    <row r="74" spans="2:10" x14ac:dyDescent="0.25">
      <c r="H74" s="104"/>
      <c r="I74" s="101"/>
      <c r="J74" s="101"/>
    </row>
    <row r="75" spans="2:10" x14ac:dyDescent="0.25">
      <c r="H75" s="104"/>
      <c r="I75" s="101"/>
      <c r="J75" s="101"/>
    </row>
    <row r="76" spans="2:10" x14ac:dyDescent="0.25">
      <c r="H76" s="104"/>
      <c r="I76" s="109"/>
      <c r="J76" s="101"/>
    </row>
    <row r="77" spans="2:10" x14ac:dyDescent="0.25">
      <c r="H77" s="104"/>
      <c r="I77" s="109"/>
      <c r="J77" s="101"/>
    </row>
    <row r="78" spans="2:10" x14ac:dyDescent="0.25">
      <c r="H78" s="104"/>
      <c r="I78" s="109"/>
      <c r="J78" s="101"/>
    </row>
    <row r="79" spans="2:10" x14ac:dyDescent="0.25">
      <c r="B79" s="108"/>
      <c r="H79" s="104"/>
      <c r="I79" s="101"/>
      <c r="J79" s="101"/>
    </row>
    <row r="80" spans="2:10" x14ac:dyDescent="0.25">
      <c r="H80" s="104"/>
      <c r="I80" s="101"/>
      <c r="J80" s="101"/>
    </row>
    <row r="81" spans="1:10" x14ac:dyDescent="0.25">
      <c r="H81" s="104"/>
      <c r="I81" s="101"/>
      <c r="J81" s="101"/>
    </row>
    <row r="82" spans="1:10" x14ac:dyDescent="0.25">
      <c r="H82" s="104"/>
      <c r="I82" s="101"/>
    </row>
    <row r="83" spans="1:10" x14ac:dyDescent="0.25">
      <c r="H83" s="104"/>
      <c r="I83" s="101"/>
      <c r="J83" s="101"/>
    </row>
    <row r="84" spans="1:10" x14ac:dyDescent="0.25">
      <c r="H84" s="104"/>
      <c r="I84" s="101"/>
      <c r="J84" s="101"/>
    </row>
    <row r="85" spans="1:10" x14ac:dyDescent="0.25">
      <c r="I85" s="101"/>
      <c r="J85" s="101"/>
    </row>
    <row r="86" spans="1:10" x14ac:dyDescent="0.25">
      <c r="I86" s="104"/>
      <c r="J86" s="101"/>
    </row>
    <row r="87" spans="1:10" x14ac:dyDescent="0.25">
      <c r="B87" s="108"/>
      <c r="G87" s="108"/>
      <c r="H87" s="110"/>
      <c r="I87" s="111"/>
      <c r="J87" s="111"/>
    </row>
    <row r="88" spans="1:10" x14ac:dyDescent="0.25">
      <c r="I88" s="104"/>
      <c r="J88" s="101"/>
    </row>
    <row r="89" spans="1:10" x14ac:dyDescent="0.25">
      <c r="A89" s="107"/>
      <c r="I89" s="104"/>
      <c r="J89" s="101"/>
    </row>
    <row r="90" spans="1:10" x14ac:dyDescent="0.25">
      <c r="I90" s="104"/>
      <c r="J90" s="101"/>
    </row>
    <row r="91" spans="1:10" x14ac:dyDescent="0.25">
      <c r="B91" s="97"/>
      <c r="I91" s="104"/>
      <c r="J91" s="101"/>
    </row>
    <row r="92" spans="1:10" x14ac:dyDescent="0.25">
      <c r="B92" s="108"/>
      <c r="H92" s="104"/>
      <c r="I92" s="103"/>
      <c r="J92" s="101"/>
    </row>
    <row r="93" spans="1:10" x14ac:dyDescent="0.25">
      <c r="H93" s="104"/>
      <c r="I93" s="101"/>
      <c r="J93" s="101"/>
    </row>
    <row r="94" spans="1:10" x14ac:dyDescent="0.25">
      <c r="H94" s="104"/>
      <c r="I94" s="101"/>
      <c r="J94" s="101"/>
    </row>
    <row r="95" spans="1:10" x14ac:dyDescent="0.25">
      <c r="H95" s="104"/>
      <c r="I95" s="109"/>
      <c r="J95" s="101"/>
    </row>
    <row r="96" spans="1:10" x14ac:dyDescent="0.25">
      <c r="H96" s="104"/>
      <c r="I96" s="109"/>
      <c r="J96" s="101"/>
    </row>
    <row r="97" spans="2:10" x14ac:dyDescent="0.25">
      <c r="H97" s="104"/>
      <c r="I97" s="109"/>
      <c r="J97" s="101"/>
    </row>
    <row r="98" spans="2:10" x14ac:dyDescent="0.25">
      <c r="B98" s="108"/>
      <c r="H98" s="104"/>
      <c r="I98" s="101"/>
      <c r="J98" s="101"/>
    </row>
    <row r="99" spans="2:10" x14ac:dyDescent="0.25">
      <c r="H99" s="104"/>
      <c r="I99" s="101"/>
      <c r="J99" s="101"/>
    </row>
    <row r="100" spans="2:10" x14ac:dyDescent="0.25">
      <c r="H100" s="104"/>
      <c r="I100" s="101"/>
      <c r="J100" s="101"/>
    </row>
    <row r="101" spans="2:10" x14ac:dyDescent="0.25">
      <c r="H101" s="104"/>
      <c r="I101" s="101"/>
      <c r="J101" s="101"/>
    </row>
    <row r="102" spans="2:10" x14ac:dyDescent="0.25">
      <c r="H102" s="104"/>
      <c r="I102" s="101"/>
      <c r="J102" s="101"/>
    </row>
    <row r="103" spans="2:10" x14ac:dyDescent="0.25">
      <c r="H103" s="104"/>
      <c r="I103" s="101"/>
      <c r="J103" s="101"/>
    </row>
    <row r="104" spans="2:10" x14ac:dyDescent="0.25">
      <c r="I104" s="101"/>
    </row>
    <row r="105" spans="2:10" x14ac:dyDescent="0.25">
      <c r="I105" s="104"/>
      <c r="J105" s="101"/>
    </row>
    <row r="106" spans="2:10" x14ac:dyDescent="0.25">
      <c r="B106" s="97"/>
      <c r="I106" s="104"/>
      <c r="J106" s="101"/>
    </row>
    <row r="107" spans="2:10" x14ac:dyDescent="0.25">
      <c r="B107" s="108"/>
      <c r="H107" s="104"/>
      <c r="I107" s="103"/>
      <c r="J107" s="101"/>
    </row>
    <row r="108" spans="2:10" x14ac:dyDescent="0.25">
      <c r="H108" s="104"/>
      <c r="I108" s="101"/>
      <c r="J108" s="101"/>
    </row>
    <row r="109" spans="2:10" x14ac:dyDescent="0.25">
      <c r="H109" s="104"/>
      <c r="I109" s="101"/>
      <c r="J109" s="101"/>
    </row>
    <row r="110" spans="2:10" x14ac:dyDescent="0.25">
      <c r="H110" s="104"/>
      <c r="I110" s="109"/>
      <c r="J110" s="101"/>
    </row>
    <row r="111" spans="2:10" x14ac:dyDescent="0.25">
      <c r="H111" s="104"/>
      <c r="I111" s="109"/>
      <c r="J111" s="101"/>
    </row>
    <row r="112" spans="2:10" x14ac:dyDescent="0.25">
      <c r="H112" s="104"/>
      <c r="I112" s="109"/>
      <c r="J112" s="101"/>
    </row>
    <row r="113" spans="1:10" x14ac:dyDescent="0.25">
      <c r="B113" s="108"/>
      <c r="H113" s="104"/>
      <c r="I113" s="101"/>
      <c r="J113" s="101"/>
    </row>
    <row r="114" spans="1:10" x14ac:dyDescent="0.25">
      <c r="H114" s="104"/>
      <c r="I114" s="101"/>
      <c r="J114" s="101"/>
    </row>
    <row r="115" spans="1:10" x14ac:dyDescent="0.25">
      <c r="H115" s="104"/>
      <c r="I115" s="101"/>
      <c r="J115" s="101"/>
    </row>
    <row r="116" spans="1:10" x14ac:dyDescent="0.25">
      <c r="H116" s="104"/>
      <c r="I116" s="101"/>
    </row>
    <row r="117" spans="1:10" x14ac:dyDescent="0.25">
      <c r="H117" s="104"/>
      <c r="I117" s="101"/>
      <c r="J117" s="101"/>
    </row>
    <row r="118" spans="1:10" x14ac:dyDescent="0.25">
      <c r="H118" s="104"/>
      <c r="I118" s="101"/>
      <c r="J118" s="101"/>
    </row>
    <row r="119" spans="1:10" x14ac:dyDescent="0.25">
      <c r="I119" s="101"/>
      <c r="J119" s="101"/>
    </row>
    <row r="120" spans="1:10" x14ac:dyDescent="0.25">
      <c r="I120" s="104"/>
      <c r="J120" s="101"/>
    </row>
    <row r="121" spans="1:10" x14ac:dyDescent="0.25">
      <c r="B121" s="108"/>
      <c r="G121" s="108"/>
      <c r="H121" s="110"/>
      <c r="I121" s="101"/>
      <c r="J121" s="111"/>
    </row>
    <row r="122" spans="1:10" x14ac:dyDescent="0.25">
      <c r="I122" s="104"/>
      <c r="J122" s="101"/>
    </row>
    <row r="123" spans="1:10" x14ac:dyDescent="0.25">
      <c r="E123" s="102"/>
      <c r="F123" s="101"/>
      <c r="I123" s="104"/>
      <c r="J123" s="101"/>
    </row>
    <row r="124" spans="1:10" x14ac:dyDescent="0.25">
      <c r="B124" s="107"/>
      <c r="I124" s="112"/>
    </row>
    <row r="125" spans="1:10" x14ac:dyDescent="0.25">
      <c r="I125" s="101"/>
      <c r="J125" s="101"/>
    </row>
    <row r="126" spans="1:10" x14ac:dyDescent="0.25">
      <c r="A126" s="101"/>
      <c r="B126" s="101"/>
      <c r="C126" s="101"/>
      <c r="D126" s="101"/>
      <c r="E126" s="101"/>
      <c r="F126" s="101"/>
      <c r="I126" s="101"/>
      <c r="J126" s="101"/>
    </row>
    <row r="127" spans="1:10" x14ac:dyDescent="0.25">
      <c r="I127" s="109"/>
      <c r="J127" s="101"/>
    </row>
    <row r="128" spans="1:10" x14ac:dyDescent="0.25">
      <c r="I128" s="101"/>
      <c r="J128" s="101"/>
    </row>
    <row r="129" spans="1:10" x14ac:dyDescent="0.25">
      <c r="I129" s="101"/>
      <c r="J129" s="101"/>
    </row>
    <row r="130" spans="1:10" x14ac:dyDescent="0.25">
      <c r="I130" s="101"/>
      <c r="J130" s="101"/>
    </row>
    <row r="131" spans="1:10" x14ac:dyDescent="0.25">
      <c r="I131" s="101"/>
      <c r="J131" s="101"/>
    </row>
    <row r="132" spans="1:10" x14ac:dyDescent="0.25">
      <c r="A132" s="113"/>
      <c r="B132" s="113"/>
      <c r="C132" s="113"/>
      <c r="D132" s="113"/>
      <c r="E132" s="113"/>
      <c r="F132" s="113"/>
      <c r="G132" s="97"/>
      <c r="H132" s="97"/>
      <c r="I132" s="113"/>
      <c r="J132" s="101"/>
    </row>
    <row r="133" spans="1:10" x14ac:dyDescent="0.25">
      <c r="A133" s="97"/>
      <c r="B133" s="97"/>
      <c r="C133" s="97"/>
      <c r="D133" s="97"/>
      <c r="E133" s="97"/>
      <c r="F133" s="97"/>
      <c r="G133" s="97"/>
      <c r="H133" s="97"/>
      <c r="I133" s="114"/>
      <c r="J133" s="101"/>
    </row>
    <row r="134" spans="1:10" x14ac:dyDescent="0.25">
      <c r="A134" s="97"/>
      <c r="B134" s="97"/>
      <c r="C134" s="97"/>
      <c r="D134" s="97"/>
      <c r="E134" s="97"/>
      <c r="F134" s="97"/>
      <c r="G134" s="97"/>
      <c r="H134" s="97"/>
      <c r="I134" s="113"/>
    </row>
    <row r="135" spans="1:10" x14ac:dyDescent="0.25">
      <c r="B135" s="107"/>
      <c r="I135" s="112"/>
    </row>
    <row r="136" spans="1:10" x14ac:dyDescent="0.25">
      <c r="I136" s="101"/>
      <c r="J136" s="101"/>
    </row>
    <row r="137" spans="1:10" x14ac:dyDescent="0.25">
      <c r="I137" s="101"/>
      <c r="J137" s="101"/>
    </row>
    <row r="138" spans="1:10" x14ac:dyDescent="0.25">
      <c r="I138" s="109"/>
      <c r="J138" s="101"/>
    </row>
    <row r="139" spans="1:10" x14ac:dyDescent="0.25">
      <c r="I139" s="101"/>
      <c r="J139" s="101"/>
    </row>
    <row r="140" spans="1:10" x14ac:dyDescent="0.25">
      <c r="I140" s="101"/>
      <c r="J140" s="101"/>
    </row>
    <row r="141" spans="1:10" x14ac:dyDescent="0.25">
      <c r="I141" s="101"/>
      <c r="J141" s="101"/>
    </row>
    <row r="142" spans="1:10" x14ac:dyDescent="0.25">
      <c r="I142" s="101"/>
      <c r="J142" s="101"/>
    </row>
    <row r="143" spans="1:10" x14ac:dyDescent="0.25">
      <c r="I143" s="101"/>
      <c r="J143" s="101"/>
    </row>
    <row r="144" spans="1:10" x14ac:dyDescent="0.25">
      <c r="I144" s="101"/>
      <c r="J144" s="101"/>
    </row>
    <row r="145" spans="2:10" x14ac:dyDescent="0.25">
      <c r="I145" s="101"/>
    </row>
    <row r="146" spans="2:10" x14ac:dyDescent="0.25">
      <c r="I146" s="101"/>
    </row>
    <row r="147" spans="2:10" x14ac:dyDescent="0.25">
      <c r="B147" s="107"/>
      <c r="I147" s="112"/>
    </row>
    <row r="148" spans="2:10" x14ac:dyDescent="0.25">
      <c r="I148" s="101"/>
      <c r="J148" s="101"/>
    </row>
    <row r="149" spans="2:10" x14ac:dyDescent="0.25">
      <c r="I149" s="101"/>
      <c r="J149" s="101"/>
    </row>
    <row r="150" spans="2:10" x14ac:dyDescent="0.25">
      <c r="I150" s="109"/>
      <c r="J150" s="101"/>
    </row>
    <row r="151" spans="2:10" x14ac:dyDescent="0.25">
      <c r="I151" s="104"/>
      <c r="J151" s="101"/>
    </row>
    <row r="152" spans="2:10" x14ac:dyDescent="0.25">
      <c r="I152" s="104"/>
      <c r="J152" s="101"/>
    </row>
    <row r="153" spans="2:10" x14ac:dyDescent="0.25">
      <c r="I153" s="104"/>
      <c r="J153" s="101"/>
    </row>
    <row r="154" spans="2:10" x14ac:dyDescent="0.25">
      <c r="I154" s="104"/>
      <c r="J154" s="101"/>
    </row>
    <row r="155" spans="2:10" x14ac:dyDescent="0.25">
      <c r="I155" s="104"/>
      <c r="J155" s="101"/>
    </row>
    <row r="156" spans="2:10" x14ac:dyDescent="0.25">
      <c r="I156" s="104"/>
      <c r="J156" s="101"/>
    </row>
  </sheetData>
  <mergeCells count="6">
    <mergeCell ref="C29:E29"/>
    <mergeCell ref="B21:B24"/>
    <mergeCell ref="G20:G25"/>
    <mergeCell ref="C26:E26"/>
    <mergeCell ref="C27:E27"/>
    <mergeCell ref="C28:E28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B5B6-C8E4-4F91-8403-EF538CA32207}">
  <dimension ref="A3:K156"/>
  <sheetViews>
    <sheetView topLeftCell="A30" zoomScale="130" zoomScaleNormal="130" workbookViewId="0">
      <selection activeCell="L56" sqref="L56"/>
    </sheetView>
  </sheetViews>
  <sheetFormatPr defaultRowHeight="13.2" x14ac:dyDescent="0.25"/>
  <cols>
    <col min="1" max="1" width="6.77734375" style="98" customWidth="1"/>
    <col min="2" max="2" width="8.88671875" style="98"/>
    <col min="3" max="3" width="15.44140625" style="98" customWidth="1"/>
    <col min="4" max="4" width="14.109375" style="98" customWidth="1"/>
    <col min="5" max="5" width="8.88671875" style="98"/>
    <col min="6" max="6" width="13.77734375" style="98" customWidth="1"/>
    <col min="7" max="12" width="8.88671875" style="98"/>
    <col min="13" max="13" width="21" style="98" customWidth="1"/>
    <col min="14" max="14" width="24" style="98" customWidth="1"/>
    <col min="15" max="16384" width="8.88671875" style="98"/>
  </cols>
  <sheetData>
    <row r="3" spans="1:10" x14ac:dyDescent="0.25">
      <c r="B3" s="97" t="s">
        <v>85</v>
      </c>
    </row>
    <row r="4" spans="1:10" x14ac:dyDescent="0.25">
      <c r="B4" s="107"/>
      <c r="H4" s="104"/>
    </row>
    <row r="5" spans="1:10" x14ac:dyDescent="0.25">
      <c r="A5" s="111">
        <v>1</v>
      </c>
      <c r="B5" s="108" t="s">
        <v>86</v>
      </c>
      <c r="G5" s="102"/>
      <c r="H5" s="104"/>
      <c r="I5" s="101"/>
    </row>
    <row r="6" spans="1:10" x14ac:dyDescent="0.25">
      <c r="A6" s="111"/>
      <c r="C6" s="98" t="s">
        <v>87</v>
      </c>
      <c r="G6" s="102" t="s">
        <v>12</v>
      </c>
      <c r="H6" s="124">
        <v>10</v>
      </c>
      <c r="I6" s="109" t="s">
        <v>21</v>
      </c>
    </row>
    <row r="7" spans="1:10" x14ac:dyDescent="0.25">
      <c r="A7" s="111"/>
      <c r="B7" s="97"/>
      <c r="C7" s="98" t="s">
        <v>88</v>
      </c>
      <c r="G7" s="102" t="s">
        <v>12</v>
      </c>
      <c r="H7" s="124">
        <v>50</v>
      </c>
      <c r="I7" s="112" t="s">
        <v>21</v>
      </c>
    </row>
    <row r="8" spans="1:10" x14ac:dyDescent="0.25">
      <c r="A8" s="111"/>
      <c r="C8" s="98" t="s">
        <v>89</v>
      </c>
      <c r="G8" s="102" t="s">
        <v>12</v>
      </c>
      <c r="H8" s="124">
        <f>5/8</f>
        <v>0.625</v>
      </c>
      <c r="I8" s="101" t="s">
        <v>21</v>
      </c>
      <c r="J8" s="101"/>
    </row>
    <row r="9" spans="1:10" ht="15" customHeight="1" x14ac:dyDescent="0.25">
      <c r="A9" s="111"/>
      <c r="C9" s="98" t="s">
        <v>91</v>
      </c>
      <c r="G9" s="102" t="s">
        <v>12</v>
      </c>
      <c r="H9" s="124">
        <f>H6*H7*H8</f>
        <v>312.5</v>
      </c>
      <c r="I9" s="101" t="s">
        <v>122</v>
      </c>
      <c r="J9" s="101"/>
    </row>
    <row r="10" spans="1:10" x14ac:dyDescent="0.25">
      <c r="A10" s="111"/>
      <c r="C10" s="98" t="s">
        <v>90</v>
      </c>
      <c r="G10" s="102" t="s">
        <v>12</v>
      </c>
      <c r="H10" s="104">
        <f>((H9/(12*12*12))*0.49)*2</f>
        <v>0.17722800925925927</v>
      </c>
      <c r="I10" s="109" t="s">
        <v>26</v>
      </c>
      <c r="J10" s="101"/>
    </row>
    <row r="11" spans="1:10" x14ac:dyDescent="0.25">
      <c r="A11" s="111"/>
      <c r="C11" s="125" t="s">
        <v>98</v>
      </c>
      <c r="D11" s="126"/>
      <c r="E11" s="126"/>
      <c r="F11" s="126"/>
      <c r="G11" s="127" t="s">
        <v>12</v>
      </c>
      <c r="H11" s="128">
        <f>H10+0.15*H10</f>
        <v>0.20381221064814817</v>
      </c>
      <c r="I11" s="129" t="s">
        <v>26</v>
      </c>
      <c r="J11" s="101"/>
    </row>
    <row r="12" spans="1:10" x14ac:dyDescent="0.25">
      <c r="A12" s="111"/>
      <c r="G12" s="102"/>
      <c r="H12" s="104"/>
      <c r="I12" s="101"/>
      <c r="J12" s="101"/>
    </row>
    <row r="13" spans="1:10" x14ac:dyDescent="0.25">
      <c r="A13" s="111">
        <v>2</v>
      </c>
      <c r="B13" s="108" t="s">
        <v>92</v>
      </c>
      <c r="G13" s="102"/>
      <c r="H13" s="104"/>
      <c r="I13" s="101"/>
      <c r="J13" s="101"/>
    </row>
    <row r="14" spans="1:10" x14ac:dyDescent="0.25">
      <c r="A14" s="111"/>
      <c r="C14" s="98" t="s">
        <v>87</v>
      </c>
      <c r="G14" s="102" t="s">
        <v>12</v>
      </c>
      <c r="H14" s="124">
        <v>11</v>
      </c>
      <c r="I14" s="109" t="s">
        <v>21</v>
      </c>
      <c r="J14" s="101"/>
    </row>
    <row r="15" spans="1:10" x14ac:dyDescent="0.25">
      <c r="A15" s="111"/>
      <c r="C15" s="98" t="s">
        <v>88</v>
      </c>
      <c r="G15" s="102" t="s">
        <v>12</v>
      </c>
      <c r="H15" s="124">
        <v>67.5</v>
      </c>
      <c r="I15" s="112" t="s">
        <v>21</v>
      </c>
      <c r="J15" s="101"/>
    </row>
    <row r="16" spans="1:10" x14ac:dyDescent="0.25">
      <c r="A16" s="111"/>
      <c r="C16" s="98" t="s">
        <v>89</v>
      </c>
      <c r="G16" s="102" t="s">
        <v>12</v>
      </c>
      <c r="H16" s="124">
        <v>1</v>
      </c>
      <c r="I16" s="101" t="s">
        <v>21</v>
      </c>
      <c r="J16" s="101"/>
    </row>
    <row r="17" spans="1:10" ht="14.4" x14ac:dyDescent="0.25">
      <c r="A17" s="111"/>
      <c r="C17" s="98" t="s">
        <v>91</v>
      </c>
      <c r="G17" s="102" t="s">
        <v>12</v>
      </c>
      <c r="H17" s="104">
        <f>H14*H15*H16</f>
        <v>742.5</v>
      </c>
      <c r="I17" s="101" t="s">
        <v>122</v>
      </c>
      <c r="J17" s="101"/>
    </row>
    <row r="18" spans="1:10" x14ac:dyDescent="0.25">
      <c r="A18" s="111"/>
      <c r="C18" s="98" t="s">
        <v>90</v>
      </c>
      <c r="G18" s="102" t="s">
        <v>12</v>
      </c>
      <c r="H18" s="104">
        <f>((H17/(12*12*12))*0.49)*2</f>
        <v>0.42109374999999999</v>
      </c>
      <c r="I18" s="109" t="s">
        <v>26</v>
      </c>
      <c r="J18" s="101"/>
    </row>
    <row r="19" spans="1:10" x14ac:dyDescent="0.25">
      <c r="A19" s="111"/>
      <c r="C19" s="125" t="s">
        <v>98</v>
      </c>
      <c r="D19" s="126"/>
      <c r="E19" s="126"/>
      <c r="F19" s="126"/>
      <c r="G19" s="127" t="s">
        <v>12</v>
      </c>
      <c r="H19" s="128">
        <f>H18+0.15*H18</f>
        <v>0.4842578125</v>
      </c>
      <c r="I19" s="129" t="s">
        <v>26</v>
      </c>
      <c r="J19" s="101"/>
    </row>
    <row r="20" spans="1:10" x14ac:dyDescent="0.25">
      <c r="A20" s="111"/>
      <c r="G20" s="102"/>
      <c r="H20" s="104"/>
      <c r="I20" s="101"/>
      <c r="J20" s="101"/>
    </row>
    <row r="21" spans="1:10" x14ac:dyDescent="0.25">
      <c r="A21" s="111">
        <v>3</v>
      </c>
      <c r="B21" s="108" t="s">
        <v>94</v>
      </c>
      <c r="G21" s="102"/>
      <c r="H21" s="104"/>
      <c r="I21" s="101"/>
    </row>
    <row r="22" spans="1:10" x14ac:dyDescent="0.25">
      <c r="A22" s="111"/>
      <c r="C22" s="98" t="s">
        <v>87</v>
      </c>
      <c r="G22" s="102" t="s">
        <v>12</v>
      </c>
      <c r="H22" s="124">
        <v>7</v>
      </c>
      <c r="I22" s="109" t="s">
        <v>21</v>
      </c>
      <c r="J22" s="101"/>
    </row>
    <row r="23" spans="1:10" x14ac:dyDescent="0.25">
      <c r="A23" s="111"/>
      <c r="C23" s="98" t="s">
        <v>88</v>
      </c>
      <c r="G23" s="102" t="s">
        <v>12</v>
      </c>
      <c r="H23" s="124">
        <v>50</v>
      </c>
      <c r="I23" s="112" t="s">
        <v>21</v>
      </c>
      <c r="J23" s="101"/>
    </row>
    <row r="24" spans="1:10" x14ac:dyDescent="0.25">
      <c r="A24" s="111"/>
      <c r="C24" s="98" t="s">
        <v>89</v>
      </c>
      <c r="G24" s="102" t="s">
        <v>12</v>
      </c>
      <c r="H24" s="124">
        <f>7/16</f>
        <v>0.4375</v>
      </c>
      <c r="I24" s="101" t="s">
        <v>21</v>
      </c>
      <c r="J24" s="101"/>
    </row>
    <row r="25" spans="1:10" ht="14.4" x14ac:dyDescent="0.25">
      <c r="A25" s="111"/>
      <c r="C25" s="98" t="s">
        <v>91</v>
      </c>
      <c r="G25" s="102" t="s">
        <v>12</v>
      </c>
      <c r="H25" s="104">
        <f>H22*H23*H24</f>
        <v>153.125</v>
      </c>
      <c r="I25" s="101" t="s">
        <v>122</v>
      </c>
      <c r="J25" s="101"/>
    </row>
    <row r="26" spans="1:10" x14ac:dyDescent="0.25">
      <c r="A26" s="111"/>
      <c r="C26" s="98" t="s">
        <v>90</v>
      </c>
      <c r="G26" s="102" t="s">
        <v>12</v>
      </c>
      <c r="H26" s="104">
        <f>((H25/(12*12*12))*0.49)*2</f>
        <v>8.6841724537037049E-2</v>
      </c>
      <c r="I26" s="109" t="s">
        <v>26</v>
      </c>
      <c r="J26" s="101"/>
    </row>
    <row r="27" spans="1:10" x14ac:dyDescent="0.25">
      <c r="A27" s="111"/>
      <c r="C27" s="125" t="s">
        <v>98</v>
      </c>
      <c r="D27" s="126"/>
      <c r="E27" s="126"/>
      <c r="F27" s="126"/>
      <c r="G27" s="127" t="s">
        <v>12</v>
      </c>
      <c r="H27" s="128">
        <f>H26+0.15*H26</f>
        <v>9.9867983217592604E-2</v>
      </c>
      <c r="I27" s="129" t="s">
        <v>26</v>
      </c>
      <c r="J27" s="101"/>
    </row>
    <row r="28" spans="1:10" x14ac:dyDescent="0.25">
      <c r="A28" s="111"/>
      <c r="G28" s="102"/>
      <c r="H28" s="104"/>
      <c r="I28" s="101"/>
      <c r="J28" s="101"/>
    </row>
    <row r="29" spans="1:10" x14ac:dyDescent="0.25">
      <c r="A29" s="111">
        <v>4</v>
      </c>
      <c r="B29" s="108" t="s">
        <v>95</v>
      </c>
      <c r="G29" s="102"/>
      <c r="H29" s="104"/>
      <c r="I29" s="101"/>
      <c r="J29" s="101"/>
    </row>
    <row r="30" spans="1:10" x14ac:dyDescent="0.25">
      <c r="A30" s="111"/>
      <c r="B30" s="108" t="s">
        <v>96</v>
      </c>
      <c r="G30" s="102"/>
      <c r="H30" s="104"/>
      <c r="I30" s="101"/>
      <c r="J30" s="101"/>
    </row>
    <row r="31" spans="1:10" x14ac:dyDescent="0.25">
      <c r="A31" s="111"/>
      <c r="C31" s="98" t="s">
        <v>87</v>
      </c>
      <c r="G31" s="102" t="s">
        <v>12</v>
      </c>
      <c r="H31" s="124">
        <v>7</v>
      </c>
      <c r="I31" s="101" t="s">
        <v>21</v>
      </c>
      <c r="J31" s="101"/>
    </row>
    <row r="32" spans="1:10" x14ac:dyDescent="0.25">
      <c r="C32" s="98" t="s">
        <v>88</v>
      </c>
      <c r="G32" s="102" t="s">
        <v>12</v>
      </c>
      <c r="H32" s="124">
        <v>67.5</v>
      </c>
      <c r="I32" s="101" t="s">
        <v>21</v>
      </c>
      <c r="J32" s="101"/>
    </row>
    <row r="33" spans="1:11" x14ac:dyDescent="0.25">
      <c r="C33" s="98" t="s">
        <v>89</v>
      </c>
      <c r="G33" s="102" t="s">
        <v>12</v>
      </c>
      <c r="H33" s="124">
        <v>0.4375</v>
      </c>
      <c r="I33" s="101" t="s">
        <v>21</v>
      </c>
      <c r="J33" s="101"/>
    </row>
    <row r="34" spans="1:11" ht="14.4" x14ac:dyDescent="0.25">
      <c r="C34" s="98" t="s">
        <v>91</v>
      </c>
      <c r="G34" s="102" t="s">
        <v>12</v>
      </c>
      <c r="H34" s="104">
        <f>H31*H32*H33</f>
        <v>206.71875</v>
      </c>
      <c r="I34" s="101" t="s">
        <v>122</v>
      </c>
      <c r="J34" s="101"/>
    </row>
    <row r="35" spans="1:11" x14ac:dyDescent="0.25">
      <c r="C35" s="98" t="s">
        <v>90</v>
      </c>
      <c r="G35" s="102" t="s">
        <v>12</v>
      </c>
      <c r="H35" s="104">
        <f>((H34/(12*12*12))*0.49)*2</f>
        <v>0.117236328125</v>
      </c>
      <c r="I35" s="101" t="s">
        <v>26</v>
      </c>
      <c r="J35" s="101"/>
    </row>
    <row r="36" spans="1:11" x14ac:dyDescent="0.25">
      <c r="B36" s="107"/>
      <c r="C36" s="98" t="s">
        <v>83</v>
      </c>
      <c r="G36" s="102" t="s">
        <v>12</v>
      </c>
      <c r="H36" s="104">
        <f>(H35+H26)/2</f>
        <v>0.10203902633101852</v>
      </c>
      <c r="I36" s="112" t="s">
        <v>26</v>
      </c>
      <c r="J36" s="101"/>
    </row>
    <row r="37" spans="1:11" x14ac:dyDescent="0.25">
      <c r="C37" s="125" t="s">
        <v>99</v>
      </c>
      <c r="D37" s="126"/>
      <c r="E37" s="126"/>
      <c r="F37" s="126"/>
      <c r="G37" s="127" t="s">
        <v>12</v>
      </c>
      <c r="H37" s="128">
        <f>H36+0.15*H36</f>
        <v>0.1173448802806713</v>
      </c>
      <c r="I37" s="130" t="s">
        <v>26</v>
      </c>
      <c r="J37" s="101"/>
    </row>
    <row r="38" spans="1:11" x14ac:dyDescent="0.25">
      <c r="G38" s="102"/>
      <c r="H38" s="104"/>
      <c r="I38" s="101"/>
      <c r="J38" s="101"/>
    </row>
    <row r="39" spans="1:11" x14ac:dyDescent="0.25">
      <c r="G39" s="102"/>
      <c r="H39" s="104"/>
      <c r="I39" s="101"/>
      <c r="J39" s="101"/>
    </row>
    <row r="40" spans="1:11" ht="14.4" customHeight="1" x14ac:dyDescent="0.25">
      <c r="A40" s="171" t="s">
        <v>104</v>
      </c>
      <c r="B40" s="171"/>
      <c r="C40" s="171"/>
      <c r="D40" s="171"/>
      <c r="E40" s="171" t="s">
        <v>111</v>
      </c>
      <c r="F40" s="171"/>
      <c r="G40" s="171" t="s">
        <v>112</v>
      </c>
      <c r="H40" s="171"/>
      <c r="I40" s="171" t="s">
        <v>113</v>
      </c>
      <c r="J40" s="171"/>
      <c r="K40" s="97" t="s">
        <v>126</v>
      </c>
    </row>
    <row r="41" spans="1:11" ht="14.4" customHeight="1" x14ac:dyDescent="0.25">
      <c r="A41" s="169" t="s">
        <v>123</v>
      </c>
      <c r="B41" s="169"/>
      <c r="C41" s="169"/>
      <c r="D41" s="169"/>
      <c r="E41" s="172">
        <f>H11</f>
        <v>0.20381221064814817</v>
      </c>
      <c r="F41" s="172"/>
      <c r="G41" s="169">
        <v>1</v>
      </c>
      <c r="H41" s="169"/>
      <c r="I41" s="172">
        <f>E41*G41</f>
        <v>0.20381221064814817</v>
      </c>
      <c r="J41" s="172"/>
      <c r="K41" s="173">
        <f>SPAN!D4</f>
        <v>128.44</v>
      </c>
    </row>
    <row r="42" spans="1:11" ht="14.4" customHeight="1" x14ac:dyDescent="0.25">
      <c r="A42" s="169" t="s">
        <v>92</v>
      </c>
      <c r="B42" s="169"/>
      <c r="C42" s="169"/>
      <c r="D42" s="169"/>
      <c r="E42" s="172">
        <f>H19</f>
        <v>0.4842578125</v>
      </c>
      <c r="F42" s="172"/>
      <c r="G42" s="169">
        <v>1</v>
      </c>
      <c r="H42" s="169"/>
      <c r="I42" s="172">
        <f t="shared" ref="I42:I44" si="0">E42*G42</f>
        <v>0.4842578125</v>
      </c>
      <c r="J42" s="172"/>
      <c r="K42" s="173"/>
    </row>
    <row r="43" spans="1:11" ht="14.4" customHeight="1" x14ac:dyDescent="0.25">
      <c r="A43" s="169" t="s">
        <v>124</v>
      </c>
      <c r="B43" s="169"/>
      <c r="C43" s="169"/>
      <c r="D43" s="169"/>
      <c r="E43" s="172">
        <f>H27</f>
        <v>9.9867983217592604E-2</v>
      </c>
      <c r="F43" s="172"/>
      <c r="G43" s="169">
        <v>25</v>
      </c>
      <c r="H43" s="169"/>
      <c r="I43" s="172">
        <f t="shared" si="0"/>
        <v>2.4966995804398149</v>
      </c>
      <c r="J43" s="172"/>
      <c r="K43" s="173"/>
    </row>
    <row r="44" spans="1:11" ht="14.4" customHeight="1" x14ac:dyDescent="0.25">
      <c r="A44" s="169" t="s">
        <v>125</v>
      </c>
      <c r="B44" s="169"/>
      <c r="C44" s="169"/>
      <c r="D44" s="169"/>
      <c r="E44" s="172">
        <f>H37</f>
        <v>0.1173448802806713</v>
      </c>
      <c r="F44" s="172"/>
      <c r="G44" s="169">
        <v>18</v>
      </c>
      <c r="H44" s="169"/>
      <c r="I44" s="172">
        <f t="shared" si="0"/>
        <v>2.1122078450520836</v>
      </c>
      <c r="J44" s="172"/>
      <c r="K44" s="173"/>
    </row>
    <row r="45" spans="1:11" x14ac:dyDescent="0.25">
      <c r="A45" s="169"/>
      <c r="B45" s="169"/>
      <c r="C45" s="169"/>
      <c r="D45" s="169"/>
      <c r="E45" s="172" t="s">
        <v>127</v>
      </c>
      <c r="F45" s="172"/>
      <c r="G45" s="172"/>
      <c r="H45" s="172"/>
      <c r="I45" s="172">
        <f>SUM(I41:J44)</f>
        <v>5.296977448640046</v>
      </c>
      <c r="J45" s="169"/>
    </row>
    <row r="46" spans="1:11" x14ac:dyDescent="0.25">
      <c r="A46" s="102"/>
      <c r="B46" s="102"/>
      <c r="C46" s="102"/>
      <c r="D46" s="102"/>
      <c r="E46" s="115"/>
      <c r="F46" s="115"/>
      <c r="G46" s="115"/>
      <c r="H46" s="115"/>
      <c r="I46" s="171" t="s">
        <v>119</v>
      </c>
      <c r="J46" s="171"/>
    </row>
    <row r="47" spans="1:11" x14ac:dyDescent="0.25">
      <c r="A47" s="169"/>
      <c r="B47" s="169"/>
      <c r="C47" s="169"/>
      <c r="D47" s="169"/>
      <c r="E47" s="174" t="s">
        <v>128</v>
      </c>
      <c r="F47" s="174"/>
      <c r="G47" s="174"/>
      <c r="H47" s="174"/>
      <c r="I47" s="174">
        <f>I45/K41</f>
        <v>4.1240870824042715E-2</v>
      </c>
      <c r="J47" s="174"/>
      <c r="K47" s="98" t="s">
        <v>137</v>
      </c>
    </row>
    <row r="48" spans="1:11" x14ac:dyDescent="0.25">
      <c r="A48" s="169"/>
      <c r="B48" s="169"/>
      <c r="C48" s="169"/>
      <c r="D48" s="169"/>
      <c r="E48" s="172"/>
      <c r="F48" s="172"/>
      <c r="G48" s="169"/>
      <c r="H48" s="169"/>
      <c r="I48" s="169"/>
      <c r="J48" s="169"/>
    </row>
    <row r="49" spans="1:10" x14ac:dyDescent="0.25">
      <c r="A49" s="169"/>
      <c r="B49" s="169"/>
      <c r="C49" s="169"/>
      <c r="D49" s="169"/>
      <c r="E49" s="170"/>
      <c r="F49" s="170"/>
      <c r="G49" s="170"/>
      <c r="H49" s="170"/>
      <c r="I49" s="170"/>
      <c r="J49" s="170"/>
    </row>
    <row r="50" spans="1:10" x14ac:dyDescent="0.25">
      <c r="A50" s="169"/>
      <c r="B50" s="169"/>
      <c r="C50" s="169"/>
      <c r="D50" s="169"/>
      <c r="E50" s="170"/>
      <c r="F50" s="170"/>
      <c r="G50" s="170"/>
      <c r="H50" s="170"/>
      <c r="I50" s="170"/>
      <c r="J50" s="170"/>
    </row>
    <row r="51" spans="1:10" x14ac:dyDescent="0.25">
      <c r="A51" s="170"/>
      <c r="B51" s="170"/>
      <c r="C51" s="170"/>
      <c r="D51" s="170"/>
      <c r="E51" s="170"/>
      <c r="F51" s="170"/>
      <c r="G51" s="170"/>
      <c r="H51" s="170"/>
      <c r="I51" s="170"/>
      <c r="J51" s="170"/>
    </row>
    <row r="52" spans="1:10" x14ac:dyDescent="0.25">
      <c r="G52" s="102"/>
      <c r="H52" s="104"/>
      <c r="I52" s="101"/>
      <c r="J52" s="101"/>
    </row>
    <row r="53" spans="1:10" x14ac:dyDescent="0.25">
      <c r="G53" s="102"/>
      <c r="H53" s="104"/>
      <c r="I53" s="101"/>
      <c r="J53" s="101"/>
    </row>
    <row r="54" spans="1:10" x14ac:dyDescent="0.25">
      <c r="G54" s="102"/>
      <c r="H54" s="104"/>
      <c r="I54" s="101"/>
      <c r="J54" s="101"/>
    </row>
    <row r="55" spans="1:10" x14ac:dyDescent="0.25">
      <c r="G55" s="102"/>
      <c r="H55" s="104"/>
      <c r="I55" s="101"/>
      <c r="J55" s="101"/>
    </row>
    <row r="56" spans="1:10" x14ac:dyDescent="0.25">
      <c r="A56" s="107"/>
      <c r="G56" s="102"/>
      <c r="H56" s="104"/>
      <c r="I56" s="101"/>
      <c r="J56" s="101"/>
    </row>
    <row r="57" spans="1:10" x14ac:dyDescent="0.25">
      <c r="B57" s="97"/>
      <c r="G57" s="102"/>
      <c r="H57" s="104"/>
      <c r="I57" s="101"/>
      <c r="J57" s="101"/>
    </row>
    <row r="58" spans="1:10" x14ac:dyDescent="0.25">
      <c r="B58" s="108"/>
      <c r="G58" s="102"/>
      <c r="H58" s="104"/>
      <c r="I58" s="112"/>
      <c r="J58" s="101"/>
    </row>
    <row r="59" spans="1:10" x14ac:dyDescent="0.25">
      <c r="G59" s="102"/>
      <c r="H59" s="104"/>
      <c r="I59" s="101"/>
      <c r="J59" s="101"/>
    </row>
    <row r="60" spans="1:10" x14ac:dyDescent="0.25">
      <c r="G60" s="102"/>
      <c r="H60" s="104"/>
      <c r="I60" s="101"/>
      <c r="J60" s="101"/>
    </row>
    <row r="61" spans="1:10" x14ac:dyDescent="0.25">
      <c r="G61" s="102"/>
      <c r="H61" s="104"/>
      <c r="I61" s="109"/>
      <c r="J61" s="101"/>
    </row>
    <row r="62" spans="1:10" x14ac:dyDescent="0.25">
      <c r="G62" s="102"/>
      <c r="H62" s="104"/>
      <c r="I62" s="109"/>
      <c r="J62" s="101"/>
    </row>
    <row r="63" spans="1:10" x14ac:dyDescent="0.25">
      <c r="G63" s="102"/>
      <c r="H63" s="104"/>
      <c r="I63" s="109"/>
      <c r="J63" s="101"/>
    </row>
    <row r="64" spans="1:10" x14ac:dyDescent="0.25">
      <c r="B64" s="108"/>
      <c r="G64" s="102"/>
      <c r="H64" s="104"/>
      <c r="I64" s="101"/>
      <c r="J64" s="101"/>
    </row>
    <row r="65" spans="2:10" x14ac:dyDescent="0.25">
      <c r="G65" s="102"/>
      <c r="H65" s="104"/>
      <c r="I65" s="101"/>
      <c r="J65" s="101"/>
    </row>
    <row r="66" spans="2:10" x14ac:dyDescent="0.25">
      <c r="G66" s="102"/>
      <c r="H66" s="104"/>
      <c r="I66" s="101"/>
      <c r="J66" s="101"/>
    </row>
    <row r="67" spans="2:10" x14ac:dyDescent="0.25">
      <c r="G67" s="102"/>
      <c r="H67" s="104"/>
      <c r="I67" s="101"/>
      <c r="J67" s="101"/>
    </row>
    <row r="68" spans="2:10" x14ac:dyDescent="0.25">
      <c r="G68" s="102"/>
      <c r="H68" s="104"/>
      <c r="I68" s="101"/>
      <c r="J68" s="101"/>
    </row>
    <row r="69" spans="2:10" x14ac:dyDescent="0.25">
      <c r="G69" s="102"/>
      <c r="H69" s="104"/>
      <c r="I69" s="101"/>
      <c r="J69" s="101"/>
    </row>
    <row r="70" spans="2:10" x14ac:dyDescent="0.25">
      <c r="G70" s="102"/>
      <c r="H70" s="104"/>
      <c r="I70" s="101"/>
    </row>
    <row r="71" spans="2:10" x14ac:dyDescent="0.25">
      <c r="B71" s="107"/>
      <c r="G71" s="102"/>
      <c r="H71" s="104"/>
      <c r="I71" s="112"/>
    </row>
    <row r="72" spans="2:10" x14ac:dyDescent="0.25">
      <c r="B72" s="97"/>
      <c r="G72" s="102"/>
      <c r="H72" s="104"/>
      <c r="I72" s="101"/>
      <c r="J72" s="101"/>
    </row>
    <row r="73" spans="2:10" x14ac:dyDescent="0.25">
      <c r="B73" s="108"/>
      <c r="G73" s="102"/>
      <c r="H73" s="104"/>
      <c r="I73" s="112"/>
      <c r="J73" s="101"/>
    </row>
    <row r="74" spans="2:10" x14ac:dyDescent="0.25">
      <c r="G74" s="102"/>
      <c r="H74" s="104"/>
      <c r="I74" s="101"/>
      <c r="J74" s="101"/>
    </row>
    <row r="75" spans="2:10" x14ac:dyDescent="0.25">
      <c r="G75" s="102"/>
      <c r="H75" s="104"/>
      <c r="I75" s="101"/>
      <c r="J75" s="101"/>
    </row>
    <row r="76" spans="2:10" x14ac:dyDescent="0.25">
      <c r="G76" s="102"/>
      <c r="H76" s="104"/>
      <c r="I76" s="109"/>
      <c r="J76" s="101"/>
    </row>
    <row r="77" spans="2:10" x14ac:dyDescent="0.25">
      <c r="G77" s="102"/>
      <c r="H77" s="104"/>
      <c r="I77" s="109"/>
      <c r="J77" s="101"/>
    </row>
    <row r="78" spans="2:10" x14ac:dyDescent="0.25">
      <c r="G78" s="102"/>
      <c r="H78" s="104"/>
      <c r="I78" s="109"/>
      <c r="J78" s="101"/>
    </row>
    <row r="79" spans="2:10" x14ac:dyDescent="0.25">
      <c r="B79" s="108"/>
      <c r="G79" s="102"/>
      <c r="H79" s="104"/>
      <c r="I79" s="101"/>
      <c r="J79" s="101"/>
    </row>
    <row r="80" spans="2:10" x14ac:dyDescent="0.25">
      <c r="G80" s="102"/>
      <c r="H80" s="104"/>
      <c r="I80" s="101"/>
      <c r="J80" s="101"/>
    </row>
    <row r="81" spans="1:10" x14ac:dyDescent="0.25">
      <c r="G81" s="102"/>
      <c r="H81" s="104"/>
      <c r="I81" s="101"/>
      <c r="J81" s="101"/>
    </row>
    <row r="82" spans="1:10" x14ac:dyDescent="0.25">
      <c r="G82" s="102"/>
      <c r="H82" s="104"/>
      <c r="I82" s="101"/>
    </row>
    <row r="83" spans="1:10" x14ac:dyDescent="0.25">
      <c r="G83" s="102"/>
      <c r="H83" s="104"/>
      <c r="I83" s="101"/>
      <c r="J83" s="101"/>
    </row>
    <row r="84" spans="1:10" x14ac:dyDescent="0.25">
      <c r="G84" s="102"/>
      <c r="H84" s="104"/>
      <c r="I84" s="101"/>
      <c r="J84" s="101"/>
    </row>
    <row r="85" spans="1:10" x14ac:dyDescent="0.25">
      <c r="G85" s="102"/>
      <c r="I85" s="101"/>
      <c r="J85" s="101"/>
    </row>
    <row r="86" spans="1:10" x14ac:dyDescent="0.25">
      <c r="G86" s="102"/>
      <c r="I86" s="101"/>
      <c r="J86" s="101"/>
    </row>
    <row r="87" spans="1:10" x14ac:dyDescent="0.25">
      <c r="B87" s="108"/>
      <c r="G87" s="132"/>
      <c r="H87" s="110"/>
      <c r="I87" s="111"/>
      <c r="J87" s="111"/>
    </row>
    <row r="88" spans="1:10" x14ac:dyDescent="0.25">
      <c r="G88" s="102"/>
      <c r="I88" s="101"/>
      <c r="J88" s="101"/>
    </row>
    <row r="89" spans="1:10" x14ac:dyDescent="0.25">
      <c r="A89" s="107"/>
      <c r="G89" s="102"/>
      <c r="I89" s="101"/>
      <c r="J89" s="101"/>
    </row>
    <row r="90" spans="1:10" x14ac:dyDescent="0.25">
      <c r="G90" s="102"/>
      <c r="I90" s="101"/>
      <c r="J90" s="101"/>
    </row>
    <row r="91" spans="1:10" x14ac:dyDescent="0.25">
      <c r="B91" s="97"/>
      <c r="G91" s="102"/>
      <c r="I91" s="101"/>
      <c r="J91" s="101"/>
    </row>
    <row r="92" spans="1:10" x14ac:dyDescent="0.25">
      <c r="B92" s="108"/>
      <c r="G92" s="102"/>
      <c r="H92" s="104"/>
      <c r="I92" s="112"/>
      <c r="J92" s="101"/>
    </row>
    <row r="93" spans="1:10" x14ac:dyDescent="0.25">
      <c r="G93" s="102"/>
      <c r="H93" s="104"/>
      <c r="I93" s="101"/>
      <c r="J93" s="101"/>
    </row>
    <row r="94" spans="1:10" x14ac:dyDescent="0.25">
      <c r="G94" s="102"/>
      <c r="H94" s="104"/>
      <c r="I94" s="101"/>
      <c r="J94" s="101"/>
    </row>
    <row r="95" spans="1:10" x14ac:dyDescent="0.25">
      <c r="G95" s="102"/>
      <c r="H95" s="104"/>
      <c r="I95" s="109"/>
      <c r="J95" s="101"/>
    </row>
    <row r="96" spans="1:10" x14ac:dyDescent="0.25">
      <c r="G96" s="102"/>
      <c r="H96" s="104"/>
      <c r="I96" s="109"/>
      <c r="J96" s="101"/>
    </row>
    <row r="97" spans="2:10" x14ac:dyDescent="0.25">
      <c r="G97" s="102"/>
      <c r="H97" s="104"/>
      <c r="I97" s="109"/>
      <c r="J97" s="101"/>
    </row>
    <row r="98" spans="2:10" x14ac:dyDescent="0.25">
      <c r="B98" s="108"/>
      <c r="G98" s="102"/>
      <c r="H98" s="104"/>
      <c r="I98" s="101"/>
      <c r="J98" s="101"/>
    </row>
    <row r="99" spans="2:10" x14ac:dyDescent="0.25">
      <c r="G99" s="102"/>
      <c r="H99" s="104"/>
      <c r="I99" s="101"/>
      <c r="J99" s="101"/>
    </row>
    <row r="100" spans="2:10" x14ac:dyDescent="0.25">
      <c r="G100" s="102"/>
      <c r="H100" s="104"/>
      <c r="I100" s="101"/>
      <c r="J100" s="101"/>
    </row>
    <row r="101" spans="2:10" x14ac:dyDescent="0.25">
      <c r="G101" s="102"/>
      <c r="H101" s="104"/>
      <c r="I101" s="101"/>
      <c r="J101" s="101"/>
    </row>
    <row r="102" spans="2:10" x14ac:dyDescent="0.25">
      <c r="G102" s="102"/>
      <c r="H102" s="104"/>
      <c r="I102" s="101"/>
      <c r="J102" s="101"/>
    </row>
    <row r="103" spans="2:10" x14ac:dyDescent="0.25">
      <c r="G103" s="102"/>
      <c r="H103" s="104"/>
      <c r="I103" s="101"/>
      <c r="J103" s="101"/>
    </row>
    <row r="104" spans="2:10" x14ac:dyDescent="0.25">
      <c r="G104" s="102"/>
      <c r="I104" s="101"/>
    </row>
    <row r="105" spans="2:10" x14ac:dyDescent="0.25">
      <c r="G105" s="102"/>
      <c r="I105" s="101"/>
      <c r="J105" s="101"/>
    </row>
    <row r="106" spans="2:10" x14ac:dyDescent="0.25">
      <c r="B106" s="97"/>
      <c r="G106" s="102"/>
      <c r="I106" s="101"/>
      <c r="J106" s="101"/>
    </row>
    <row r="107" spans="2:10" x14ac:dyDescent="0.25">
      <c r="B107" s="108"/>
      <c r="G107" s="102"/>
      <c r="H107" s="104"/>
      <c r="I107" s="112"/>
      <c r="J107" s="101"/>
    </row>
    <row r="108" spans="2:10" x14ac:dyDescent="0.25">
      <c r="G108" s="102"/>
      <c r="H108" s="104"/>
      <c r="I108" s="101"/>
      <c r="J108" s="101"/>
    </row>
    <row r="109" spans="2:10" x14ac:dyDescent="0.25">
      <c r="G109" s="102"/>
      <c r="H109" s="104"/>
      <c r="I109" s="101"/>
      <c r="J109" s="101"/>
    </row>
    <row r="110" spans="2:10" x14ac:dyDescent="0.25">
      <c r="G110" s="102"/>
      <c r="H110" s="104"/>
      <c r="I110" s="109"/>
      <c r="J110" s="101"/>
    </row>
    <row r="111" spans="2:10" x14ac:dyDescent="0.25">
      <c r="G111" s="102"/>
      <c r="H111" s="104"/>
      <c r="I111" s="109"/>
      <c r="J111" s="101"/>
    </row>
    <row r="112" spans="2:10" x14ac:dyDescent="0.25">
      <c r="G112" s="102"/>
      <c r="H112" s="104"/>
      <c r="I112" s="109"/>
      <c r="J112" s="101"/>
    </row>
    <row r="113" spans="1:10" x14ac:dyDescent="0.25">
      <c r="B113" s="108"/>
      <c r="G113" s="102"/>
      <c r="H113" s="104"/>
      <c r="I113" s="101"/>
      <c r="J113" s="101"/>
    </row>
    <row r="114" spans="1:10" x14ac:dyDescent="0.25">
      <c r="G114" s="102"/>
      <c r="H114" s="104"/>
      <c r="I114" s="101"/>
      <c r="J114" s="101"/>
    </row>
    <row r="115" spans="1:10" x14ac:dyDescent="0.25">
      <c r="G115" s="102"/>
      <c r="H115" s="104"/>
      <c r="I115" s="101"/>
      <c r="J115" s="101"/>
    </row>
    <row r="116" spans="1:10" x14ac:dyDescent="0.25">
      <c r="G116" s="102"/>
      <c r="H116" s="104"/>
      <c r="I116" s="101"/>
    </row>
    <row r="117" spans="1:10" x14ac:dyDescent="0.25">
      <c r="G117" s="102"/>
      <c r="H117" s="104"/>
      <c r="I117" s="101"/>
      <c r="J117" s="101"/>
    </row>
    <row r="118" spans="1:10" x14ac:dyDescent="0.25">
      <c r="G118" s="102"/>
      <c r="H118" s="104"/>
      <c r="I118" s="101"/>
      <c r="J118" s="101"/>
    </row>
    <row r="119" spans="1:10" x14ac:dyDescent="0.25">
      <c r="G119" s="102"/>
      <c r="I119" s="101"/>
      <c r="J119" s="101"/>
    </row>
    <row r="120" spans="1:10" x14ac:dyDescent="0.25">
      <c r="G120" s="102"/>
      <c r="I120" s="101"/>
      <c r="J120" s="101"/>
    </row>
    <row r="121" spans="1:10" x14ac:dyDescent="0.25">
      <c r="B121" s="108"/>
      <c r="G121" s="132"/>
      <c r="H121" s="110"/>
      <c r="I121" s="101"/>
      <c r="J121" s="111"/>
    </row>
    <row r="122" spans="1:10" x14ac:dyDescent="0.25">
      <c r="G122" s="102"/>
      <c r="I122" s="101"/>
      <c r="J122" s="101"/>
    </row>
    <row r="123" spans="1:10" x14ac:dyDescent="0.25">
      <c r="E123" s="102"/>
      <c r="F123" s="101"/>
      <c r="G123" s="102"/>
      <c r="I123" s="101"/>
      <c r="J123" s="101"/>
    </row>
    <row r="124" spans="1:10" x14ac:dyDescent="0.25">
      <c r="B124" s="107"/>
      <c r="G124" s="102"/>
      <c r="I124" s="112"/>
    </row>
    <row r="125" spans="1:10" x14ac:dyDescent="0.25">
      <c r="G125" s="102"/>
      <c r="I125" s="101"/>
      <c r="J125" s="101"/>
    </row>
    <row r="126" spans="1:10" x14ac:dyDescent="0.25">
      <c r="A126" s="113"/>
      <c r="B126" s="113"/>
      <c r="C126" s="113"/>
      <c r="D126" s="113"/>
      <c r="E126" s="113"/>
      <c r="F126" s="113"/>
      <c r="G126" s="99"/>
      <c r="H126" s="97"/>
      <c r="I126" s="113"/>
      <c r="J126" s="101"/>
    </row>
    <row r="127" spans="1:10" x14ac:dyDescent="0.25">
      <c r="A127" s="97"/>
      <c r="B127" s="97"/>
      <c r="C127" s="97"/>
      <c r="D127" s="97"/>
      <c r="E127" s="97"/>
      <c r="F127" s="97"/>
      <c r="G127" s="99"/>
      <c r="H127" s="97"/>
      <c r="I127" s="114"/>
      <c r="J127" s="101"/>
    </row>
    <row r="128" spans="1:10" x14ac:dyDescent="0.25">
      <c r="A128" s="97"/>
      <c r="B128" s="97"/>
      <c r="C128" s="97"/>
      <c r="D128" s="97"/>
      <c r="E128" s="97"/>
      <c r="F128" s="97"/>
      <c r="G128" s="99"/>
      <c r="H128" s="97"/>
      <c r="I128" s="113"/>
      <c r="J128" s="101"/>
    </row>
    <row r="129" spans="2:10" x14ac:dyDescent="0.25">
      <c r="G129" s="102"/>
      <c r="I129" s="101"/>
      <c r="J129" s="101"/>
    </row>
    <row r="130" spans="2:10" x14ac:dyDescent="0.25">
      <c r="G130" s="102"/>
      <c r="I130" s="101"/>
      <c r="J130" s="101"/>
    </row>
    <row r="131" spans="2:10" x14ac:dyDescent="0.25">
      <c r="G131" s="102"/>
      <c r="I131" s="101"/>
      <c r="J131" s="101"/>
    </row>
    <row r="132" spans="2:10" x14ac:dyDescent="0.25">
      <c r="G132" s="102"/>
      <c r="I132" s="101"/>
      <c r="J132" s="101"/>
    </row>
    <row r="133" spans="2:10" x14ac:dyDescent="0.25">
      <c r="G133" s="102"/>
      <c r="I133" s="101"/>
      <c r="J133" s="101"/>
    </row>
    <row r="134" spans="2:10" x14ac:dyDescent="0.25">
      <c r="G134" s="102"/>
      <c r="I134" s="101"/>
    </row>
    <row r="135" spans="2:10" x14ac:dyDescent="0.25">
      <c r="B135" s="107"/>
      <c r="G135" s="102"/>
      <c r="I135" s="112"/>
    </row>
    <row r="136" spans="2:10" x14ac:dyDescent="0.25">
      <c r="G136" s="102"/>
      <c r="I136" s="101"/>
      <c r="J136" s="101"/>
    </row>
    <row r="137" spans="2:10" x14ac:dyDescent="0.25">
      <c r="G137" s="102"/>
      <c r="I137" s="101"/>
      <c r="J137" s="101"/>
    </row>
    <row r="138" spans="2:10" x14ac:dyDescent="0.25">
      <c r="G138" s="102"/>
      <c r="I138" s="109"/>
      <c r="J138" s="101"/>
    </row>
    <row r="139" spans="2:10" x14ac:dyDescent="0.25">
      <c r="G139" s="102"/>
      <c r="I139" s="101"/>
      <c r="J139" s="101"/>
    </row>
    <row r="140" spans="2:10" x14ac:dyDescent="0.25">
      <c r="G140" s="102"/>
      <c r="I140" s="101"/>
      <c r="J140" s="101"/>
    </row>
    <row r="141" spans="2:10" x14ac:dyDescent="0.25">
      <c r="G141" s="102"/>
      <c r="I141" s="101"/>
      <c r="J141" s="101"/>
    </row>
    <row r="142" spans="2:10" x14ac:dyDescent="0.25">
      <c r="G142" s="102"/>
      <c r="I142" s="101"/>
      <c r="J142" s="101"/>
    </row>
    <row r="143" spans="2:10" x14ac:dyDescent="0.25">
      <c r="G143" s="102"/>
      <c r="I143" s="101"/>
      <c r="J143" s="101"/>
    </row>
    <row r="144" spans="2:10" x14ac:dyDescent="0.25">
      <c r="G144" s="102"/>
      <c r="I144" s="101"/>
      <c r="J144" s="101"/>
    </row>
    <row r="145" spans="2:10" x14ac:dyDescent="0.25">
      <c r="G145" s="102"/>
      <c r="I145" s="101"/>
    </row>
    <row r="146" spans="2:10" x14ac:dyDescent="0.25">
      <c r="G146" s="102"/>
      <c r="I146" s="101"/>
    </row>
    <row r="147" spans="2:10" x14ac:dyDescent="0.25">
      <c r="B147" s="107"/>
      <c r="G147" s="102"/>
      <c r="I147" s="112"/>
    </row>
    <row r="148" spans="2:10" x14ac:dyDescent="0.25">
      <c r="G148" s="102"/>
      <c r="I148" s="101"/>
      <c r="J148" s="101"/>
    </row>
    <row r="149" spans="2:10" x14ac:dyDescent="0.25">
      <c r="I149" s="101"/>
      <c r="J149" s="101"/>
    </row>
    <row r="150" spans="2:10" x14ac:dyDescent="0.25">
      <c r="I150" s="109"/>
      <c r="J150" s="101"/>
    </row>
    <row r="151" spans="2:10" x14ac:dyDescent="0.25">
      <c r="I151" s="101"/>
      <c r="J151" s="101"/>
    </row>
    <row r="152" spans="2:10" x14ac:dyDescent="0.25">
      <c r="I152" s="101"/>
      <c r="J152" s="101"/>
    </row>
    <row r="153" spans="2:10" x14ac:dyDescent="0.25">
      <c r="I153" s="104"/>
      <c r="J153" s="101"/>
    </row>
    <row r="154" spans="2:10" x14ac:dyDescent="0.25">
      <c r="I154" s="104"/>
      <c r="J154" s="101"/>
    </row>
    <row r="155" spans="2:10" x14ac:dyDescent="0.25">
      <c r="I155" s="104"/>
      <c r="J155" s="101"/>
    </row>
    <row r="156" spans="2:10" x14ac:dyDescent="0.25">
      <c r="I156" s="104"/>
      <c r="J156" s="101"/>
    </row>
  </sheetData>
  <mergeCells count="44">
    <mergeCell ref="E40:F40"/>
    <mergeCell ref="G40:H40"/>
    <mergeCell ref="I40:J40"/>
    <mergeCell ref="G44:H44"/>
    <mergeCell ref="G48:H48"/>
    <mergeCell ref="G49:H49"/>
    <mergeCell ref="E41:F41"/>
    <mergeCell ref="E42:F42"/>
    <mergeCell ref="E43:F43"/>
    <mergeCell ref="E44:F44"/>
    <mergeCell ref="E48:F48"/>
    <mergeCell ref="E49:F49"/>
    <mergeCell ref="A49:D49"/>
    <mergeCell ref="G50:H50"/>
    <mergeCell ref="G51:H51"/>
    <mergeCell ref="I41:J41"/>
    <mergeCell ref="I42:J42"/>
    <mergeCell ref="I43:J43"/>
    <mergeCell ref="I44:J44"/>
    <mergeCell ref="I45:J45"/>
    <mergeCell ref="I47:J47"/>
    <mergeCell ref="I48:J48"/>
    <mergeCell ref="I49:J49"/>
    <mergeCell ref="E50:F50"/>
    <mergeCell ref="E51:F51"/>
    <mergeCell ref="G41:H41"/>
    <mergeCell ref="G42:H42"/>
    <mergeCell ref="G43:H43"/>
    <mergeCell ref="A50:D50"/>
    <mergeCell ref="A51:D51"/>
    <mergeCell ref="A40:D40"/>
    <mergeCell ref="E45:H45"/>
    <mergeCell ref="K41:K44"/>
    <mergeCell ref="E47:H47"/>
    <mergeCell ref="I46:J46"/>
    <mergeCell ref="I50:J50"/>
    <mergeCell ref="I51:J51"/>
    <mergeCell ref="A41:D41"/>
    <mergeCell ref="A42:D42"/>
    <mergeCell ref="A43:D43"/>
    <mergeCell ref="A44:D44"/>
    <mergeCell ref="A45:D45"/>
    <mergeCell ref="A47:D47"/>
    <mergeCell ref="A48:D4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ACDC-D525-41AB-92CF-3F1CD37C111E}">
  <sheetPr>
    <tabColor rgb="FFFFFF00"/>
  </sheetPr>
  <dimension ref="F5:N20"/>
  <sheetViews>
    <sheetView tabSelected="1" topLeftCell="B1" workbookViewId="0">
      <selection activeCell="C16" sqref="C16"/>
    </sheetView>
  </sheetViews>
  <sheetFormatPr defaultRowHeight="14.4" x14ac:dyDescent="0.3"/>
  <sheetData>
    <row r="5" spans="6:14" x14ac:dyDescent="0.3">
      <c r="J5" s="53"/>
    </row>
    <row r="6" spans="6:14" x14ac:dyDescent="0.3">
      <c r="J6" s="53"/>
    </row>
    <row r="7" spans="6:14" x14ac:dyDescent="0.3">
      <c r="J7" s="53"/>
    </row>
    <row r="8" spans="6:14" x14ac:dyDescent="0.3">
      <c r="F8" t="s">
        <v>138</v>
      </c>
      <c r="I8" t="s">
        <v>12</v>
      </c>
      <c r="J8" s="155">
        <f>HAUNCH!E6</f>
        <v>4.9999999999999996E-2</v>
      </c>
      <c r="L8" t="s">
        <v>22</v>
      </c>
      <c r="N8" t="s">
        <v>140</v>
      </c>
    </row>
    <row r="9" spans="6:14" x14ac:dyDescent="0.3">
      <c r="J9" s="53"/>
    </row>
    <row r="10" spans="6:14" x14ac:dyDescent="0.3">
      <c r="F10" t="s">
        <v>139</v>
      </c>
      <c r="I10" t="s">
        <v>12</v>
      </c>
      <c r="J10" s="156">
        <f>'END DIA + INT DIA LOADS'!F29+STIFFENERS!I47+0.15/2</f>
        <v>0.14682238899745292</v>
      </c>
      <c r="L10" t="s">
        <v>22</v>
      </c>
      <c r="N10" t="s">
        <v>141</v>
      </c>
    </row>
    <row r="11" spans="6:14" x14ac:dyDescent="0.3">
      <c r="J11" s="53"/>
    </row>
    <row r="12" spans="6:14" x14ac:dyDescent="0.3">
      <c r="F12" t="s">
        <v>136</v>
      </c>
      <c r="I12" t="s">
        <v>12</v>
      </c>
      <c r="J12" s="53">
        <f>DL!F32</f>
        <v>0.38252799999999998</v>
      </c>
      <c r="L12" t="s">
        <v>22</v>
      </c>
      <c r="N12" t="s">
        <v>163</v>
      </c>
    </row>
    <row r="13" spans="6:14" x14ac:dyDescent="0.3">
      <c r="J13" s="53"/>
    </row>
    <row r="14" spans="6:14" x14ac:dyDescent="0.3">
      <c r="F14" t="s">
        <v>162</v>
      </c>
      <c r="I14" t="s">
        <v>12</v>
      </c>
      <c r="J14" s="156">
        <f>FWS!F8</f>
        <v>0</v>
      </c>
      <c r="L14" t="s">
        <v>22</v>
      </c>
      <c r="N14" t="s">
        <v>164</v>
      </c>
    </row>
    <row r="15" spans="6:14" x14ac:dyDescent="0.3">
      <c r="J15" s="53"/>
    </row>
    <row r="16" spans="6:14" x14ac:dyDescent="0.3">
      <c r="J16" s="53"/>
    </row>
    <row r="17" spans="10:10" x14ac:dyDescent="0.3">
      <c r="J17" s="53"/>
    </row>
    <row r="18" spans="10:10" x14ac:dyDescent="0.3">
      <c r="J18" s="53"/>
    </row>
    <row r="19" spans="10:10" x14ac:dyDescent="0.3">
      <c r="J19" s="53"/>
    </row>
    <row r="20" spans="10:10" x14ac:dyDescent="0.3">
      <c r="J20" s="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093A790-EFD8-4900-9FEF-2D97968A215A}"/>
</file>

<file path=customXml/itemProps2.xml><?xml version="1.0" encoding="utf-8"?>
<ds:datastoreItem xmlns:ds="http://schemas.openxmlformats.org/officeDocument/2006/customXml" ds:itemID="{A9C7B1E2-7A2D-4A39-B794-90C1151B0BF1}"/>
</file>

<file path=customXml/itemProps3.xml><?xml version="1.0" encoding="utf-8"?>
<ds:datastoreItem xmlns:ds="http://schemas.openxmlformats.org/officeDocument/2006/customXml" ds:itemID="{50425849-7201-4BAF-8DFD-FCEC10120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SPAN</vt:lpstr>
      <vt:lpstr>DL</vt:lpstr>
      <vt:lpstr>HAUNCH</vt:lpstr>
      <vt:lpstr>FWS</vt:lpstr>
      <vt:lpstr>END DIA</vt:lpstr>
      <vt:lpstr>INT DIA</vt:lpstr>
      <vt:lpstr>END DIA + INT DIA LOADS</vt:lpstr>
      <vt:lpstr>STIFFENERS</vt:lpstr>
      <vt:lpstr>LOADS SUMMARY (MDX)</vt:lpstr>
      <vt:lpstr>DL!Print_Area</vt:lpstr>
      <vt:lpstr>FWS!Print_Area</vt:lpstr>
      <vt:lpstr>HAUNCH!Print_Area</vt:lpstr>
      <vt:lpstr>SPAN!Print_Area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2022-10-04T19:14:05Z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