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0"/>
  <workbookPr/>
  <mc:AlternateContent xmlns:mc="http://schemas.openxmlformats.org/markup-compatibility/2006">
    <mc:Choice Requires="x15">
      <x15ac:absPath xmlns:x15ac="http://schemas.microsoft.com/office/spreadsheetml/2010/11/ac" url="https://jacobsengineering-my.sharepoint.com/personal/asad_nawaz_jacobs_com/Documents/Desktop/Work/Projects/FRA-071-1910 I-71 HSR/Superstructure Replacement &amp; Full Replacement/Cleveland Avenue (FRA-71-19.36)/Seimsic Requirements/Connection/"/>
    </mc:Choice>
  </mc:AlternateContent>
  <xr:revisionPtr revIDLastSave="469" documentId="13_ncr:1_{0AEFD546-7F68-4360-B43B-5499890B7694}" xr6:coauthVersionLast="47" xr6:coauthVersionMax="47" xr10:uidLastSave="{EF816F7E-A8AE-4539-8509-83693FA68396}"/>
  <bookViews>
    <workbookView xWindow="-57720" yWindow="-120" windowWidth="29040" windowHeight="15840" tabRatio="754" xr2:uid="{00000000-000D-0000-FFFF-FFFF00000000}"/>
  </bookViews>
  <sheets>
    <sheet name="Min. Support Lengths" sheetId="3" r:id="rId1"/>
  </sheets>
  <definedNames>
    <definedName name="_xlnm.Print_Area" localSheetId="0">'Min. Support Lengths'!$A$1:$Q$68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3" l="1"/>
  <c r="H40" i="3"/>
  <c r="H37" i="3"/>
  <c r="H38" i="3"/>
  <c r="H36" i="3"/>
  <c r="H28" i="3" l="1"/>
  <c r="H24" i="3"/>
  <c r="O17" i="3"/>
  <c r="O18" i="3"/>
  <c r="O19" i="3"/>
  <c r="O20" i="3"/>
  <c r="O21" i="3"/>
  <c r="O22" i="3"/>
  <c r="O16" i="3"/>
  <c r="H15" i="3"/>
</calcChain>
</file>

<file path=xl/sharedStrings.xml><?xml version="1.0" encoding="utf-8"?>
<sst xmlns="http://schemas.openxmlformats.org/spreadsheetml/2006/main" count="122" uniqueCount="56">
  <si>
    <t>Subject</t>
  </si>
  <si>
    <t>Min. Connection Lengths</t>
  </si>
  <si>
    <t>Project</t>
  </si>
  <si>
    <t>FRA-71-19.36</t>
  </si>
  <si>
    <t>Expansion BRG at Abut.</t>
  </si>
  <si>
    <t>Sheet #</t>
  </si>
  <si>
    <t>of</t>
  </si>
  <si>
    <t>Author</t>
  </si>
  <si>
    <t>Asad</t>
  </si>
  <si>
    <t>Date</t>
  </si>
  <si>
    <t>Checker</t>
  </si>
  <si>
    <t>MJR</t>
  </si>
  <si>
    <t>Minimum Support Length Requirements</t>
  </si>
  <si>
    <t>BDM 303.1.4.1.a &amp; LRFD 9th Ed. 4.7.4.4 for seismic zone 1</t>
  </si>
  <si>
    <t>L</t>
  </si>
  <si>
    <t>=</t>
  </si>
  <si>
    <t>FT</t>
  </si>
  <si>
    <t>(Length b/w adjacent expansion joints, bridge length)</t>
  </si>
  <si>
    <t>H</t>
  </si>
  <si>
    <t>Column average heights</t>
  </si>
  <si>
    <t xml:space="preserve">Bot. of FTG elev. </t>
  </si>
  <si>
    <t>(Record Plans)</t>
  </si>
  <si>
    <t>Depth of FTG</t>
  </si>
  <si>
    <t>Top of FTG elev.</t>
  </si>
  <si>
    <t>Top of Col. 1 elev.</t>
  </si>
  <si>
    <t>Col. 1 Ht</t>
  </si>
  <si>
    <t>Top of Col. 2 elev.</t>
  </si>
  <si>
    <t>Col. 2 Ht</t>
  </si>
  <si>
    <t>Top of Col. 3 elev.</t>
  </si>
  <si>
    <t>Col. 3 Ht</t>
  </si>
  <si>
    <t>Top of Col. 4 elev.</t>
  </si>
  <si>
    <t>Col. 4 Ht</t>
  </si>
  <si>
    <t>Top of Col. 5 elev.</t>
  </si>
  <si>
    <t>Col. 5 Ht</t>
  </si>
  <si>
    <t>Top of Col. 6 elev.</t>
  </si>
  <si>
    <t>Col. 6 Ht</t>
  </si>
  <si>
    <t>Top of Col. 7 elev.</t>
  </si>
  <si>
    <t>Col. 7 Ht</t>
  </si>
  <si>
    <t xml:space="preserve">Average Ht. of a column </t>
  </si>
  <si>
    <t>Skew</t>
  </si>
  <si>
    <t>Deg</t>
  </si>
  <si>
    <t xml:space="preserve">N </t>
  </si>
  <si>
    <t>In</t>
  </si>
  <si>
    <t>Thermal Movement</t>
  </si>
  <si>
    <r>
      <t xml:space="preserve">Expansion Coefficient, </t>
    </r>
    <r>
      <rPr>
        <sz val="10"/>
        <color theme="1"/>
        <rFont val="Calibri"/>
        <family val="2"/>
      </rPr>
      <t xml:space="preserve">α </t>
    </r>
  </si>
  <si>
    <t>1 / deg F</t>
  </si>
  <si>
    <r>
      <t>T</t>
    </r>
    <r>
      <rPr>
        <vertAlign val="subscript"/>
        <sz val="10"/>
        <color theme="1"/>
        <rFont val="Arial"/>
        <family val="2"/>
      </rPr>
      <t>max</t>
    </r>
  </si>
  <si>
    <t>F</t>
  </si>
  <si>
    <r>
      <t>T</t>
    </r>
    <r>
      <rPr>
        <vertAlign val="subscript"/>
        <sz val="10"/>
        <color theme="1"/>
        <rFont val="Arial"/>
        <family val="2"/>
      </rPr>
      <t>min</t>
    </r>
  </si>
  <si>
    <t>Construction Temp.</t>
  </si>
  <si>
    <t>Delt_T</t>
  </si>
  <si>
    <t>Span Expansion Length</t>
  </si>
  <si>
    <t>Thermal Force</t>
  </si>
  <si>
    <t>Total Required Beam Seat</t>
  </si>
  <si>
    <t>Available Beam Seat</t>
  </si>
  <si>
    <t>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</si>
</sst>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00"/>
  </numFmts>
  <fonts count="17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MS Sans Serif"/>
    </font>
    <font>
      <sz val="8"/>
      <color indexed="8"/>
      <name val="Arial"/>
      <family val="2"/>
    </font>
    <font>
      <b/>
      <sz val="10"/>
      <color rgb="FF00338D"/>
      <name val="Arial Narrow"/>
      <family val="2"/>
    </font>
    <font>
      <sz val="10"/>
      <name val="Consolas"/>
      <family val="3"/>
    </font>
    <font>
      <sz val="10"/>
      <color indexed="57"/>
      <name val="Consolas"/>
      <family val="3"/>
    </font>
    <font>
      <sz val="10"/>
      <name val="Arial"/>
      <family val="2"/>
    </font>
    <font>
      <b/>
      <sz val="10"/>
      <name val="Consolas"/>
      <family val="3"/>
    </font>
    <font>
      <sz val="10"/>
      <color theme="1"/>
      <name val="Consolas"/>
      <family val="3"/>
    </font>
    <font>
      <b/>
      <sz val="10"/>
      <color theme="1"/>
      <name val="Consolas"/>
      <family val="3"/>
    </font>
    <font>
      <sz val="8"/>
      <name val="Calibri"/>
      <family val="2"/>
      <scheme val="minor"/>
    </font>
    <font>
      <sz val="11"/>
      <color theme="1"/>
      <name val="Consolas"/>
      <family val="3"/>
    </font>
    <font>
      <b/>
      <sz val="11"/>
      <color theme="1"/>
      <name val="Consolas"/>
      <family val="3"/>
    </font>
    <font>
      <i/>
      <sz val="10"/>
      <color theme="1"/>
      <name val="Consolas"/>
      <family val="3"/>
    </font>
    <font>
      <sz val="10"/>
      <color theme="1"/>
      <name val="Calibri"/>
      <family val="2"/>
    </font>
    <font>
      <vertAlign val="sub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338D"/>
      </bottom>
      <diagonal/>
    </border>
    <border>
      <left/>
      <right/>
      <top/>
      <bottom style="medium">
        <color rgb="FF00338D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0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1" applyFont="1"/>
    <xf numFmtId="0" fontId="4" fillId="0" borderId="0" xfId="0" applyFont="1"/>
    <xf numFmtId="0" fontId="5" fillId="0" borderId="1" xfId="0" applyFont="1" applyBorder="1"/>
    <xf numFmtId="2" fontId="4" fillId="0" borderId="0" xfId="0" applyNumberFormat="1" applyFont="1" applyAlignment="1">
      <alignment horizontal="left" inden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2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165" fontId="5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</cellXfs>
  <cellStyles count="3">
    <cellStyle name="Normal" xfId="0" builtinId="0"/>
    <cellStyle name="Normal 2" xfId="2" xr:uid="{EBC24470-B865-43C7-8500-257332CAAC66}"/>
    <cellStyle name="Normal 3" xfId="1" xr:uid="{1F0DFFF8-1764-4AB5-9683-A53184D1D864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471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" name="Picture 1">
          <a:extLst>
            <a:ext uri="{FF2B5EF4-FFF2-40B4-BE49-F238E27FC236}">
              <a16:creationId xmlns:a16="http://schemas.microsoft.com/office/drawing/2014/main" id="{07133C65-32B0-40A4-8402-0C2544D10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3" name="Picture 22">
          <a:extLst>
            <a:ext uri="{FF2B5EF4-FFF2-40B4-BE49-F238E27FC236}">
              <a16:creationId xmlns:a16="http://schemas.microsoft.com/office/drawing/2014/main" id="{9EB06E7B-A780-40EB-9BCE-CF6AE10F2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  <xdr:twoCellAnchor editAs="oneCell">
    <xdr:from>
      <xdr:col>10</xdr:col>
      <xdr:colOff>293076</xdr:colOff>
      <xdr:row>32</xdr:row>
      <xdr:rowOff>7327</xdr:rowOff>
    </xdr:from>
    <xdr:to>
      <xdr:col>14</xdr:col>
      <xdr:colOff>287641</xdr:colOff>
      <xdr:row>36</xdr:row>
      <xdr:rowOff>21330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9E4A6A2-EC59-4973-AF53-4A4A7D377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50268" y="6103327"/>
          <a:ext cx="2417579" cy="772193"/>
        </a:xfrm>
        <a:prstGeom prst="rect">
          <a:avLst/>
        </a:prstGeom>
      </xdr:spPr>
    </xdr:pic>
    <xdr:clientData/>
  </xdr:twoCellAnchor>
  <xdr:twoCellAnchor editAs="oneCell">
    <xdr:from>
      <xdr:col>1</xdr:col>
      <xdr:colOff>131884</xdr:colOff>
      <xdr:row>44</xdr:row>
      <xdr:rowOff>14654</xdr:rowOff>
    </xdr:from>
    <xdr:to>
      <xdr:col>8</xdr:col>
      <xdr:colOff>246360</xdr:colOff>
      <xdr:row>57</xdr:row>
      <xdr:rowOff>168520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FAEA14-7E95-4759-82D2-C5C885553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0019" y="8396654"/>
          <a:ext cx="4547264" cy="2630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A36F-7534-4722-9FC8-B0D7D317C102}">
  <dimension ref="A1:Q102"/>
  <sheetViews>
    <sheetView tabSelected="1" view="pageBreakPreview" topLeftCell="A24" zoomScale="130" zoomScaleSheetLayoutView="130" workbookViewId="0">
      <selection activeCell="O42" sqref="O42"/>
    </sheetView>
  </sheetViews>
  <sheetFormatPr defaultColWidth="8.85546875" defaultRowHeight="15" customHeight="1"/>
  <cols>
    <col min="1" max="1" width="8.85546875" style="29"/>
    <col min="2" max="2" width="9.7109375" style="29" customWidth="1"/>
    <col min="3" max="3" width="10.28515625" style="29" customWidth="1"/>
    <col min="4" max="5" width="8.85546875" style="29"/>
    <col min="6" max="6" width="9.140625" style="29" customWidth="1"/>
    <col min="7" max="16384" width="8.85546875" style="29"/>
  </cols>
  <sheetData>
    <row r="1" spans="1:17" ht="15" customHeight="1">
      <c r="A1"/>
      <c r="B1"/>
      <c r="C1"/>
      <c r="D1"/>
      <c r="E1"/>
      <c r="F1"/>
      <c r="G1"/>
      <c r="H1"/>
      <c r="I1"/>
      <c r="J1" s="1"/>
      <c r="K1" s="1"/>
      <c r="L1" s="1"/>
      <c r="M1" s="2"/>
      <c r="N1" s="1"/>
      <c r="O1" s="3"/>
      <c r="P1" s="1"/>
      <c r="Q1" s="1"/>
    </row>
    <row r="2" spans="1:17" ht="15" customHeight="1">
      <c r="A2"/>
      <c r="B2"/>
      <c r="C2"/>
      <c r="D2"/>
      <c r="E2"/>
      <c r="F2"/>
      <c r="G2"/>
      <c r="H2" s="4"/>
      <c r="I2" s="4"/>
      <c r="J2" s="5" t="s">
        <v>0</v>
      </c>
      <c r="K2" s="6" t="s">
        <v>1</v>
      </c>
      <c r="L2" s="6"/>
      <c r="M2" s="6"/>
      <c r="N2" s="7" t="s">
        <v>2</v>
      </c>
      <c r="O2" s="6" t="s">
        <v>3</v>
      </c>
      <c r="P2" s="8"/>
      <c r="Q2" s="6"/>
    </row>
    <row r="3" spans="1:17" ht="15" customHeight="1">
      <c r="A3"/>
      <c r="B3"/>
      <c r="C3"/>
      <c r="D3"/>
      <c r="E3"/>
      <c r="F3"/>
      <c r="G3"/>
      <c r="H3" s="4"/>
      <c r="I3" s="4"/>
      <c r="J3" s="6" t="s">
        <v>4</v>
      </c>
      <c r="K3" s="6"/>
      <c r="L3" s="6"/>
      <c r="M3" s="6"/>
      <c r="N3" s="7" t="s">
        <v>5</v>
      </c>
      <c r="O3" s="8">
        <v>1</v>
      </c>
      <c r="P3" s="9" t="s">
        <v>6</v>
      </c>
      <c r="Q3" s="8">
        <v>2</v>
      </c>
    </row>
    <row r="4" spans="1:17" ht="15" customHeight="1">
      <c r="A4"/>
      <c r="B4"/>
      <c r="C4"/>
      <c r="D4"/>
      <c r="E4"/>
      <c r="F4"/>
      <c r="G4"/>
      <c r="H4" s="4"/>
      <c r="I4" s="4"/>
      <c r="J4" s="5" t="s">
        <v>7</v>
      </c>
      <c r="K4" s="8" t="s">
        <v>8</v>
      </c>
      <c r="L4" s="9" t="s">
        <v>9</v>
      </c>
      <c r="M4" s="10">
        <v>44848</v>
      </c>
      <c r="N4" s="7" t="s">
        <v>10</v>
      </c>
      <c r="O4" s="8" t="s">
        <v>11</v>
      </c>
      <c r="P4" s="9" t="s">
        <v>9</v>
      </c>
      <c r="Q4" s="10"/>
    </row>
    <row r="5" spans="1:17" ht="15" customHeight="1" thickBot="1">
      <c r="A5" s="11"/>
      <c r="B5" s="11"/>
      <c r="C5" s="11"/>
      <c r="D5" s="11"/>
      <c r="E5" s="11"/>
      <c r="F5" s="11"/>
      <c r="G5" s="11"/>
      <c r="H5" s="11"/>
      <c r="I5" s="11"/>
      <c r="J5" s="12"/>
      <c r="K5" s="12"/>
      <c r="L5" s="12"/>
      <c r="M5" s="12"/>
      <c r="N5" s="12"/>
      <c r="O5" s="13"/>
      <c r="P5" s="12"/>
      <c r="Q5" s="14"/>
    </row>
    <row r="6" spans="1:17" s="22" customFormat="1" ht="1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5"/>
      <c r="O6" s="15"/>
      <c r="P6" s="15"/>
      <c r="Q6" s="15"/>
    </row>
    <row r="7" spans="1:17" s="22" customFormat="1" ht="15" customHeight="1">
      <c r="A7" s="23"/>
      <c r="B7" s="27" t="s">
        <v>12</v>
      </c>
      <c r="C7" s="15"/>
      <c r="D7" s="15"/>
      <c r="E7" s="15"/>
      <c r="F7" s="15"/>
      <c r="G7" s="15"/>
      <c r="H7" s="15"/>
      <c r="I7" s="15" t="s">
        <v>13</v>
      </c>
      <c r="J7" s="15"/>
      <c r="K7" s="15"/>
      <c r="L7" s="15"/>
      <c r="M7" s="16"/>
      <c r="N7" s="15"/>
      <c r="O7" s="15"/>
      <c r="P7" s="15"/>
      <c r="Q7" s="15"/>
    </row>
    <row r="8" spans="1:17" s="22" customFormat="1" ht="15" customHeight="1">
      <c r="A8" s="24"/>
      <c r="B8" s="25"/>
      <c r="C8" s="15"/>
      <c r="D8" s="15"/>
      <c r="E8" s="15"/>
      <c r="F8" s="15"/>
      <c r="G8" s="15"/>
      <c r="H8" s="32"/>
      <c r="I8" s="15"/>
      <c r="J8" s="15"/>
      <c r="K8" s="15"/>
      <c r="L8" s="15"/>
      <c r="M8" s="16"/>
      <c r="N8" s="15"/>
      <c r="O8" s="15"/>
      <c r="P8" s="15"/>
      <c r="Q8" s="15"/>
    </row>
    <row r="9" spans="1:17" s="22" customFormat="1" ht="15" customHeight="1">
      <c r="A9" s="24"/>
      <c r="B9" s="26"/>
      <c r="C9" s="15" t="s">
        <v>14</v>
      </c>
      <c r="D9" s="15"/>
      <c r="E9" s="15"/>
      <c r="F9" s="15"/>
      <c r="G9" s="15" t="s">
        <v>15</v>
      </c>
      <c r="H9" s="33">
        <v>266.68</v>
      </c>
      <c r="I9" s="15" t="s">
        <v>16</v>
      </c>
      <c r="J9" s="15" t="s">
        <v>17</v>
      </c>
      <c r="K9" s="15"/>
      <c r="L9" s="15"/>
      <c r="M9" s="16"/>
      <c r="N9" s="15"/>
      <c r="O9" s="15"/>
      <c r="P9" s="15"/>
      <c r="Q9" s="15"/>
    </row>
    <row r="10" spans="1:17" s="22" customFormat="1" ht="15" customHeight="1">
      <c r="C10" s="22" t="s">
        <v>18</v>
      </c>
      <c r="D10" s="15"/>
      <c r="E10" s="15"/>
      <c r="F10" s="15"/>
      <c r="G10" s="15" t="s">
        <v>15</v>
      </c>
      <c r="H10" s="32"/>
      <c r="I10" s="15"/>
      <c r="J10" s="15"/>
      <c r="K10" s="15"/>
      <c r="L10" s="15"/>
      <c r="M10" s="16"/>
      <c r="N10" s="15"/>
      <c r="O10" s="15"/>
      <c r="P10" s="15"/>
      <c r="Q10" s="15"/>
    </row>
    <row r="11" spans="1:17" s="22" customFormat="1" ht="15" customHeight="1">
      <c r="A11" s="20"/>
      <c r="B11" s="34" t="s">
        <v>19</v>
      </c>
      <c r="C11" s="15"/>
      <c r="D11" s="15"/>
      <c r="E11" s="15"/>
      <c r="F11" s="15"/>
      <c r="G11" s="15"/>
      <c r="H11" s="32"/>
      <c r="I11" s="15"/>
      <c r="J11" s="15"/>
      <c r="K11" s="15"/>
      <c r="L11" s="15"/>
      <c r="M11" s="16"/>
      <c r="N11" s="15"/>
      <c r="O11" s="15"/>
      <c r="P11" s="15"/>
      <c r="Q11" s="15"/>
    </row>
    <row r="12" spans="1:17" s="22" customFormat="1" ht="15" customHeight="1">
      <c r="C12" s="15"/>
      <c r="D12" s="15"/>
      <c r="E12" s="15"/>
      <c r="F12" s="15"/>
      <c r="G12" s="15"/>
      <c r="H12" s="32"/>
      <c r="I12" s="15"/>
      <c r="J12" s="15"/>
      <c r="K12" s="15"/>
      <c r="L12" s="15"/>
      <c r="M12" s="16"/>
      <c r="N12" s="15"/>
      <c r="O12" s="15"/>
      <c r="P12" s="15"/>
      <c r="Q12" s="15"/>
    </row>
    <row r="13" spans="1:17" s="22" customFormat="1" ht="15" customHeight="1">
      <c r="C13" s="15" t="s">
        <v>20</v>
      </c>
      <c r="D13" s="15"/>
      <c r="E13" s="15"/>
      <c r="F13" s="15"/>
      <c r="G13" s="15" t="s">
        <v>15</v>
      </c>
      <c r="H13" s="33">
        <v>793.9</v>
      </c>
      <c r="I13" s="15" t="s">
        <v>16</v>
      </c>
      <c r="J13" s="15" t="s">
        <v>21</v>
      </c>
      <c r="K13" s="15"/>
      <c r="L13" s="15"/>
      <c r="M13" s="16"/>
      <c r="N13" s="15"/>
      <c r="O13" s="15"/>
      <c r="P13" s="15"/>
      <c r="Q13" s="15"/>
    </row>
    <row r="14" spans="1:17" s="22" customFormat="1" ht="15" customHeight="1">
      <c r="C14" s="15" t="s">
        <v>22</v>
      </c>
      <c r="D14" s="15"/>
      <c r="E14" s="15"/>
      <c r="F14" s="15"/>
      <c r="G14" s="15" t="s">
        <v>15</v>
      </c>
      <c r="H14" s="33">
        <v>3</v>
      </c>
      <c r="I14" s="15" t="s">
        <v>16</v>
      </c>
      <c r="J14" s="15" t="s">
        <v>21</v>
      </c>
      <c r="K14" s="15"/>
      <c r="L14" s="15"/>
      <c r="M14" s="16"/>
      <c r="N14" s="15"/>
      <c r="O14" s="15"/>
      <c r="P14" s="15"/>
      <c r="Q14" s="15"/>
    </row>
    <row r="15" spans="1:17" s="22" customFormat="1" ht="15" customHeight="1">
      <c r="A15" s="20"/>
      <c r="C15" s="15" t="s">
        <v>23</v>
      </c>
      <c r="D15" s="15"/>
      <c r="E15" s="15"/>
      <c r="F15" s="15"/>
      <c r="G15" s="15" t="s">
        <v>15</v>
      </c>
      <c r="H15" s="32">
        <f>H13-H14</f>
        <v>790.9</v>
      </c>
      <c r="I15" s="15" t="s">
        <v>16</v>
      </c>
      <c r="J15" s="15"/>
      <c r="K15" s="15"/>
      <c r="L15" s="15"/>
      <c r="M15" s="16"/>
      <c r="N15" s="15"/>
      <c r="O15" s="15"/>
      <c r="P15" s="15"/>
      <c r="Q15" s="15"/>
    </row>
    <row r="16" spans="1:17" s="22" customFormat="1" ht="15" customHeight="1">
      <c r="C16" s="22" t="s">
        <v>24</v>
      </c>
      <c r="E16" s="18"/>
      <c r="G16" s="22" t="s">
        <v>15</v>
      </c>
      <c r="H16" s="35">
        <v>813.97</v>
      </c>
      <c r="I16" s="15" t="s">
        <v>16</v>
      </c>
      <c r="J16" s="15" t="s">
        <v>21</v>
      </c>
      <c r="L16" s="22" t="s">
        <v>25</v>
      </c>
      <c r="N16" s="22" t="s">
        <v>15</v>
      </c>
      <c r="O16" s="28">
        <f>H16-$H$15</f>
        <v>23.07000000000005</v>
      </c>
      <c r="P16" s="15" t="s">
        <v>16</v>
      </c>
    </row>
    <row r="17" spans="2:16" s="22" customFormat="1" ht="15" customHeight="1">
      <c r="C17" s="22" t="s">
        <v>26</v>
      </c>
      <c r="E17" s="18"/>
      <c r="G17" s="22" t="s">
        <v>15</v>
      </c>
      <c r="H17" s="35">
        <v>814.23</v>
      </c>
      <c r="I17" s="15" t="s">
        <v>16</v>
      </c>
      <c r="J17" s="15" t="s">
        <v>21</v>
      </c>
      <c r="L17" s="22" t="s">
        <v>27</v>
      </c>
      <c r="N17" s="22" t="s">
        <v>15</v>
      </c>
      <c r="O17" s="28">
        <f t="shared" ref="O17:O22" si="0">H17-$H$15</f>
        <v>23.330000000000041</v>
      </c>
      <c r="P17" s="15" t="s">
        <v>16</v>
      </c>
    </row>
    <row r="18" spans="2:16" s="22" customFormat="1" ht="15" customHeight="1">
      <c r="B18" s="20"/>
      <c r="C18" s="22" t="s">
        <v>28</v>
      </c>
      <c r="D18" s="29"/>
      <c r="E18" s="29"/>
      <c r="F18" s="29"/>
      <c r="G18" s="22" t="s">
        <v>15</v>
      </c>
      <c r="H18" s="35">
        <v>814.48</v>
      </c>
      <c r="I18" s="15" t="s">
        <v>16</v>
      </c>
      <c r="J18" s="15" t="s">
        <v>21</v>
      </c>
      <c r="L18" s="22" t="s">
        <v>29</v>
      </c>
      <c r="N18" s="22" t="s">
        <v>15</v>
      </c>
      <c r="O18" s="28">
        <f t="shared" si="0"/>
        <v>23.580000000000041</v>
      </c>
      <c r="P18" s="15" t="s">
        <v>16</v>
      </c>
    </row>
    <row r="19" spans="2:16" s="22" customFormat="1" ht="15" customHeight="1">
      <c r="B19" s="29"/>
      <c r="C19" s="22" t="s">
        <v>30</v>
      </c>
      <c r="D19" s="29"/>
      <c r="E19" s="29"/>
      <c r="F19" s="29"/>
      <c r="G19" s="22" t="s">
        <v>15</v>
      </c>
      <c r="H19" s="35">
        <v>814.72</v>
      </c>
      <c r="I19" s="15" t="s">
        <v>16</v>
      </c>
      <c r="J19" s="15" t="s">
        <v>21</v>
      </c>
      <c r="L19" s="22" t="s">
        <v>31</v>
      </c>
      <c r="N19" s="22" t="s">
        <v>15</v>
      </c>
      <c r="O19" s="28">
        <f t="shared" si="0"/>
        <v>23.82000000000005</v>
      </c>
      <c r="P19" s="15" t="s">
        <v>16</v>
      </c>
    </row>
    <row r="20" spans="2:16" s="22" customFormat="1" ht="15" customHeight="1">
      <c r="B20" s="29"/>
      <c r="C20" s="22" t="s">
        <v>32</v>
      </c>
      <c r="D20" s="29"/>
      <c r="E20" s="18"/>
      <c r="F20" s="19"/>
      <c r="G20" s="22" t="s">
        <v>15</v>
      </c>
      <c r="H20" s="35">
        <v>814.68</v>
      </c>
      <c r="I20" s="15" t="s">
        <v>16</v>
      </c>
      <c r="J20" s="15" t="s">
        <v>21</v>
      </c>
      <c r="L20" s="22" t="s">
        <v>33</v>
      </c>
      <c r="N20" s="22" t="s">
        <v>15</v>
      </c>
      <c r="O20" s="28">
        <f t="shared" si="0"/>
        <v>23.779999999999973</v>
      </c>
      <c r="P20" s="15" t="s">
        <v>16</v>
      </c>
    </row>
    <row r="21" spans="2:16" s="22" customFormat="1" ht="15" customHeight="1">
      <c r="C21" s="22" t="s">
        <v>34</v>
      </c>
      <c r="G21" s="22" t="s">
        <v>15</v>
      </c>
      <c r="H21" s="35">
        <v>814.63</v>
      </c>
      <c r="I21" s="15" t="s">
        <v>16</v>
      </c>
      <c r="J21" s="15" t="s">
        <v>21</v>
      </c>
      <c r="L21" s="22" t="s">
        <v>35</v>
      </c>
      <c r="N21" s="22" t="s">
        <v>15</v>
      </c>
      <c r="O21" s="28">
        <f t="shared" si="0"/>
        <v>23.730000000000018</v>
      </c>
      <c r="P21" s="15" t="s">
        <v>16</v>
      </c>
    </row>
    <row r="22" spans="2:16" s="22" customFormat="1" ht="15" customHeight="1">
      <c r="C22" s="22" t="s">
        <v>36</v>
      </c>
      <c r="E22" s="18"/>
      <c r="F22" s="19"/>
      <c r="G22" s="22" t="s">
        <v>15</v>
      </c>
      <c r="H22" s="35">
        <v>814.57</v>
      </c>
      <c r="I22" s="15" t="s">
        <v>16</v>
      </c>
      <c r="J22" s="15" t="s">
        <v>21</v>
      </c>
      <c r="L22" s="22" t="s">
        <v>37</v>
      </c>
      <c r="N22" s="22" t="s">
        <v>15</v>
      </c>
      <c r="O22" s="28">
        <f t="shared" si="0"/>
        <v>23.670000000000073</v>
      </c>
      <c r="P22" s="15" t="s">
        <v>16</v>
      </c>
    </row>
    <row r="23" spans="2:16" s="22" customFormat="1" ht="15" customHeight="1">
      <c r="H23" s="28"/>
    </row>
    <row r="24" spans="2:16" s="22" customFormat="1" ht="15" customHeight="1">
      <c r="B24" s="29"/>
      <c r="C24" s="22" t="s">
        <v>38</v>
      </c>
      <c r="G24" s="22" t="s">
        <v>15</v>
      </c>
      <c r="H24" s="22">
        <f>AVERAGE(O16:O22)</f>
        <v>23.568571428571463</v>
      </c>
      <c r="I24" s="22" t="s">
        <v>16</v>
      </c>
    </row>
    <row r="25" spans="2:16" s="22" customFormat="1" ht="15" customHeight="1">
      <c r="B25" s="20"/>
      <c r="C25" s="29"/>
      <c r="D25" s="29"/>
      <c r="E25" s="29"/>
      <c r="F25" s="29"/>
      <c r="G25" s="29"/>
    </row>
    <row r="26" spans="2:16" s="22" customFormat="1" ht="15" customHeight="1">
      <c r="B26" s="30"/>
      <c r="C26" s="22" t="s">
        <v>39</v>
      </c>
      <c r="G26" s="22" t="s">
        <v>15</v>
      </c>
      <c r="H26" s="36">
        <v>55.902500000000003</v>
      </c>
      <c r="I26" s="22" t="s">
        <v>40</v>
      </c>
    </row>
    <row r="27" spans="2:16" s="22" customFormat="1" ht="15" customHeight="1">
      <c r="B27" s="29"/>
      <c r="C27" s="21"/>
      <c r="D27" s="29"/>
      <c r="E27" s="18"/>
      <c r="F27" s="19"/>
    </row>
    <row r="28" spans="2:16" s="22" customFormat="1" ht="15" customHeight="1">
      <c r="C28" s="22" t="s">
        <v>41</v>
      </c>
      <c r="G28" s="22" t="s">
        <v>15</v>
      </c>
      <c r="H28" s="37">
        <f>(8+0.02*H9+0.08*H24)*(1+0.000125*(H26^2))</f>
        <v>21.164211346839917</v>
      </c>
      <c r="I28" s="22" t="s">
        <v>42</v>
      </c>
    </row>
    <row r="29" spans="2:16" s="22" customFormat="1" ht="15" customHeight="1">
      <c r="E29" s="18"/>
      <c r="F29" s="19"/>
    </row>
    <row r="30" spans="2:16" s="22" customFormat="1" ht="15" customHeight="1">
      <c r="B30" s="27" t="s">
        <v>43</v>
      </c>
    </row>
    <row r="31" spans="2:16" s="22" customFormat="1" ht="15" customHeight="1">
      <c r="C31" s="18"/>
      <c r="D31" s="18"/>
      <c r="E31" s="18"/>
      <c r="F31" s="17"/>
      <c r="H31" s="29"/>
      <c r="I31" s="29"/>
      <c r="J31" s="29"/>
    </row>
    <row r="32" spans="2:16" s="22" customFormat="1" ht="15" customHeight="1">
      <c r="C32" s="22" t="s">
        <v>44</v>
      </c>
      <c r="G32" s="22" t="s">
        <v>15</v>
      </c>
      <c r="H32" s="22">
        <v>6.4999999999999996E-6</v>
      </c>
      <c r="I32" s="22" t="s">
        <v>45</v>
      </c>
      <c r="J32" s="29"/>
    </row>
    <row r="33" spans="1:14" s="22" customFormat="1" ht="15" customHeight="1">
      <c r="C33" s="22" t="s">
        <v>46</v>
      </c>
      <c r="G33" s="22" t="s">
        <v>15</v>
      </c>
      <c r="H33" s="35">
        <v>120</v>
      </c>
      <c r="I33" s="22" t="s">
        <v>47</v>
      </c>
    </row>
    <row r="34" spans="1:14" s="22" customFormat="1" ht="15" customHeight="1">
      <c r="C34" s="22" t="s">
        <v>48</v>
      </c>
      <c r="G34" s="22" t="s">
        <v>15</v>
      </c>
      <c r="H34" s="35">
        <v>-30</v>
      </c>
      <c r="I34" s="22" t="s">
        <v>47</v>
      </c>
    </row>
    <row r="35" spans="1:14" s="22" customFormat="1" ht="15" customHeight="1">
      <c r="C35" s="22" t="s">
        <v>49</v>
      </c>
      <c r="G35" s="22" t="s">
        <v>15</v>
      </c>
      <c r="H35" s="35">
        <v>60</v>
      </c>
      <c r="I35" s="22" t="s">
        <v>47</v>
      </c>
    </row>
    <row r="36" spans="1:14" s="22" customFormat="1" ht="15" customHeight="1">
      <c r="C36" s="22" t="s">
        <v>50</v>
      </c>
      <c r="G36" s="22" t="s">
        <v>15</v>
      </c>
      <c r="H36" s="28">
        <f>ABS(H34-H35)</f>
        <v>90</v>
      </c>
      <c r="I36" s="22" t="s">
        <v>47</v>
      </c>
    </row>
    <row r="37" spans="1:14" s="22" customFormat="1" ht="15" customHeight="1">
      <c r="C37" s="22" t="s">
        <v>51</v>
      </c>
      <c r="G37" s="22" t="s">
        <v>15</v>
      </c>
      <c r="H37" s="35">
        <f>(128.44/2)*12</f>
        <v>770.64</v>
      </c>
      <c r="I37" s="22" t="s">
        <v>42</v>
      </c>
    </row>
    <row r="38" spans="1:14" s="22" customFormat="1" ht="15" customHeight="1">
      <c r="B38" s="29"/>
      <c r="C38" s="29" t="s">
        <v>52</v>
      </c>
      <c r="D38" s="29"/>
      <c r="E38" s="29"/>
      <c r="F38" s="29"/>
      <c r="G38" s="29" t="s">
        <v>15</v>
      </c>
      <c r="H38" s="29">
        <f>H32*H37*H36</f>
        <v>0.45082439999999996</v>
      </c>
      <c r="I38" s="29" t="s">
        <v>42</v>
      </c>
    </row>
    <row r="39" spans="1:14" s="22" customFormat="1" ht="15" customHeight="1">
      <c r="B39" s="29"/>
      <c r="C39" s="29"/>
      <c r="D39" s="29"/>
      <c r="E39" s="29"/>
      <c r="F39" s="29"/>
      <c r="G39" s="29"/>
      <c r="H39" s="29"/>
      <c r="I39" s="29"/>
    </row>
    <row r="40" spans="1:14" s="22" customFormat="1" ht="15" customHeight="1">
      <c r="B40" s="29" t="s">
        <v>53</v>
      </c>
      <c r="C40" s="29"/>
      <c r="D40" s="29"/>
      <c r="E40" s="29"/>
      <c r="F40" s="29"/>
      <c r="G40" s="29" t="s">
        <v>15</v>
      </c>
      <c r="H40" s="31">
        <f>H28+H38/(COS(RADIANS(H26)))</f>
        <v>21.968389187677126</v>
      </c>
      <c r="I40" s="29" t="s">
        <v>42</v>
      </c>
    </row>
    <row r="41" spans="1:14" s="22" customFormat="1" ht="15" customHeight="1">
      <c r="A41" s="29"/>
      <c r="B41" s="29" t="s">
        <v>54</v>
      </c>
      <c r="C41" s="29"/>
      <c r="D41" s="29"/>
      <c r="E41" s="29"/>
      <c r="F41" s="29"/>
      <c r="G41" s="29" t="s">
        <v>15</v>
      </c>
      <c r="H41" s="38">
        <v>36</v>
      </c>
      <c r="I41" s="29" t="s">
        <v>42</v>
      </c>
      <c r="J41" s="29" t="s">
        <v>21</v>
      </c>
      <c r="K41" s="29"/>
      <c r="L41" s="29"/>
      <c r="M41" s="29"/>
      <c r="N41" s="29"/>
    </row>
    <row r="42" spans="1:14" s="22" customFormat="1" ht="15" customHeight="1">
      <c r="A42" s="29"/>
      <c r="B42" s="29" t="s">
        <v>55</v>
      </c>
      <c r="C42" s="29"/>
      <c r="D42" s="29"/>
      <c r="E42" s="29"/>
      <c r="F42" s="29"/>
      <c r="G42" s="29" t="s">
        <v>15</v>
      </c>
      <c r="H42" s="39" t="str">
        <f>IF(H41&gt;H40, "OK", "NOT OK")</f>
        <v>OK</v>
      </c>
      <c r="I42" s="29"/>
      <c r="J42" s="29"/>
      <c r="K42" s="29"/>
      <c r="L42" s="29"/>
      <c r="M42" s="29"/>
      <c r="N42" s="29"/>
    </row>
    <row r="43" spans="1:14" s="22" customFormat="1" ht="1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14" s="22" customFormat="1" ht="1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s="22" customFormat="1" ht="1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1:14" s="22" customFormat="1" ht="1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1:14" s="22" customFormat="1" ht="1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s="22" customFormat="1" ht="1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</row>
    <row r="49" spans="1:14" s="22" customFormat="1" ht="1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1:14" s="22" customFormat="1" ht="1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4" s="22" customFormat="1" ht="1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4" s="22" customFormat="1" ht="1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</row>
    <row r="53" spans="1:14" s="22" customFormat="1" ht="1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s="22" customFormat="1" ht="1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</row>
    <row r="55" spans="1:14" s="22" customFormat="1" ht="1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4" s="22" customFormat="1" ht="1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4" s="22" customFormat="1" ht="1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</row>
    <row r="58" spans="1:14" s="22" customFormat="1" ht="1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</row>
    <row r="59" spans="1:14" s="22" customFormat="1" ht="1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</row>
    <row r="60" spans="1:14" s="22" customFormat="1" ht="1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</row>
    <row r="61" spans="1:14" s="22" customFormat="1" ht="1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</row>
    <row r="62" spans="1:14" s="22" customFormat="1" ht="1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</row>
    <row r="63" spans="1:14" s="22" customFormat="1" ht="1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s="22" customFormat="1" ht="1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1:14" s="22" customFormat="1" ht="1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</row>
    <row r="66" spans="1:14" s="22" customFormat="1" ht="1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</row>
    <row r="67" spans="1:14" s="22" customFormat="1" ht="1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</row>
    <row r="68" spans="1:14" s="22" customFormat="1" ht="1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</row>
    <row r="69" spans="1:14" s="22" customFormat="1" ht="1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</row>
    <row r="70" spans="1:14" s="22" customFormat="1" ht="1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</row>
    <row r="71" spans="1:14" s="22" customFormat="1" ht="1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</row>
    <row r="72" spans="1:14" s="22" customFormat="1" ht="1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</row>
    <row r="73" spans="1:14" s="22" customFormat="1" ht="1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</row>
    <row r="74" spans="1:14" s="22" customFormat="1" ht="1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</row>
    <row r="75" spans="1:14" s="22" customFormat="1" ht="1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</row>
    <row r="76" spans="1:14" s="22" customFormat="1" ht="1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</row>
    <row r="77" spans="1:14" s="22" customFormat="1" ht="1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</row>
    <row r="78" spans="1:14" s="22" customFormat="1" ht="1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</row>
    <row r="79" spans="1:14" s="22" customFormat="1" ht="1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</row>
    <row r="80" spans="1:14" s="22" customFormat="1" ht="1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</row>
    <row r="81" spans="1:14" s="22" customFormat="1" ht="1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</row>
    <row r="82" spans="1:14" s="22" customFormat="1" ht="1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</row>
    <row r="83" spans="1:14" s="22" customFormat="1" ht="1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</row>
    <row r="84" spans="1:14" s="22" customFormat="1" ht="1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</row>
    <row r="85" spans="1:14" s="22" customFormat="1" ht="1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</row>
    <row r="86" spans="1:14" s="22" customFormat="1" ht="1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</row>
    <row r="87" spans="1:14" s="22" customFormat="1" ht="1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</row>
    <row r="88" spans="1:14" s="22" customFormat="1" ht="1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</row>
    <row r="89" spans="1:14" s="22" customFormat="1" ht="1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</row>
    <row r="90" spans="1:14" s="22" customFormat="1" ht="1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</row>
    <row r="91" spans="1:14" s="22" customFormat="1" ht="1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</row>
    <row r="92" spans="1:14" s="22" customFormat="1" ht="1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</row>
    <row r="93" spans="1:14" s="22" customFormat="1" ht="1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</row>
    <row r="94" spans="1:14" s="22" customFormat="1" ht="1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</row>
    <row r="95" spans="1:14" s="22" customFormat="1" ht="1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</row>
    <row r="96" spans="1:14" s="22" customFormat="1" ht="1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</row>
    <row r="97" s="22" customFormat="1" ht="15" customHeight="1"/>
    <row r="98" s="22" customFormat="1" ht="15" customHeight="1"/>
    <row r="99" s="22" customFormat="1" ht="15" customHeight="1"/>
    <row r="100" s="22" customFormat="1" ht="15" customHeight="1"/>
    <row r="101" s="22" customFormat="1" ht="15" customHeight="1"/>
    <row r="102" s="22" customFormat="1" ht="15" customHeight="1"/>
  </sheetData>
  <phoneticPr fontId="11" type="noConversion"/>
  <conditionalFormatting sqref="B9">
    <cfRule type="expression" dxfId="2" priority="3">
      <formula>#REF!&lt;&gt;#REF!</formula>
    </cfRule>
  </conditionalFormatting>
  <conditionalFormatting sqref="A7:B8 A9">
    <cfRule type="expression" dxfId="1" priority="4">
      <formula>#REF!&lt;&gt;#REF!</formula>
    </cfRule>
  </conditionalFormatting>
  <conditionalFormatting sqref="B30">
    <cfRule type="expression" dxfId="0" priority="1">
      <formula>#REF!&lt;&gt;#REF!</formula>
    </cfRule>
  </conditionalFormatting>
  <pageMargins left="0.5" right="0.5" top="0.5" bottom="0.5" header="0" footer="0"/>
  <pageSetup scale="58" fitToWidth="0" fitToHeight="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f5a5cf-b95e-4f82-9ae9-634bfda7f930" xsi:nil="true"/>
    <lcf76f155ced4ddcb4097134ff3c332f xmlns="542cd4a2-4452-43a4-8937-b23c8c1f9d8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D58ADB64C8624D88AB21A6214C55CD" ma:contentTypeVersion="18" ma:contentTypeDescription="Create a new document." ma:contentTypeScope="" ma:versionID="61053594e936bac6a360db7d3b4d24bd">
  <xsd:schema xmlns:xsd="http://www.w3.org/2001/XMLSchema" xmlns:xs="http://www.w3.org/2001/XMLSchema" xmlns:p="http://schemas.microsoft.com/office/2006/metadata/properties" xmlns:ns2="fbf5a5cf-b95e-4f82-9ae9-634bfda7f930" xmlns:ns3="542cd4a2-4452-43a4-8937-b23c8c1f9d80" targetNamespace="http://schemas.microsoft.com/office/2006/metadata/properties" ma:root="true" ma:fieldsID="31c445c3b22d160e7a7cfdf649c7f2ae" ns2:_="" ns3:_="">
    <xsd:import namespace="fbf5a5cf-b95e-4f82-9ae9-634bfda7f930"/>
    <xsd:import namespace="542cd4a2-4452-43a4-8937-b23c8c1f9d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5a5cf-b95e-4f82-9ae9-634bfda7f930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713f06c1-1af3-41b3-b2d6-5a0b9eeeb279}" ma:internalName="TaxCatchAll" ma:showField="CatchAllData" ma:web="fbf5a5cf-b95e-4f82-9ae9-634bfda7f9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cd4a2-4452-43a4-8937-b23c8c1f9d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dafd165-6beb-44bd-9039-5187b9f5b6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25011A-03DB-4567-BAC2-031B305EF2D7}"/>
</file>

<file path=customXml/itemProps2.xml><?xml version="1.0" encoding="utf-8"?>
<ds:datastoreItem xmlns:ds="http://schemas.openxmlformats.org/officeDocument/2006/customXml" ds:itemID="{9F9784BB-3C25-4904-93A1-6BC1E6AF839B}"/>
</file>

<file path=customXml/itemProps3.xml><?xml version="1.0" encoding="utf-8"?>
<ds:datastoreItem xmlns:ds="http://schemas.openxmlformats.org/officeDocument/2006/customXml" ds:itemID="{64257DFB-02FD-461B-9B76-5CC88F1BB5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Garrett, Phil/COL</dc:creator>
  <cp:keywords/>
  <dc:description/>
  <cp:lastModifiedBy>Rotar, Matt</cp:lastModifiedBy>
  <cp:revision/>
  <dcterms:created xsi:type="dcterms:W3CDTF">2015-06-05T18:17:20Z</dcterms:created>
  <dcterms:modified xsi:type="dcterms:W3CDTF">2024-01-04T14:57:46Z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0x0101006FD58ADB64C8624D88AB21A6214C55CD</vt:lpwstr>
  </property>
  <property fmtid="{D5CDD505-2E9C-101B-9397-08002B2CF9AE}" pid="3" name="MediaServiceImageTags">
    <vt:lpwstr/>
  </property>
</Properties>
</file>