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jacobsengineering-my.sharepoint.com/personal/asad_nawaz_jacobs_com/Documents/Desktop/Work/Projects/FRA-071-1910 I-71 HSR/Superstructure Replacement &amp; Full Replacement/Cleveland Avenue (FRA-71-19.36)/Seimsic Requirements/Supports Connections Checks/Rev 1/"/>
    </mc:Choice>
  </mc:AlternateContent>
  <xr:revisionPtr revIDLastSave="297" documentId="13_ncr:1_{0AEFD546-7F68-4360-B43B-5499890B7694}" xr6:coauthVersionLast="47" xr6:coauthVersionMax="47" xr10:uidLastSave="{F81CD325-F76D-4031-A04B-CDB5BDF958DC}"/>
  <bookViews>
    <workbookView xWindow="-108" yWindow="-108" windowWidth="23256" windowHeight="12576" tabRatio="754" xr2:uid="{00000000-000D-0000-FFFF-FFFF00000000}"/>
  </bookViews>
  <sheets>
    <sheet name="Elastic Response " sheetId="3" r:id="rId1"/>
  </sheets>
  <definedNames>
    <definedName name="_xlnm.Print_Area" localSheetId="0">'Elastic Response '!$A$1:$Q$83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2" i="3" l="1"/>
  <c r="C70" i="3"/>
  <c r="C71" i="3" s="1"/>
  <c r="C73" i="3" s="1"/>
  <c r="C59" i="3" l="1"/>
  <c r="C61" i="3" s="1"/>
  <c r="C62" i="3" s="1"/>
  <c r="C64" i="3" s="1"/>
  <c r="I47" i="3" l="1"/>
  <c r="H11" i="3" l="1"/>
</calcChain>
</file>

<file path=xl/sharedStrings.xml><?xml version="1.0" encoding="utf-8"?>
<sst xmlns="http://schemas.openxmlformats.org/spreadsheetml/2006/main" count="73" uniqueCount="58">
  <si>
    <t>Subject</t>
  </si>
  <si>
    <t>Project</t>
  </si>
  <si>
    <t>Sheet #</t>
  </si>
  <si>
    <t>of</t>
  </si>
  <si>
    <t>Author</t>
  </si>
  <si>
    <t>Date</t>
  </si>
  <si>
    <t>Checker</t>
  </si>
  <si>
    <t>Asad</t>
  </si>
  <si>
    <t>=</t>
  </si>
  <si>
    <t>ft</t>
  </si>
  <si>
    <t>kip</t>
  </si>
  <si>
    <t>Pier Connection</t>
  </si>
  <si>
    <t>FRA-71-19.36</t>
  </si>
  <si>
    <t>Forces EQ</t>
  </si>
  <si>
    <t>MJR</t>
  </si>
  <si>
    <t>Geotechnical Information</t>
  </si>
  <si>
    <t xml:space="preserve">Surface Elev. </t>
  </si>
  <si>
    <t>(Record Plans)</t>
  </si>
  <si>
    <t>(Boring Logs)</t>
  </si>
  <si>
    <t>Depth to Bottom FTG.</t>
  </si>
  <si>
    <t>Bottom of FTG. Elev.</t>
  </si>
  <si>
    <t xml:space="preserve">Note: </t>
  </si>
  <si>
    <t>Elastic seismic response parameters</t>
  </si>
  <si>
    <t>Risk Category</t>
  </si>
  <si>
    <t>Soil classification (Class/type)</t>
  </si>
  <si>
    <t>(Default/Stiff Soil)</t>
  </si>
  <si>
    <t>(ASCE 7-16 Seismic Hazard Tool &amp; ATC Hazard Tool)</t>
  </si>
  <si>
    <r>
      <t>F</t>
    </r>
    <r>
      <rPr>
        <vertAlign val="subscript"/>
        <sz val="11"/>
        <color theme="1"/>
        <rFont val="Calibri"/>
        <family val="2"/>
        <scheme val="minor"/>
      </rPr>
      <t>PGA</t>
    </r>
    <r>
      <rPr>
        <sz val="11"/>
        <color theme="1"/>
        <rFont val="Calibri"/>
        <family val="2"/>
        <scheme val="minor"/>
      </rPr>
      <t xml:space="preserve"> (Site Factor)</t>
    </r>
  </si>
  <si>
    <r>
      <t>A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(Acceleration Coefficient)</t>
    </r>
  </si>
  <si>
    <t>25% of Permanent D.L shall be considered for horizontal seismic force (LRFD 3.10.9.2)</t>
  </si>
  <si>
    <t>DC1</t>
  </si>
  <si>
    <t>DC2</t>
  </si>
  <si>
    <t># of Gir</t>
  </si>
  <si>
    <t>DL per Gir</t>
  </si>
  <si>
    <t># of Bolts per BRG</t>
  </si>
  <si>
    <t>Total DL (DC1 + DC2)</t>
  </si>
  <si>
    <t>25% DL (per Gir)</t>
  </si>
  <si>
    <t>Horiz. Force per Bolt</t>
  </si>
  <si>
    <t>(No. of beams)</t>
  </si>
  <si>
    <t>(Dead Load on each girder)</t>
  </si>
  <si>
    <t>(25% of DL for EQ forces)</t>
  </si>
  <si>
    <t>(Total # of bolts per BRG)</t>
  </si>
  <si>
    <t>(Design Shear)</t>
  </si>
  <si>
    <t>'D'</t>
  </si>
  <si>
    <t>Scope: Check for minimum supports length for horizontal displacements at abutments and bearings strength at pier</t>
  </si>
  <si>
    <t>Anchor Bolts Edge Distances &amp; Spacing</t>
  </si>
  <si>
    <t>BRG PL. Width</t>
  </si>
  <si>
    <t>Total Unfactored Dead Loads, Kip (MDX Models)</t>
  </si>
  <si>
    <t>Ft</t>
  </si>
  <si>
    <t>Dist. b/w bolts</t>
  </si>
  <si>
    <t>(Bolt line dia)</t>
  </si>
  <si>
    <t>Exis. Column Dia</t>
  </si>
  <si>
    <t>Min. Edge Distance</t>
  </si>
  <si>
    <t>In</t>
  </si>
  <si>
    <t>PGA (Peak Ground Acceleration, Site Class D)</t>
  </si>
  <si>
    <t xml:space="preserve">Per email by NEAS (Geotechnical Engineer) on 10/14/2022: a Seismic Site Class of D - Stiff Soil, is recommended. </t>
  </si>
  <si>
    <t xml:space="preserve">AASHTO LRFD 9TH ED. TABLE 3.10.3.2-1 </t>
  </si>
  <si>
    <t>AASHTO LRFD 9TH ED. EQN 3.10.4.2-2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</si>
</sst>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mm/dd/yy;@"/>
    <numFmt numFmtId="166" formatCode="0.000"/>
  </numFmts>
  <fonts count="14" x14ac:knownFonts="1">
    <font>
      <sz val="11"/>
      <color theme="1"/>
      <name val="Calibri"/>
      <family val="2"/>
      <scheme val="minor"/>
    </font>
    <font>
      <sz val="10"/>
      <name val="Arial Narrow"/>
      <family val="2"/>
    </font>
    <font>
      <sz val="10"/>
      <name val="MS Sans Serif"/>
    </font>
    <font>
      <sz val="8"/>
      <color indexed="8"/>
      <name val="Arial"/>
      <family val="2"/>
    </font>
    <font>
      <b/>
      <sz val="10"/>
      <color rgb="FF00338D"/>
      <name val="Arial Narrow"/>
      <family val="2"/>
    </font>
    <font>
      <sz val="10"/>
      <name val="Consolas"/>
      <family val="3"/>
    </font>
    <font>
      <sz val="10"/>
      <color indexed="57"/>
      <name val="Consolas"/>
      <family val="3"/>
    </font>
    <font>
      <sz val="10"/>
      <name val="Arial"/>
      <family val="2"/>
    </font>
    <font>
      <b/>
      <sz val="10"/>
      <name val="Consolas"/>
      <family val="3"/>
    </font>
    <font>
      <sz val="10"/>
      <color theme="1"/>
      <name val="Consolas"/>
      <family val="3"/>
    </font>
    <font>
      <b/>
      <sz val="10"/>
      <color theme="1"/>
      <name val="Consolas"/>
      <family val="3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338D"/>
      </bottom>
      <diagonal/>
    </border>
    <border>
      <left/>
      <right/>
      <top/>
      <bottom style="medium">
        <color rgb="FF00338D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49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0" xfId="0" applyFont="1" applyAlignment="1">
      <alignment horizontal="center"/>
    </xf>
    <xf numFmtId="0" fontId="3" fillId="0" borderId="0" xfId="1" applyFont="1"/>
    <xf numFmtId="0" fontId="4" fillId="0" borderId="0" xfId="0" applyFont="1"/>
    <xf numFmtId="0" fontId="5" fillId="0" borderId="1" xfId="0" applyFont="1" applyBorder="1"/>
    <xf numFmtId="2" fontId="4" fillId="0" borderId="0" xfId="0" applyNumberFormat="1" applyFont="1" applyAlignment="1">
      <alignment horizontal="left" indent="1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0" fillId="0" borderId="2" xfId="0" applyBorder="1"/>
    <xf numFmtId="0" fontId="1" fillId="0" borderId="2" xfId="0" applyFont="1" applyBorder="1"/>
    <xf numFmtId="2" fontId="1" fillId="0" borderId="2" xfId="0" applyNumberFormat="1" applyFont="1" applyBorder="1"/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166" fontId="9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12" fillId="0" borderId="0" xfId="0" applyFont="1" applyFill="1" applyBorder="1"/>
    <xf numFmtId="166" fontId="5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5" fillId="0" borderId="0" xfId="2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left" vertical="center"/>
    </xf>
    <xf numFmtId="0" fontId="0" fillId="2" borderId="0" xfId="0" applyFill="1" applyBorder="1" applyAlignment="1">
      <alignment horizontal="center"/>
    </xf>
    <xf numFmtId="0" fontId="5" fillId="2" borderId="0" xfId="0" applyFont="1" applyFill="1" applyBorder="1" applyAlignment="1">
      <alignment vertical="center"/>
    </xf>
    <xf numFmtId="166" fontId="0" fillId="0" borderId="0" xfId="0" applyNumberForma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0" fontId="0" fillId="2" borderId="0" xfId="0" quotePrefix="1" applyFill="1" applyBorder="1" applyAlignment="1">
      <alignment horizontal="center"/>
    </xf>
    <xf numFmtId="166" fontId="9" fillId="2" borderId="0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2" xr:uid="{EBC24470-B865-43C7-8500-257332CAAC66}"/>
    <cellStyle name="Normal 3" xfId="1" xr:uid="{1F0DFFF8-1764-4AB5-9683-A53184D1D864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4715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1</xdr:row>
      <xdr:rowOff>19050</xdr:rowOff>
    </xdr:from>
    <xdr:ext cx="2394439" cy="361950"/>
    <xdr:pic>
      <xdr:nvPicPr>
        <xdr:cNvPr id="2" name="Picture 1">
          <a:extLst>
            <a:ext uri="{FF2B5EF4-FFF2-40B4-BE49-F238E27FC236}">
              <a16:creationId xmlns:a16="http://schemas.microsoft.com/office/drawing/2014/main" id="{07133C65-32B0-40A4-8402-0C2544D10A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209550"/>
          <a:ext cx="2394439" cy="361950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1</xdr:row>
      <xdr:rowOff>19050</xdr:rowOff>
    </xdr:from>
    <xdr:ext cx="2394439" cy="361950"/>
    <xdr:pic>
      <xdr:nvPicPr>
        <xdr:cNvPr id="23" name="Picture 22">
          <a:extLst>
            <a:ext uri="{FF2B5EF4-FFF2-40B4-BE49-F238E27FC236}">
              <a16:creationId xmlns:a16="http://schemas.microsoft.com/office/drawing/2014/main" id="{9EB06E7B-A780-40EB-9BCE-CF6AE10F2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209550"/>
          <a:ext cx="2394439" cy="361950"/>
        </a:xfrm>
        <a:prstGeom prst="rect">
          <a:avLst/>
        </a:prstGeom>
      </xdr:spPr>
    </xdr:pic>
    <xdr:clientData/>
  </xdr:oneCellAnchor>
  <xdr:twoCellAnchor editAs="oneCell">
    <xdr:from>
      <xdr:col>1</xdr:col>
      <xdr:colOff>1</xdr:colOff>
      <xdr:row>13</xdr:row>
      <xdr:rowOff>1</xdr:rowOff>
    </xdr:from>
    <xdr:to>
      <xdr:col>7</xdr:col>
      <xdr:colOff>167640</xdr:colOff>
      <xdr:row>36</xdr:row>
      <xdr:rowOff>172553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9A020BA-D53C-40BB-92DF-D6B2EEA78E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1" y="2476501"/>
          <a:ext cx="4800599" cy="4540717"/>
        </a:xfrm>
        <a:prstGeom prst="rect">
          <a:avLst/>
        </a:prstGeom>
      </xdr:spPr>
    </xdr:pic>
    <xdr:clientData/>
  </xdr:twoCellAnchor>
  <xdr:twoCellAnchor editAs="oneCell">
    <xdr:from>
      <xdr:col>11</xdr:col>
      <xdr:colOff>212253</xdr:colOff>
      <xdr:row>66</xdr:row>
      <xdr:rowOff>140777</xdr:rowOff>
    </xdr:from>
    <xdr:to>
      <xdr:col>16</xdr:col>
      <xdr:colOff>57452</xdr:colOff>
      <xdr:row>79</xdr:row>
      <xdr:rowOff>38488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2E85376-078B-417E-955A-E012CADB14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12973" y="12926879"/>
          <a:ext cx="2904952" cy="2416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EA36F-7534-4722-9FC8-B0D7D317C102}">
  <dimension ref="A1:U366"/>
  <sheetViews>
    <sheetView tabSelected="1" view="pageBreakPreview" topLeftCell="A49" zoomScale="130" zoomScaleSheetLayoutView="130" workbookViewId="0">
      <selection activeCell="H75" sqref="H75"/>
    </sheetView>
  </sheetViews>
  <sheetFormatPr defaultRowHeight="15" customHeight="1" x14ac:dyDescent="0.3"/>
  <cols>
    <col min="2" max="2" width="21.21875" customWidth="1"/>
    <col min="3" max="3" width="10.33203125" customWidth="1"/>
    <col min="6" max="6" width="9.109375" customWidth="1"/>
  </cols>
  <sheetData>
    <row r="1" spans="1:17" ht="15" customHeight="1" x14ac:dyDescent="0.3">
      <c r="J1" s="1"/>
      <c r="K1" s="1"/>
      <c r="L1" s="1"/>
      <c r="M1" s="2"/>
      <c r="N1" s="1"/>
      <c r="O1" s="3"/>
      <c r="P1" s="1"/>
      <c r="Q1" s="1"/>
    </row>
    <row r="2" spans="1:17" ht="15" customHeight="1" x14ac:dyDescent="0.3">
      <c r="H2" s="4"/>
      <c r="I2" s="4"/>
      <c r="J2" s="5" t="s">
        <v>0</v>
      </c>
      <c r="K2" s="6" t="s">
        <v>11</v>
      </c>
      <c r="L2" s="6"/>
      <c r="M2" s="6"/>
      <c r="N2" s="7" t="s">
        <v>1</v>
      </c>
      <c r="O2" s="6" t="s">
        <v>12</v>
      </c>
      <c r="P2" s="8"/>
      <c r="Q2" s="6"/>
    </row>
    <row r="3" spans="1:17" ht="15" customHeight="1" x14ac:dyDescent="0.3">
      <c r="H3" s="4"/>
      <c r="I3" s="4"/>
      <c r="J3" s="6" t="s">
        <v>13</v>
      </c>
      <c r="K3" s="6"/>
      <c r="L3" s="6"/>
      <c r="M3" s="6"/>
      <c r="N3" s="7" t="s">
        <v>2</v>
      </c>
      <c r="O3" s="8">
        <v>1</v>
      </c>
      <c r="P3" s="9" t="s">
        <v>3</v>
      </c>
      <c r="Q3" s="8">
        <v>2</v>
      </c>
    </row>
    <row r="4" spans="1:17" ht="15" customHeight="1" x14ac:dyDescent="0.3">
      <c r="H4" s="4"/>
      <c r="I4" s="4"/>
      <c r="J4" s="5" t="s">
        <v>4</v>
      </c>
      <c r="K4" s="8" t="s">
        <v>7</v>
      </c>
      <c r="L4" s="9" t="s">
        <v>5</v>
      </c>
      <c r="M4" s="10">
        <v>44847</v>
      </c>
      <c r="N4" s="7" t="s">
        <v>6</v>
      </c>
      <c r="O4" s="8" t="s">
        <v>14</v>
      </c>
      <c r="P4" s="9" t="s">
        <v>5</v>
      </c>
      <c r="Q4" s="10"/>
    </row>
    <row r="5" spans="1:17" ht="15" customHeight="1" thickBot="1" x14ac:dyDescent="0.35">
      <c r="A5" s="11"/>
      <c r="B5" s="11"/>
      <c r="C5" s="11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3"/>
      <c r="P5" s="12"/>
      <c r="Q5" s="14"/>
    </row>
    <row r="6" spans="1:17" s="17" customFormat="1" ht="15" customHeight="1" x14ac:dyDescent="0.3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  <c r="N6" s="15"/>
      <c r="O6" s="15"/>
      <c r="P6" s="15"/>
      <c r="Q6" s="15"/>
    </row>
    <row r="7" spans="1:17" s="17" customFormat="1" ht="15" customHeight="1" x14ac:dyDescent="0.3">
      <c r="A7" s="31"/>
      <c r="B7" s="37" t="s">
        <v>15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3"/>
      <c r="N7" s="32"/>
      <c r="O7" s="32"/>
      <c r="P7" s="32"/>
      <c r="Q7" s="32"/>
    </row>
    <row r="8" spans="1:17" s="17" customFormat="1" ht="15" customHeight="1" x14ac:dyDescent="0.3">
      <c r="A8" s="34"/>
      <c r="B8" s="35"/>
      <c r="C8" s="32"/>
      <c r="D8" s="32"/>
      <c r="E8" s="32"/>
      <c r="F8" s="32"/>
      <c r="G8" s="32"/>
      <c r="H8" s="32"/>
      <c r="I8" s="32"/>
      <c r="J8" s="32"/>
      <c r="K8" s="32"/>
      <c r="L8" s="32"/>
      <c r="M8" s="33"/>
      <c r="N8" s="32"/>
      <c r="O8" s="32"/>
      <c r="P8" s="32"/>
      <c r="Q8" s="32"/>
    </row>
    <row r="9" spans="1:17" s="17" customFormat="1" ht="15" customHeight="1" x14ac:dyDescent="0.3">
      <c r="A9" s="34"/>
      <c r="B9" s="36" t="s">
        <v>16</v>
      </c>
      <c r="C9" s="32"/>
      <c r="D9" s="32"/>
      <c r="E9" s="32"/>
      <c r="F9" s="32"/>
      <c r="G9" s="32" t="s">
        <v>8</v>
      </c>
      <c r="H9" s="39">
        <v>819.5</v>
      </c>
      <c r="I9" s="32" t="s">
        <v>9</v>
      </c>
      <c r="J9" s="32" t="s">
        <v>18</v>
      </c>
      <c r="K9" s="32"/>
      <c r="L9" s="32"/>
      <c r="M9" s="33"/>
      <c r="N9" s="32"/>
      <c r="O9" s="32"/>
      <c r="P9" s="32"/>
      <c r="Q9" s="32"/>
    </row>
    <row r="10" spans="1:17" s="17" customFormat="1" ht="15" customHeight="1" x14ac:dyDescent="0.3">
      <c r="A10" s="30"/>
      <c r="B10" s="30" t="s">
        <v>20</v>
      </c>
      <c r="C10" s="30"/>
      <c r="D10" s="32"/>
      <c r="E10" s="32"/>
      <c r="F10" s="32"/>
      <c r="G10" s="32" t="s">
        <v>8</v>
      </c>
      <c r="H10" s="39">
        <v>793.9</v>
      </c>
      <c r="I10" s="32" t="s">
        <v>9</v>
      </c>
      <c r="J10" s="32" t="s">
        <v>17</v>
      </c>
      <c r="K10" s="32"/>
      <c r="L10" s="32"/>
      <c r="M10" s="33"/>
      <c r="N10" s="32"/>
      <c r="O10" s="32"/>
      <c r="P10" s="32"/>
      <c r="Q10" s="32"/>
    </row>
    <row r="11" spans="1:17" s="17" customFormat="1" ht="15" customHeight="1" x14ac:dyDescent="0.3">
      <c r="A11" s="28"/>
      <c r="B11" s="30" t="s">
        <v>19</v>
      </c>
      <c r="C11" s="32"/>
      <c r="D11" s="32"/>
      <c r="E11" s="32"/>
      <c r="F11" s="32"/>
      <c r="G11" s="32" t="s">
        <v>8</v>
      </c>
      <c r="H11" s="32">
        <f>H9-H10</f>
        <v>25.600000000000023</v>
      </c>
      <c r="I11" s="32" t="s">
        <v>9</v>
      </c>
      <c r="J11" s="32"/>
      <c r="K11" s="32"/>
      <c r="L11" s="32"/>
      <c r="M11" s="33"/>
      <c r="N11" s="32"/>
      <c r="O11" s="32"/>
      <c r="P11" s="32"/>
      <c r="Q11" s="32"/>
    </row>
    <row r="12" spans="1:17" s="17" customFormat="1" ht="15" customHeight="1" x14ac:dyDescent="0.3">
      <c r="A12" s="30"/>
      <c r="B12" s="30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3"/>
      <c r="N12" s="32"/>
      <c r="O12" s="32"/>
      <c r="P12" s="32"/>
      <c r="Q12" s="32"/>
    </row>
    <row r="13" spans="1:17" s="17" customFormat="1" ht="15" customHeight="1" x14ac:dyDescent="0.3">
      <c r="A13" s="30"/>
      <c r="B13" s="30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3"/>
      <c r="N13" s="32"/>
      <c r="O13" s="32"/>
      <c r="P13" s="32"/>
      <c r="Q13" s="32"/>
    </row>
    <row r="14" spans="1:17" s="17" customFormat="1" ht="15" customHeight="1" x14ac:dyDescent="0.3">
      <c r="A14" s="30"/>
      <c r="B14" s="30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3"/>
      <c r="N14" s="32"/>
      <c r="O14" s="32"/>
      <c r="P14" s="32"/>
      <c r="Q14" s="32"/>
    </row>
    <row r="15" spans="1:17" s="17" customFormat="1" ht="15" customHeight="1" x14ac:dyDescent="0.3">
      <c r="A15" s="28"/>
      <c r="B15" s="30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3"/>
      <c r="N15" s="32"/>
      <c r="O15" s="32"/>
      <c r="P15" s="32"/>
      <c r="Q15" s="32"/>
    </row>
    <row r="16" spans="1:17" s="17" customFormat="1" ht="15" customHeight="1" x14ac:dyDescent="0.3">
      <c r="A16" s="30"/>
      <c r="B16" s="30"/>
      <c r="C16" s="30"/>
      <c r="D16" s="30"/>
      <c r="E16" s="25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7" spans="1:21" s="17" customFormat="1" ht="15" customHeight="1" x14ac:dyDescent="0.3">
      <c r="A17" s="30"/>
      <c r="B17" s="30"/>
      <c r="C17" s="30"/>
      <c r="D17" s="30"/>
      <c r="E17" s="25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</row>
    <row r="18" spans="1:21" s="17" customFormat="1" ht="15" customHeight="1" x14ac:dyDescent="0.3">
      <c r="A18" s="30"/>
      <c r="B18" s="28"/>
      <c r="C18" s="22"/>
      <c r="D18" s="22"/>
      <c r="E18" s="22"/>
      <c r="F18" s="22"/>
      <c r="G18" s="22"/>
      <c r="H18" s="30"/>
      <c r="I18" s="30"/>
      <c r="J18" s="30"/>
      <c r="K18" s="30"/>
      <c r="L18" s="30"/>
      <c r="M18" s="30"/>
      <c r="N18" s="30"/>
      <c r="O18" s="30"/>
      <c r="P18" s="30"/>
      <c r="Q18" s="30"/>
    </row>
    <row r="19" spans="1:21" s="17" customFormat="1" ht="15" customHeight="1" x14ac:dyDescent="0.3">
      <c r="A19" s="30"/>
      <c r="B19" s="22"/>
      <c r="C19" s="22"/>
      <c r="D19" s="22"/>
      <c r="E19" s="22"/>
      <c r="F19" s="22"/>
      <c r="G19" s="22"/>
      <c r="H19" s="30"/>
      <c r="I19" s="30"/>
      <c r="J19" s="30"/>
      <c r="K19" s="30"/>
      <c r="L19" s="30"/>
      <c r="M19" s="30"/>
      <c r="N19" s="30"/>
      <c r="O19" s="30"/>
      <c r="P19" s="30"/>
      <c r="Q19" s="30"/>
    </row>
    <row r="20" spans="1:21" s="17" customFormat="1" ht="15" customHeight="1" x14ac:dyDescent="0.3">
      <c r="A20" s="30"/>
      <c r="B20" s="22"/>
      <c r="C20" s="22"/>
      <c r="D20" s="22"/>
      <c r="E20" s="25"/>
      <c r="F20" s="27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</row>
    <row r="21" spans="1:21" s="17" customFormat="1" ht="15" customHeight="1" x14ac:dyDescent="0.3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</row>
    <row r="22" spans="1:21" s="17" customFormat="1" ht="15" customHeight="1" x14ac:dyDescent="0.3">
      <c r="A22" s="30"/>
      <c r="B22" s="30"/>
      <c r="C22" s="30"/>
      <c r="D22" s="30"/>
      <c r="E22" s="25"/>
      <c r="F22" s="27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</row>
    <row r="23" spans="1:21" s="17" customFormat="1" ht="15" customHeight="1" x14ac:dyDescent="0.3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</row>
    <row r="24" spans="1:21" s="17" customFormat="1" ht="15" customHeight="1" x14ac:dyDescent="0.3">
      <c r="A24" s="30"/>
      <c r="B24" s="22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19"/>
      <c r="S24" s="19"/>
      <c r="T24" s="19"/>
      <c r="U24" s="19"/>
    </row>
    <row r="25" spans="1:21" s="17" customFormat="1" ht="15" customHeight="1" x14ac:dyDescent="0.3">
      <c r="A25" s="30"/>
      <c r="B25" s="28"/>
      <c r="C25" s="22"/>
      <c r="D25" s="22"/>
      <c r="E25" s="22"/>
      <c r="F25" s="22"/>
      <c r="G25" s="22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19"/>
      <c r="S25" s="19"/>
      <c r="T25" s="19"/>
      <c r="U25" s="19"/>
    </row>
    <row r="26" spans="1:21" s="17" customFormat="1" ht="15" customHeight="1" x14ac:dyDescent="0.3">
      <c r="A26" s="30"/>
      <c r="B26" s="26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19"/>
      <c r="S26" s="19"/>
      <c r="T26" s="19"/>
      <c r="U26" s="19"/>
    </row>
    <row r="27" spans="1:21" s="17" customFormat="1" ht="15" customHeight="1" x14ac:dyDescent="0.3">
      <c r="A27" s="30"/>
      <c r="B27" s="22"/>
      <c r="C27" s="29"/>
      <c r="D27" s="22"/>
      <c r="E27" s="25"/>
      <c r="F27" s="27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19"/>
      <c r="S27" s="19"/>
      <c r="T27" s="19"/>
      <c r="U27" s="19"/>
    </row>
    <row r="28" spans="1:21" s="17" customFormat="1" ht="15" customHeight="1" x14ac:dyDescent="0.3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19"/>
      <c r="S28" s="19"/>
      <c r="T28" s="19"/>
      <c r="U28" s="19"/>
    </row>
    <row r="29" spans="1:21" s="17" customFormat="1" ht="15" customHeight="1" x14ac:dyDescent="0.3">
      <c r="A29" s="30"/>
      <c r="B29" s="30"/>
      <c r="C29" s="30"/>
      <c r="D29" s="30"/>
      <c r="E29" s="25"/>
      <c r="F29" s="27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19"/>
      <c r="S29" s="19"/>
      <c r="T29" s="19"/>
      <c r="U29" s="19"/>
    </row>
    <row r="30" spans="1:21" s="17" customFormat="1" ht="15" customHeight="1" x14ac:dyDescent="0.3">
      <c r="A30" s="30"/>
      <c r="B30" s="28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19"/>
      <c r="S30" s="19"/>
      <c r="T30" s="19"/>
      <c r="U30" s="19"/>
    </row>
    <row r="31" spans="1:21" s="17" customFormat="1" ht="15" customHeight="1" x14ac:dyDescent="0.3">
      <c r="A31" s="30"/>
      <c r="B31" s="30"/>
      <c r="C31" s="25"/>
      <c r="D31" s="25"/>
      <c r="E31" s="25"/>
      <c r="F31" s="20"/>
      <c r="G31" s="30"/>
      <c r="H31" s="22"/>
      <c r="I31" s="22"/>
      <c r="J31" s="22"/>
      <c r="K31" s="30"/>
      <c r="L31" s="30"/>
      <c r="M31" s="30"/>
      <c r="N31" s="30"/>
      <c r="O31" s="30"/>
      <c r="P31" s="30"/>
      <c r="Q31" s="30"/>
      <c r="R31" s="19"/>
      <c r="S31" s="19"/>
      <c r="T31" s="19"/>
      <c r="U31" s="19"/>
    </row>
    <row r="32" spans="1:21" s="17" customFormat="1" ht="15" customHeight="1" x14ac:dyDescent="0.3">
      <c r="A32" s="30"/>
      <c r="B32" s="30"/>
      <c r="C32" s="30"/>
      <c r="D32" s="30"/>
      <c r="E32" s="25"/>
      <c r="F32" s="18"/>
      <c r="G32" s="30"/>
      <c r="H32" s="22"/>
      <c r="I32" s="22"/>
      <c r="J32" s="22"/>
      <c r="K32" s="30"/>
      <c r="L32" s="30"/>
      <c r="M32" s="30"/>
      <c r="N32" s="30"/>
      <c r="O32" s="30"/>
      <c r="P32" s="30"/>
      <c r="Q32" s="30"/>
      <c r="R32" s="19"/>
      <c r="S32" s="19"/>
      <c r="T32" s="19"/>
      <c r="U32" s="19"/>
    </row>
    <row r="33" spans="1:21" s="17" customFormat="1" ht="15" customHeight="1" x14ac:dyDescent="0.3">
      <c r="A33" s="30"/>
      <c r="B33" s="25"/>
      <c r="C33" s="25"/>
      <c r="D33" s="25"/>
      <c r="E33" s="25"/>
      <c r="F33" s="23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19"/>
      <c r="S33" s="19"/>
      <c r="T33" s="19"/>
      <c r="U33" s="19"/>
    </row>
    <row r="34" spans="1:21" s="17" customFormat="1" ht="15" customHeight="1" x14ac:dyDescent="0.3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19"/>
      <c r="S34" s="19"/>
      <c r="T34" s="19"/>
      <c r="U34" s="19"/>
    </row>
    <row r="35" spans="1:21" s="17" customFormat="1" ht="15" customHeight="1" x14ac:dyDescent="0.3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19"/>
      <c r="S35" s="19"/>
      <c r="T35" s="19"/>
      <c r="U35" s="19"/>
    </row>
    <row r="36" spans="1:21" s="17" customFormat="1" ht="15" customHeight="1" x14ac:dyDescent="0.3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19"/>
      <c r="S36" s="19"/>
      <c r="T36" s="19"/>
      <c r="U36" s="19"/>
    </row>
    <row r="37" spans="1:21" s="17" customFormat="1" ht="15" customHeight="1" x14ac:dyDescent="0.3">
      <c r="A37" s="30"/>
      <c r="B37" s="26"/>
      <c r="C37" s="22"/>
      <c r="D37" s="22"/>
      <c r="E37" s="22"/>
      <c r="F37" s="22"/>
      <c r="G37" s="22"/>
      <c r="H37" s="22"/>
      <c r="I37" s="22"/>
      <c r="J37" s="30"/>
      <c r="K37" s="30"/>
      <c r="L37" s="30"/>
      <c r="M37" s="30"/>
      <c r="N37" s="30"/>
      <c r="O37" s="30"/>
      <c r="P37" s="30"/>
      <c r="Q37" s="30"/>
      <c r="R37" s="19"/>
      <c r="S37" s="19"/>
      <c r="T37" s="19"/>
      <c r="U37" s="19"/>
    </row>
    <row r="38" spans="1:21" s="17" customFormat="1" ht="15" customHeight="1" x14ac:dyDescent="0.3">
      <c r="A38" s="30"/>
      <c r="B38" s="22"/>
      <c r="C38" s="22"/>
      <c r="D38" s="22"/>
      <c r="E38" s="22"/>
      <c r="F38" s="22"/>
      <c r="G38" s="22"/>
      <c r="H38" s="22"/>
      <c r="I38" s="22"/>
      <c r="J38" s="30"/>
      <c r="K38" s="30"/>
      <c r="L38" s="30"/>
      <c r="M38" s="30"/>
      <c r="N38" s="30"/>
      <c r="O38" s="30"/>
      <c r="P38" s="30"/>
      <c r="Q38" s="30"/>
      <c r="R38" s="19"/>
      <c r="S38" s="19"/>
      <c r="T38" s="19"/>
      <c r="U38" s="19"/>
    </row>
    <row r="39" spans="1:21" s="17" customFormat="1" ht="15" customHeight="1" x14ac:dyDescent="0.3">
      <c r="A39" s="30"/>
      <c r="B39" s="22" t="s">
        <v>21</v>
      </c>
      <c r="C39" s="22" t="s">
        <v>55</v>
      </c>
      <c r="D39" s="22"/>
      <c r="E39" s="22"/>
      <c r="F39" s="22"/>
      <c r="G39" s="22"/>
      <c r="H39" s="22"/>
      <c r="I39" s="22"/>
      <c r="J39" s="30"/>
      <c r="K39" s="30"/>
      <c r="L39" s="30"/>
      <c r="M39" s="30"/>
      <c r="N39" s="30"/>
      <c r="O39" s="30"/>
      <c r="P39" s="30"/>
      <c r="Q39" s="30"/>
      <c r="R39" s="19"/>
      <c r="S39" s="19"/>
      <c r="T39" s="19"/>
      <c r="U39" s="19"/>
    </row>
    <row r="40" spans="1:21" s="17" customFormat="1" ht="15" customHeight="1" x14ac:dyDescent="0.3">
      <c r="A40" s="30"/>
      <c r="B40" s="22"/>
      <c r="C40" s="22"/>
      <c r="D40" s="22"/>
      <c r="E40" s="22"/>
      <c r="F40" s="22"/>
      <c r="G40" s="22"/>
      <c r="H40" s="22"/>
      <c r="I40" s="22"/>
      <c r="J40" s="30"/>
      <c r="K40" s="30"/>
      <c r="L40" s="30"/>
      <c r="M40" s="30"/>
      <c r="N40" s="30"/>
      <c r="O40" s="30"/>
      <c r="P40" s="30"/>
      <c r="Q40" s="30"/>
      <c r="R40" s="19"/>
      <c r="S40" s="19"/>
      <c r="T40" s="19"/>
      <c r="U40" s="19"/>
    </row>
    <row r="41" spans="1:21" s="17" customFormat="1" ht="15" customHeight="1" x14ac:dyDescent="0.3">
      <c r="A41" s="30"/>
      <c r="B41" s="26" t="s">
        <v>22</v>
      </c>
      <c r="C41" s="22"/>
      <c r="D41" s="22"/>
      <c r="E41" s="22"/>
      <c r="F41" s="22"/>
      <c r="G41" s="22"/>
      <c r="H41" s="22"/>
      <c r="I41" s="22"/>
      <c r="J41" s="30"/>
      <c r="K41" s="30"/>
      <c r="L41" s="30"/>
      <c r="M41" s="30"/>
      <c r="N41" s="30"/>
      <c r="O41" s="30"/>
      <c r="P41" s="30"/>
      <c r="Q41" s="30"/>
      <c r="R41" s="19"/>
      <c r="S41" s="19"/>
      <c r="T41" s="19"/>
      <c r="U41" s="19"/>
    </row>
    <row r="42" spans="1:21" s="17" customFormat="1" ht="15" customHeight="1" x14ac:dyDescent="0.3">
      <c r="A42" s="30"/>
      <c r="B42" s="22"/>
      <c r="C42" s="22"/>
      <c r="D42" s="22"/>
      <c r="E42" s="22"/>
      <c r="F42" s="22"/>
      <c r="G42" s="22"/>
      <c r="H42" s="22"/>
      <c r="I42" s="22"/>
      <c r="J42" s="30"/>
      <c r="K42" s="30"/>
      <c r="L42" s="30"/>
      <c r="M42" s="30"/>
      <c r="N42" s="30"/>
      <c r="O42" s="30"/>
      <c r="P42" s="30"/>
      <c r="Q42" s="30"/>
      <c r="R42" s="19"/>
      <c r="S42" s="19"/>
      <c r="T42" s="19"/>
      <c r="U42" s="19"/>
    </row>
    <row r="43" spans="1:21" s="17" customFormat="1" ht="15" customHeight="1" x14ac:dyDescent="0.3">
      <c r="A43" s="30"/>
      <c r="B43" s="22" t="s">
        <v>23</v>
      </c>
      <c r="C43" s="22"/>
      <c r="D43" s="22"/>
      <c r="E43" s="22"/>
      <c r="F43" s="22"/>
      <c r="G43" s="22"/>
      <c r="H43" s="22" t="s">
        <v>8</v>
      </c>
      <c r="I43" s="38">
        <v>1</v>
      </c>
      <c r="J43" s="30"/>
      <c r="K43" s="30"/>
      <c r="L43" s="30"/>
      <c r="M43" s="30"/>
      <c r="N43" s="30"/>
      <c r="O43" s="30"/>
      <c r="P43" s="30"/>
      <c r="Q43" s="30"/>
      <c r="R43" s="19"/>
      <c r="S43" s="19"/>
      <c r="T43" s="19"/>
      <c r="U43" s="19"/>
    </row>
    <row r="44" spans="1:21" s="17" customFormat="1" ht="15" customHeight="1" x14ac:dyDescent="0.3">
      <c r="A44" s="30"/>
      <c r="B44" s="22" t="s">
        <v>24</v>
      </c>
      <c r="C44" s="22"/>
      <c r="D44" s="22"/>
      <c r="E44" s="22"/>
      <c r="F44" s="22"/>
      <c r="G44" s="22"/>
      <c r="H44" s="22" t="s">
        <v>8</v>
      </c>
      <c r="I44" s="46" t="s">
        <v>43</v>
      </c>
      <c r="J44" s="30"/>
      <c r="K44" s="30" t="s">
        <v>25</v>
      </c>
      <c r="L44" s="30"/>
      <c r="M44" s="30"/>
      <c r="N44" s="30"/>
      <c r="O44" s="30"/>
      <c r="P44" s="30"/>
      <c r="Q44" s="30"/>
      <c r="R44" s="19"/>
      <c r="S44" s="19"/>
      <c r="T44" s="19"/>
      <c r="U44" s="19"/>
    </row>
    <row r="45" spans="1:21" s="17" customFormat="1" ht="15" customHeight="1" x14ac:dyDescent="0.3">
      <c r="A45" s="30"/>
      <c r="B45" s="22" t="s">
        <v>54</v>
      </c>
      <c r="C45" s="22"/>
      <c r="D45" s="22"/>
      <c r="E45" s="22"/>
      <c r="F45" s="22"/>
      <c r="G45" s="22"/>
      <c r="H45" s="22" t="s">
        <v>8</v>
      </c>
      <c r="I45" s="38">
        <v>5.8999999999999997E-2</v>
      </c>
      <c r="J45" s="30"/>
      <c r="K45" s="30" t="s">
        <v>26</v>
      </c>
      <c r="L45" s="30"/>
      <c r="M45" s="30"/>
      <c r="N45" s="30"/>
      <c r="O45" s="30"/>
      <c r="P45" s="30"/>
      <c r="Q45" s="30"/>
      <c r="R45" s="19"/>
      <c r="S45" s="19"/>
      <c r="T45" s="19"/>
      <c r="U45" s="19"/>
    </row>
    <row r="46" spans="1:21" s="17" customFormat="1" ht="15" customHeight="1" x14ac:dyDescent="0.35">
      <c r="A46" s="30"/>
      <c r="B46" s="22" t="s">
        <v>27</v>
      </c>
      <c r="C46" s="22"/>
      <c r="D46" s="22"/>
      <c r="E46" s="22"/>
      <c r="F46" s="22"/>
      <c r="G46" s="22"/>
      <c r="H46" s="22" t="s">
        <v>8</v>
      </c>
      <c r="I46" s="38">
        <v>1.6</v>
      </c>
      <c r="J46" s="30"/>
      <c r="K46" s="30" t="s">
        <v>56</v>
      </c>
      <c r="L46" s="30"/>
      <c r="M46" s="30"/>
      <c r="N46" s="30"/>
      <c r="O46" s="30"/>
      <c r="P46" s="30"/>
      <c r="Q46" s="30"/>
      <c r="R46" s="19"/>
      <c r="S46" s="19"/>
      <c r="T46" s="19"/>
      <c r="U46" s="19"/>
    </row>
    <row r="47" spans="1:21" s="17" customFormat="1" ht="15" customHeight="1" x14ac:dyDescent="0.35">
      <c r="A47" s="30"/>
      <c r="B47" s="22" t="s">
        <v>28</v>
      </c>
      <c r="C47" s="22"/>
      <c r="D47" s="22"/>
      <c r="E47" s="22"/>
      <c r="F47" s="22"/>
      <c r="G47" s="22"/>
      <c r="H47" s="22" t="s">
        <v>8</v>
      </c>
      <c r="I47" s="40">
        <f>I46*I45</f>
        <v>9.4399999999999998E-2</v>
      </c>
      <c r="J47" s="30"/>
      <c r="K47" s="30" t="s">
        <v>57</v>
      </c>
      <c r="L47" s="30"/>
      <c r="M47" s="30"/>
      <c r="N47" s="30"/>
      <c r="O47" s="30"/>
      <c r="P47" s="30"/>
      <c r="Q47" s="30"/>
      <c r="R47" s="19"/>
      <c r="S47" s="19"/>
      <c r="T47" s="19"/>
      <c r="U47" s="19"/>
    </row>
    <row r="48" spans="1:21" s="17" customFormat="1" ht="15" customHeight="1" x14ac:dyDescent="0.3">
      <c r="A48" s="30"/>
      <c r="B48" s="30" t="s">
        <v>29</v>
      </c>
      <c r="C48" s="30"/>
      <c r="D48" s="30"/>
      <c r="E48" s="25"/>
      <c r="F48" s="18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19"/>
      <c r="S48" s="19"/>
      <c r="T48" s="19"/>
      <c r="U48" s="19"/>
    </row>
    <row r="49" spans="1:21" s="17" customFormat="1" ht="15" customHeight="1" x14ac:dyDescent="0.3">
      <c r="A49" s="30"/>
      <c r="B49" s="30"/>
      <c r="C49" s="30"/>
      <c r="D49" s="30"/>
      <c r="E49" s="25"/>
      <c r="F49" s="18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19"/>
      <c r="S49" s="19"/>
      <c r="T49" s="19"/>
      <c r="U49" s="19"/>
    </row>
    <row r="50" spans="1:21" s="17" customFormat="1" ht="15" customHeight="1" x14ac:dyDescent="0.3">
      <c r="A50" s="30"/>
      <c r="B50" s="28" t="s">
        <v>47</v>
      </c>
      <c r="C50" s="30"/>
      <c r="D50" s="30"/>
      <c r="E50" s="25"/>
      <c r="F50" s="18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19"/>
      <c r="S50" s="19"/>
      <c r="T50" s="19"/>
      <c r="U50" s="19"/>
    </row>
    <row r="51" spans="1:21" s="17" customFormat="1" ht="15" customHeight="1" x14ac:dyDescent="0.3">
      <c r="A51" s="30"/>
      <c r="B51" s="30"/>
      <c r="C51" s="42" t="s">
        <v>30</v>
      </c>
      <c r="D51" s="42" t="s">
        <v>31</v>
      </c>
      <c r="E51" s="25"/>
      <c r="F51" s="18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19"/>
      <c r="S51" s="19"/>
      <c r="T51" s="19"/>
      <c r="U51" s="19"/>
    </row>
    <row r="52" spans="1:21" s="17" customFormat="1" ht="15" customHeight="1" x14ac:dyDescent="0.3">
      <c r="A52" s="30"/>
      <c r="B52" s="30"/>
      <c r="C52" s="44">
        <v>252.06</v>
      </c>
      <c r="D52" s="44">
        <v>63.36</v>
      </c>
      <c r="E52" s="41"/>
      <c r="F52" s="2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19"/>
      <c r="S52" s="19"/>
      <c r="T52" s="19"/>
      <c r="U52" s="19"/>
    </row>
    <row r="53" spans="1:21" s="17" customFormat="1" ht="15" customHeight="1" x14ac:dyDescent="0.3">
      <c r="A53" s="30"/>
      <c r="B53" s="30"/>
      <c r="C53" s="44">
        <v>228.96</v>
      </c>
      <c r="D53" s="44">
        <v>63.36</v>
      </c>
      <c r="E53" s="41"/>
      <c r="F53" s="2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19"/>
      <c r="S53" s="19"/>
      <c r="T53" s="19"/>
      <c r="U53" s="19"/>
    </row>
    <row r="54" spans="1:21" s="17" customFormat="1" ht="15" customHeight="1" x14ac:dyDescent="0.3">
      <c r="A54" s="30"/>
      <c r="B54" s="30"/>
      <c r="C54" s="44">
        <v>228.96</v>
      </c>
      <c r="D54" s="44">
        <v>63.36</v>
      </c>
      <c r="E54" s="41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19"/>
      <c r="S54" s="19"/>
      <c r="T54" s="19"/>
      <c r="U54" s="19"/>
    </row>
    <row r="55" spans="1:21" s="17" customFormat="1" ht="15" customHeight="1" x14ac:dyDescent="0.3">
      <c r="A55" s="30"/>
      <c r="B55" s="30"/>
      <c r="C55" s="44">
        <v>228.96</v>
      </c>
      <c r="D55" s="44">
        <v>63.36</v>
      </c>
      <c r="E55" s="41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19"/>
      <c r="S55" s="19"/>
      <c r="T55" s="19"/>
      <c r="U55" s="19"/>
    </row>
    <row r="56" spans="1:21" s="17" customFormat="1" ht="15" customHeight="1" x14ac:dyDescent="0.3">
      <c r="A56" s="30"/>
      <c r="B56" s="30"/>
      <c r="C56" s="44">
        <v>228.96</v>
      </c>
      <c r="D56" s="44">
        <v>63.36</v>
      </c>
      <c r="E56" s="41"/>
      <c r="F56" s="18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19"/>
      <c r="S56" s="19"/>
      <c r="T56" s="19"/>
      <c r="U56" s="19"/>
    </row>
    <row r="57" spans="1:21" s="17" customFormat="1" ht="15" customHeight="1" x14ac:dyDescent="0.3">
      <c r="A57" s="30"/>
      <c r="B57" s="30"/>
      <c r="C57" s="44">
        <v>242.26</v>
      </c>
      <c r="D57" s="44">
        <v>63.36</v>
      </c>
      <c r="E57" s="41"/>
      <c r="F57" s="18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19"/>
      <c r="S57" s="19"/>
      <c r="T57" s="19"/>
      <c r="U57" s="19"/>
    </row>
    <row r="58" spans="1:21" s="17" customFormat="1" ht="15" customHeight="1" x14ac:dyDescent="0.3">
      <c r="A58" s="30"/>
      <c r="B58" s="30"/>
      <c r="C58" s="44">
        <v>265.45</v>
      </c>
      <c r="D58" s="44">
        <v>63.36</v>
      </c>
      <c r="E58" s="41"/>
      <c r="F58" s="2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19"/>
      <c r="S58" s="19"/>
      <c r="T58" s="19"/>
      <c r="U58" s="19"/>
    </row>
    <row r="59" spans="1:21" s="17" customFormat="1" ht="15" customHeight="1" x14ac:dyDescent="0.3">
      <c r="A59" s="30"/>
      <c r="B59" s="43" t="s">
        <v>35</v>
      </c>
      <c r="C59" s="41">
        <f>SUM(C52:C58,D52:D58)</f>
        <v>2119.1299999999997</v>
      </c>
      <c r="D59" s="30" t="s">
        <v>10</v>
      </c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19"/>
      <c r="S59" s="19"/>
      <c r="T59" s="19"/>
      <c r="U59" s="19"/>
    </row>
    <row r="60" spans="1:21" s="17" customFormat="1" ht="15" customHeight="1" x14ac:dyDescent="0.3">
      <c r="A60" s="30"/>
      <c r="B60" s="43" t="s">
        <v>32</v>
      </c>
      <c r="C60" s="44">
        <v>7</v>
      </c>
      <c r="D60" s="30"/>
      <c r="E60" s="30" t="s">
        <v>38</v>
      </c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19"/>
      <c r="S60" s="19"/>
      <c r="T60" s="19"/>
      <c r="U60" s="19"/>
    </row>
    <row r="61" spans="1:21" s="17" customFormat="1" ht="15" customHeight="1" x14ac:dyDescent="0.3">
      <c r="A61" s="30"/>
      <c r="B61" s="43" t="s">
        <v>33</v>
      </c>
      <c r="C61" s="41">
        <f>C59/C60</f>
        <v>302.73285714285709</v>
      </c>
      <c r="D61" s="30" t="s">
        <v>10</v>
      </c>
      <c r="E61" s="30" t="s">
        <v>39</v>
      </c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19"/>
      <c r="S61" s="19"/>
      <c r="T61" s="19"/>
      <c r="U61" s="19"/>
    </row>
    <row r="62" spans="1:21" s="17" customFormat="1" ht="15" customHeight="1" x14ac:dyDescent="0.3">
      <c r="A62" s="30"/>
      <c r="B62" s="43" t="s">
        <v>36</v>
      </c>
      <c r="C62" s="41">
        <f>C61*0.25</f>
        <v>75.683214285714271</v>
      </c>
      <c r="D62" s="30" t="s">
        <v>10</v>
      </c>
      <c r="E62" s="29" t="s">
        <v>40</v>
      </c>
      <c r="F62" s="21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19"/>
      <c r="S62" s="19"/>
      <c r="T62" s="19"/>
      <c r="U62" s="19"/>
    </row>
    <row r="63" spans="1:21" s="17" customFormat="1" ht="15" customHeight="1" x14ac:dyDescent="0.3">
      <c r="A63" s="30"/>
      <c r="B63" s="43" t="s">
        <v>34</v>
      </c>
      <c r="C63" s="44">
        <v>2</v>
      </c>
      <c r="D63" s="30"/>
      <c r="E63" s="29" t="s">
        <v>41</v>
      </c>
      <c r="F63" s="18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19"/>
      <c r="S63" s="19"/>
      <c r="T63" s="19"/>
      <c r="U63" s="19"/>
    </row>
    <row r="64" spans="1:21" s="17" customFormat="1" ht="15" customHeight="1" x14ac:dyDescent="0.3">
      <c r="A64" s="30"/>
      <c r="B64" s="28" t="s">
        <v>37</v>
      </c>
      <c r="C64" s="45">
        <f>C62/C63</f>
        <v>37.841607142857136</v>
      </c>
      <c r="D64" s="30" t="s">
        <v>10</v>
      </c>
      <c r="E64" s="29" t="s">
        <v>42</v>
      </c>
      <c r="F64" s="18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19"/>
      <c r="S64" s="19"/>
      <c r="T64" s="19"/>
      <c r="U64" s="19"/>
    </row>
    <row r="65" spans="1:21" s="17" customFormat="1" ht="15" customHeight="1" x14ac:dyDescent="0.3">
      <c r="A65" s="30"/>
      <c r="B65" s="30"/>
      <c r="C65" s="41"/>
      <c r="D65" s="30"/>
      <c r="E65" s="25"/>
      <c r="F65" s="2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19"/>
      <c r="S65" s="19"/>
      <c r="T65" s="19"/>
      <c r="U65" s="19"/>
    </row>
    <row r="66" spans="1:21" s="17" customFormat="1" ht="15" customHeight="1" x14ac:dyDescent="0.3">
      <c r="A66" s="30"/>
      <c r="B66" s="30" t="s">
        <v>44</v>
      </c>
      <c r="C66" s="41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19"/>
      <c r="S66" s="19"/>
      <c r="T66" s="19"/>
      <c r="U66" s="19"/>
    </row>
    <row r="67" spans="1:21" s="17" customFormat="1" ht="15" customHeight="1" x14ac:dyDescent="0.3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19"/>
      <c r="S67" s="19"/>
      <c r="T67" s="19"/>
      <c r="U67" s="19"/>
    </row>
    <row r="68" spans="1:21" s="17" customFormat="1" ht="15" customHeight="1" x14ac:dyDescent="0.3">
      <c r="A68" s="30"/>
      <c r="B68" s="28" t="s">
        <v>45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19"/>
      <c r="S68" s="19"/>
      <c r="T68" s="19"/>
      <c r="U68" s="19"/>
    </row>
    <row r="69" spans="1:21" s="17" customFormat="1" ht="15" customHeight="1" x14ac:dyDescent="0.3">
      <c r="A69" s="30"/>
      <c r="B69" s="30"/>
      <c r="C69" s="30"/>
      <c r="D69" s="30"/>
      <c r="E69" s="25"/>
      <c r="F69" s="21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19"/>
      <c r="S69" s="19"/>
      <c r="T69" s="19"/>
      <c r="U69" s="19"/>
    </row>
    <row r="70" spans="1:21" s="17" customFormat="1" ht="15" customHeight="1" x14ac:dyDescent="0.3">
      <c r="A70" s="30"/>
      <c r="B70" s="30" t="s">
        <v>46</v>
      </c>
      <c r="C70" s="47">
        <f>2+9.5/12</f>
        <v>2.7916666666666665</v>
      </c>
      <c r="D70" s="30" t="s">
        <v>48</v>
      </c>
      <c r="E70" s="25"/>
      <c r="F70" s="18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19"/>
      <c r="S70" s="19"/>
      <c r="T70" s="19"/>
      <c r="U70" s="19"/>
    </row>
    <row r="71" spans="1:21" s="17" customFormat="1" ht="15" customHeight="1" x14ac:dyDescent="0.3">
      <c r="A71" s="30"/>
      <c r="B71" s="30" t="s">
        <v>49</v>
      </c>
      <c r="C71" s="48">
        <f>C70-(4/12)</f>
        <v>2.458333333333333</v>
      </c>
      <c r="D71" s="30" t="s">
        <v>48</v>
      </c>
      <c r="E71" s="29" t="s">
        <v>50</v>
      </c>
      <c r="F71" s="18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19"/>
      <c r="S71" s="19"/>
      <c r="T71" s="19"/>
      <c r="U71" s="19"/>
    </row>
    <row r="72" spans="1:21" s="17" customFormat="1" ht="15" customHeight="1" x14ac:dyDescent="0.3">
      <c r="A72" s="30"/>
      <c r="B72" s="30" t="s">
        <v>51</v>
      </c>
      <c r="C72" s="48">
        <f>3+4/12</f>
        <v>3.3333333333333335</v>
      </c>
      <c r="D72" s="30" t="s">
        <v>48</v>
      </c>
      <c r="E72" s="25"/>
      <c r="F72" s="18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19"/>
      <c r="S72" s="19"/>
      <c r="T72" s="19"/>
      <c r="U72" s="19"/>
    </row>
    <row r="73" spans="1:21" s="17" customFormat="1" ht="15" customHeight="1" x14ac:dyDescent="0.3">
      <c r="A73" s="30"/>
      <c r="B73" s="30" t="s">
        <v>52</v>
      </c>
      <c r="C73" s="24">
        <f>((C72-C71)*12)/2</f>
        <v>5.2500000000000027</v>
      </c>
      <c r="D73" s="30" t="s">
        <v>53</v>
      </c>
      <c r="E73" s="25"/>
      <c r="F73" s="18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19"/>
      <c r="S73" s="19"/>
      <c r="T73" s="19"/>
      <c r="U73" s="19"/>
    </row>
    <row r="74" spans="1:21" s="17" customFormat="1" ht="15" customHeight="1" x14ac:dyDescent="0.3">
      <c r="A74" s="30"/>
      <c r="B74" s="30"/>
      <c r="C74" s="41"/>
      <c r="D74" s="30"/>
      <c r="E74" s="25"/>
      <c r="F74" s="2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19"/>
      <c r="S74" s="19"/>
      <c r="T74" s="19"/>
      <c r="U74" s="19"/>
    </row>
    <row r="75" spans="1:21" s="17" customFormat="1" ht="15" customHeight="1" x14ac:dyDescent="0.3">
      <c r="A75" s="30"/>
      <c r="B75" s="30"/>
      <c r="C75" s="41"/>
      <c r="D75" s="30"/>
      <c r="E75" s="25"/>
      <c r="F75" s="2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19"/>
      <c r="S75" s="19"/>
      <c r="T75" s="19"/>
      <c r="U75" s="19"/>
    </row>
    <row r="76" spans="1:21" s="17" customFormat="1" ht="15" customHeight="1" x14ac:dyDescent="0.3">
      <c r="A76" s="30"/>
      <c r="B76" s="30"/>
      <c r="C76" s="41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19"/>
      <c r="S76" s="19"/>
      <c r="T76" s="19"/>
      <c r="U76" s="19"/>
    </row>
    <row r="77" spans="1:21" s="17" customFormat="1" ht="15" customHeight="1" x14ac:dyDescent="0.3">
      <c r="A77" s="30"/>
      <c r="B77" s="30"/>
      <c r="C77" s="41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19"/>
      <c r="S77" s="19"/>
      <c r="T77" s="19"/>
      <c r="U77" s="19"/>
    </row>
    <row r="78" spans="1:21" s="17" customFormat="1" ht="15" customHeight="1" x14ac:dyDescent="0.3">
      <c r="A78" s="30"/>
      <c r="B78" s="30"/>
      <c r="C78" s="30"/>
      <c r="D78" s="30"/>
      <c r="E78" s="25"/>
      <c r="F78" s="21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19"/>
      <c r="S78" s="19"/>
      <c r="T78" s="19"/>
      <c r="U78" s="19"/>
    </row>
    <row r="79" spans="1:21" s="17" customFormat="1" ht="15" customHeight="1" x14ac:dyDescent="0.3">
      <c r="A79" s="30"/>
      <c r="B79" s="30"/>
      <c r="C79" s="30"/>
      <c r="D79" s="30"/>
      <c r="E79" s="25"/>
      <c r="F79" s="18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19"/>
      <c r="S79" s="19"/>
      <c r="T79" s="19"/>
      <c r="U79" s="19"/>
    </row>
    <row r="80" spans="1:21" s="17" customFormat="1" ht="15" customHeight="1" x14ac:dyDescent="0.3">
      <c r="A80" s="30"/>
      <c r="B80" s="30"/>
      <c r="C80" s="30"/>
      <c r="D80" s="30"/>
      <c r="E80" s="25"/>
      <c r="F80" s="18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19"/>
      <c r="S80" s="19"/>
      <c r="T80" s="19"/>
      <c r="U80" s="19"/>
    </row>
    <row r="81" spans="1:21" s="17" customFormat="1" ht="15" customHeight="1" x14ac:dyDescent="0.3">
      <c r="A81" s="30"/>
      <c r="B81" s="30"/>
      <c r="C81" s="30"/>
      <c r="D81" s="30"/>
      <c r="E81" s="25"/>
      <c r="F81" s="18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19"/>
      <c r="S81" s="19"/>
      <c r="T81" s="19"/>
      <c r="U81" s="19"/>
    </row>
    <row r="82" spans="1:21" s="17" customFormat="1" ht="15" customHeight="1" x14ac:dyDescent="0.3">
      <c r="A82" s="30"/>
      <c r="B82" s="30"/>
      <c r="C82" s="30"/>
      <c r="D82" s="30"/>
      <c r="E82" s="25"/>
      <c r="F82" s="18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19"/>
      <c r="S82" s="19"/>
      <c r="T82" s="19"/>
      <c r="U82" s="19"/>
    </row>
    <row r="83" spans="1:21" s="17" customFormat="1" ht="15" customHeight="1" x14ac:dyDescent="0.3">
      <c r="A83" s="30"/>
      <c r="B83" s="30"/>
      <c r="C83" s="30"/>
      <c r="D83" s="30"/>
      <c r="E83" s="25"/>
      <c r="F83" s="2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19"/>
      <c r="S83" s="19"/>
      <c r="T83" s="19"/>
      <c r="U83" s="19"/>
    </row>
    <row r="84" spans="1:21" s="17" customFormat="1" ht="15" customHeight="1" x14ac:dyDescent="0.3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19"/>
      <c r="S84" s="19"/>
      <c r="T84" s="19"/>
      <c r="U84" s="19"/>
    </row>
    <row r="85" spans="1:21" s="17" customFormat="1" ht="15" customHeight="1" x14ac:dyDescent="0.3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19"/>
      <c r="S85" s="19"/>
      <c r="T85" s="19"/>
      <c r="U85" s="19"/>
    </row>
    <row r="86" spans="1:21" s="17" customFormat="1" ht="15" customHeight="1" x14ac:dyDescent="0.3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19"/>
      <c r="S86" s="19"/>
      <c r="T86" s="19"/>
      <c r="U86" s="19"/>
    </row>
    <row r="87" spans="1:21" s="17" customFormat="1" ht="15" customHeight="1" x14ac:dyDescent="0.3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19"/>
      <c r="S87" s="19"/>
      <c r="T87" s="19"/>
      <c r="U87" s="19"/>
    </row>
    <row r="88" spans="1:21" s="17" customFormat="1" ht="15" customHeight="1" x14ac:dyDescent="0.3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19"/>
      <c r="S88" s="19"/>
      <c r="T88" s="19"/>
      <c r="U88" s="19"/>
    </row>
    <row r="89" spans="1:21" s="17" customFormat="1" ht="15" customHeight="1" x14ac:dyDescent="0.3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19"/>
      <c r="S89" s="19"/>
      <c r="T89" s="19"/>
      <c r="U89" s="19"/>
    </row>
    <row r="90" spans="1:21" s="17" customFormat="1" ht="15" customHeight="1" x14ac:dyDescent="0.3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19"/>
      <c r="S90" s="19"/>
      <c r="T90" s="19"/>
      <c r="U90" s="19"/>
    </row>
    <row r="91" spans="1:21" s="17" customFormat="1" ht="15" customHeight="1" x14ac:dyDescent="0.3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19"/>
      <c r="S91" s="19"/>
      <c r="T91" s="19"/>
      <c r="U91" s="19"/>
    </row>
    <row r="92" spans="1:21" s="17" customFormat="1" ht="15" customHeight="1" x14ac:dyDescent="0.3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19"/>
      <c r="S92" s="19"/>
      <c r="T92" s="19"/>
      <c r="U92" s="19"/>
    </row>
    <row r="93" spans="1:21" s="17" customFormat="1" ht="15" customHeight="1" x14ac:dyDescent="0.3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19"/>
      <c r="S93" s="19"/>
      <c r="T93" s="19"/>
      <c r="U93" s="19"/>
    </row>
    <row r="94" spans="1:21" s="17" customFormat="1" ht="15" customHeight="1" x14ac:dyDescent="0.3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19"/>
      <c r="S94" s="19"/>
      <c r="T94" s="19"/>
      <c r="U94" s="19"/>
    </row>
    <row r="95" spans="1:21" s="17" customFormat="1" ht="15" customHeight="1" x14ac:dyDescent="0.3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19"/>
      <c r="S95" s="19"/>
      <c r="T95" s="19"/>
      <c r="U95" s="19"/>
    </row>
    <row r="96" spans="1:21" s="17" customFormat="1" ht="15" customHeight="1" x14ac:dyDescent="0.3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19"/>
      <c r="S96" s="19"/>
      <c r="T96" s="19"/>
      <c r="U96" s="19"/>
    </row>
    <row r="97" spans="1:21" s="17" customFormat="1" ht="15" customHeight="1" x14ac:dyDescent="0.3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19"/>
      <c r="S97" s="19"/>
      <c r="T97" s="19"/>
      <c r="U97" s="19"/>
    </row>
    <row r="98" spans="1:21" s="17" customFormat="1" ht="15" customHeight="1" x14ac:dyDescent="0.3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19"/>
      <c r="S98" s="19"/>
      <c r="T98" s="19"/>
      <c r="U98" s="19"/>
    </row>
    <row r="99" spans="1:21" s="17" customFormat="1" ht="15" customHeight="1" x14ac:dyDescent="0.3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19"/>
      <c r="S99" s="19"/>
      <c r="T99" s="19"/>
      <c r="U99" s="19"/>
    </row>
    <row r="100" spans="1:21" s="17" customFormat="1" ht="15" customHeight="1" x14ac:dyDescent="0.3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19"/>
      <c r="S100" s="19"/>
      <c r="T100" s="19"/>
      <c r="U100" s="19"/>
    </row>
    <row r="101" spans="1:21" s="17" customFormat="1" ht="15" customHeight="1" x14ac:dyDescent="0.3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19"/>
      <c r="S101" s="19"/>
      <c r="T101" s="19"/>
      <c r="U101" s="19"/>
    </row>
    <row r="102" spans="1:21" s="17" customFormat="1" ht="15" customHeight="1" x14ac:dyDescent="0.3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19"/>
      <c r="S102" s="19"/>
      <c r="T102" s="19"/>
      <c r="U102" s="19"/>
    </row>
    <row r="103" spans="1:21" ht="15" customHeight="1" x14ac:dyDescent="0.3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</row>
    <row r="104" spans="1:21" ht="15" customHeight="1" x14ac:dyDescent="0.3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</row>
    <row r="105" spans="1:21" ht="15" customHeight="1" x14ac:dyDescent="0.3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</row>
    <row r="106" spans="1:21" ht="15" customHeight="1" x14ac:dyDescent="0.3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</row>
    <row r="107" spans="1:21" ht="15" customHeight="1" x14ac:dyDescent="0.3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</row>
    <row r="108" spans="1:21" ht="15" customHeight="1" x14ac:dyDescent="0.3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</row>
    <row r="109" spans="1:21" ht="15" customHeight="1" x14ac:dyDescent="0.3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</row>
    <row r="110" spans="1:21" ht="15" customHeight="1" x14ac:dyDescent="0.3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</row>
    <row r="111" spans="1:21" ht="15" customHeight="1" x14ac:dyDescent="0.3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</row>
    <row r="112" spans="1:21" ht="15" customHeight="1" x14ac:dyDescent="0.3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</row>
    <row r="113" spans="1:21" ht="15" customHeight="1" x14ac:dyDescent="0.3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</row>
    <row r="114" spans="1:21" ht="15" customHeight="1" x14ac:dyDescent="0.3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</row>
    <row r="115" spans="1:21" ht="15" customHeight="1" x14ac:dyDescent="0.3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</row>
    <row r="116" spans="1:21" ht="15" customHeight="1" x14ac:dyDescent="0.3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</row>
    <row r="117" spans="1:21" ht="15" customHeight="1" x14ac:dyDescent="0.3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</row>
    <row r="118" spans="1:21" ht="15" customHeight="1" x14ac:dyDescent="0.3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</row>
    <row r="119" spans="1:21" ht="15" customHeight="1" x14ac:dyDescent="0.3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</row>
    <row r="120" spans="1:21" ht="15" customHeight="1" x14ac:dyDescent="0.3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</row>
    <row r="121" spans="1:21" ht="15" customHeight="1" x14ac:dyDescent="0.3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</row>
    <row r="122" spans="1:21" ht="15" customHeight="1" x14ac:dyDescent="0.3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</row>
    <row r="123" spans="1:21" ht="15" customHeight="1" x14ac:dyDescent="0.3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</row>
    <row r="124" spans="1:21" ht="15" customHeight="1" x14ac:dyDescent="0.3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</row>
    <row r="125" spans="1:21" ht="15" customHeight="1" x14ac:dyDescent="0.3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</row>
    <row r="126" spans="1:21" ht="15" customHeight="1" x14ac:dyDescent="0.3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</row>
    <row r="127" spans="1:21" ht="15" customHeight="1" x14ac:dyDescent="0.3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</row>
    <row r="128" spans="1:21" ht="15" customHeight="1" x14ac:dyDescent="0.3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</row>
    <row r="129" spans="1:21" ht="15" customHeight="1" x14ac:dyDescent="0.3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</row>
    <row r="130" spans="1:21" ht="15" customHeight="1" x14ac:dyDescent="0.3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</row>
    <row r="131" spans="1:21" ht="15" customHeight="1" x14ac:dyDescent="0.3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</row>
    <row r="132" spans="1:21" ht="15" customHeight="1" x14ac:dyDescent="0.3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</row>
    <row r="133" spans="1:21" ht="15" customHeight="1" x14ac:dyDescent="0.3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</row>
    <row r="134" spans="1:21" ht="15" customHeight="1" x14ac:dyDescent="0.3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</row>
    <row r="135" spans="1:21" ht="15" customHeight="1" x14ac:dyDescent="0.3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</row>
    <row r="136" spans="1:21" ht="15" customHeight="1" x14ac:dyDescent="0.3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</row>
    <row r="137" spans="1:21" ht="15" customHeight="1" x14ac:dyDescent="0.3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</row>
    <row r="138" spans="1:21" ht="15" customHeight="1" x14ac:dyDescent="0.3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</row>
    <row r="139" spans="1:21" ht="15" customHeight="1" x14ac:dyDescent="0.3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</row>
    <row r="140" spans="1:21" ht="15" customHeight="1" x14ac:dyDescent="0.3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</row>
    <row r="141" spans="1:21" ht="15" customHeight="1" x14ac:dyDescent="0.3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</row>
    <row r="142" spans="1:21" ht="15" customHeight="1" x14ac:dyDescent="0.3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</row>
    <row r="143" spans="1:21" ht="15" customHeight="1" x14ac:dyDescent="0.3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</row>
    <row r="144" spans="1:21" ht="15" customHeight="1" x14ac:dyDescent="0.3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</row>
    <row r="145" spans="1:21" ht="15" customHeight="1" x14ac:dyDescent="0.3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</row>
    <row r="146" spans="1:21" ht="15" customHeight="1" x14ac:dyDescent="0.3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</row>
    <row r="147" spans="1:21" ht="15" customHeight="1" x14ac:dyDescent="0.3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</row>
    <row r="148" spans="1:21" ht="15" customHeight="1" x14ac:dyDescent="0.3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</row>
    <row r="149" spans="1:21" ht="15" customHeight="1" x14ac:dyDescent="0.3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</row>
    <row r="150" spans="1:21" ht="15" customHeight="1" x14ac:dyDescent="0.3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</row>
    <row r="151" spans="1:21" ht="15" customHeight="1" x14ac:dyDescent="0.3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</row>
    <row r="152" spans="1:21" ht="15" customHeight="1" x14ac:dyDescent="0.3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</row>
    <row r="153" spans="1:21" ht="15" customHeight="1" x14ac:dyDescent="0.3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</row>
    <row r="154" spans="1:21" ht="15" customHeight="1" x14ac:dyDescent="0.3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</row>
    <row r="155" spans="1:21" ht="15" customHeight="1" x14ac:dyDescent="0.3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</row>
    <row r="156" spans="1:21" ht="15" customHeight="1" x14ac:dyDescent="0.3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</row>
    <row r="157" spans="1:21" ht="15" customHeight="1" x14ac:dyDescent="0.3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</row>
    <row r="158" spans="1:21" ht="15" customHeight="1" x14ac:dyDescent="0.3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</row>
    <row r="159" spans="1:21" ht="15" customHeight="1" x14ac:dyDescent="0.3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</row>
    <row r="160" spans="1:21" ht="15" customHeight="1" x14ac:dyDescent="0.3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</row>
    <row r="161" spans="1:21" ht="15" customHeight="1" x14ac:dyDescent="0.3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</row>
    <row r="162" spans="1:21" ht="15" customHeight="1" x14ac:dyDescent="0.3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</row>
    <row r="163" spans="1:21" ht="15" customHeight="1" x14ac:dyDescent="0.3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</row>
    <row r="164" spans="1:21" ht="15" customHeight="1" x14ac:dyDescent="0.3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</row>
    <row r="165" spans="1:21" ht="15" customHeight="1" x14ac:dyDescent="0.3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</row>
    <row r="166" spans="1:21" ht="15" customHeight="1" x14ac:dyDescent="0.3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</row>
    <row r="167" spans="1:21" ht="15" customHeight="1" x14ac:dyDescent="0.3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</row>
    <row r="168" spans="1:21" ht="15" customHeight="1" x14ac:dyDescent="0.3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</row>
    <row r="169" spans="1:21" ht="15" customHeight="1" x14ac:dyDescent="0.3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</row>
    <row r="170" spans="1:21" ht="15" customHeight="1" x14ac:dyDescent="0.3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</row>
    <row r="171" spans="1:21" ht="15" customHeight="1" x14ac:dyDescent="0.3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</row>
    <row r="172" spans="1:21" ht="15" customHeight="1" x14ac:dyDescent="0.3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</row>
    <row r="173" spans="1:21" ht="15" customHeight="1" x14ac:dyDescent="0.3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</row>
    <row r="174" spans="1:21" ht="15" customHeight="1" x14ac:dyDescent="0.3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</row>
    <row r="175" spans="1:21" ht="15" customHeight="1" x14ac:dyDescent="0.3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</row>
    <row r="176" spans="1:21" ht="15" customHeight="1" x14ac:dyDescent="0.3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</row>
    <row r="177" spans="1:21" ht="15" customHeight="1" x14ac:dyDescent="0.3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</row>
    <row r="178" spans="1:21" ht="15" customHeight="1" x14ac:dyDescent="0.3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</row>
    <row r="179" spans="1:21" ht="15" customHeight="1" x14ac:dyDescent="0.3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</row>
    <row r="180" spans="1:21" ht="15" customHeight="1" x14ac:dyDescent="0.3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</row>
    <row r="181" spans="1:21" ht="15" customHeight="1" x14ac:dyDescent="0.3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</row>
    <row r="182" spans="1:21" ht="15" customHeight="1" x14ac:dyDescent="0.3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</row>
    <row r="183" spans="1:21" ht="15" customHeight="1" x14ac:dyDescent="0.3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</row>
    <row r="184" spans="1:21" ht="15" customHeight="1" x14ac:dyDescent="0.3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</row>
    <row r="185" spans="1:21" ht="15" customHeight="1" x14ac:dyDescent="0.3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</row>
    <row r="186" spans="1:21" ht="15" customHeight="1" x14ac:dyDescent="0.3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</row>
    <row r="187" spans="1:21" ht="15" customHeight="1" x14ac:dyDescent="0.3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</row>
    <row r="188" spans="1:21" ht="15" customHeight="1" x14ac:dyDescent="0.3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</row>
    <row r="189" spans="1:21" ht="15" customHeight="1" x14ac:dyDescent="0.3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</row>
    <row r="190" spans="1:21" ht="15" customHeight="1" x14ac:dyDescent="0.3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</row>
    <row r="191" spans="1:21" ht="15" customHeight="1" x14ac:dyDescent="0.3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</row>
    <row r="192" spans="1:21" ht="15" customHeight="1" x14ac:dyDescent="0.3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</row>
    <row r="193" spans="1:21" ht="15" customHeight="1" x14ac:dyDescent="0.3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</row>
    <row r="194" spans="1:21" ht="15" customHeight="1" x14ac:dyDescent="0.3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</row>
    <row r="195" spans="1:21" ht="15" customHeight="1" x14ac:dyDescent="0.3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</row>
    <row r="196" spans="1:21" ht="15" customHeight="1" x14ac:dyDescent="0.3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</row>
    <row r="197" spans="1:21" ht="15" customHeight="1" x14ac:dyDescent="0.3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</row>
    <row r="198" spans="1:21" ht="15" customHeight="1" x14ac:dyDescent="0.3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</row>
    <row r="199" spans="1:21" ht="15" customHeight="1" x14ac:dyDescent="0.3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</row>
    <row r="200" spans="1:21" ht="15" customHeight="1" x14ac:dyDescent="0.3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</row>
    <row r="201" spans="1:21" ht="15" customHeight="1" x14ac:dyDescent="0.3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</row>
    <row r="202" spans="1:21" ht="15" customHeight="1" x14ac:dyDescent="0.3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</row>
    <row r="203" spans="1:21" ht="15" customHeight="1" x14ac:dyDescent="0.3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</row>
    <row r="204" spans="1:21" ht="15" customHeight="1" x14ac:dyDescent="0.3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</row>
    <row r="205" spans="1:21" ht="15" customHeight="1" x14ac:dyDescent="0.3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</row>
    <row r="206" spans="1:21" ht="15" customHeight="1" x14ac:dyDescent="0.3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</row>
    <row r="207" spans="1:21" ht="15" customHeight="1" x14ac:dyDescent="0.3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</row>
    <row r="208" spans="1:21" ht="15" customHeight="1" x14ac:dyDescent="0.3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</row>
    <row r="209" spans="1:21" ht="15" customHeight="1" x14ac:dyDescent="0.3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</row>
    <row r="210" spans="1:21" ht="15" customHeight="1" x14ac:dyDescent="0.3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</row>
    <row r="211" spans="1:21" ht="15" customHeight="1" x14ac:dyDescent="0.3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</row>
    <row r="212" spans="1:21" ht="15" customHeight="1" x14ac:dyDescent="0.3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</row>
    <row r="213" spans="1:21" ht="15" customHeight="1" x14ac:dyDescent="0.3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</row>
    <row r="214" spans="1:21" ht="15" customHeight="1" x14ac:dyDescent="0.3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</row>
    <row r="215" spans="1:21" ht="15" customHeight="1" x14ac:dyDescent="0.3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</row>
    <row r="216" spans="1:21" ht="15" customHeight="1" x14ac:dyDescent="0.3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</row>
    <row r="217" spans="1:21" ht="15" customHeight="1" x14ac:dyDescent="0.3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</row>
    <row r="218" spans="1:21" ht="15" customHeight="1" x14ac:dyDescent="0.3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</row>
    <row r="219" spans="1:21" ht="15" customHeight="1" x14ac:dyDescent="0.3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</row>
    <row r="220" spans="1:21" ht="15" customHeight="1" x14ac:dyDescent="0.3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</row>
    <row r="221" spans="1:21" ht="15" customHeight="1" x14ac:dyDescent="0.3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</row>
    <row r="222" spans="1:21" ht="15" customHeight="1" x14ac:dyDescent="0.3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</row>
    <row r="223" spans="1:21" ht="15" customHeight="1" x14ac:dyDescent="0.3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</row>
    <row r="224" spans="1:21" ht="15" customHeight="1" x14ac:dyDescent="0.3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</row>
    <row r="225" spans="1:21" ht="15" customHeight="1" x14ac:dyDescent="0.3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</row>
    <row r="226" spans="1:21" ht="15" customHeight="1" x14ac:dyDescent="0.3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</row>
    <row r="227" spans="1:21" ht="15" customHeight="1" x14ac:dyDescent="0.3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</row>
    <row r="228" spans="1:21" ht="15" customHeight="1" x14ac:dyDescent="0.3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</row>
    <row r="229" spans="1:21" ht="15" customHeight="1" x14ac:dyDescent="0.3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</row>
    <row r="230" spans="1:21" ht="15" customHeight="1" x14ac:dyDescent="0.3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</row>
    <row r="231" spans="1:21" ht="15" customHeight="1" x14ac:dyDescent="0.3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</row>
    <row r="232" spans="1:21" ht="15" customHeight="1" x14ac:dyDescent="0.3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</row>
    <row r="233" spans="1:21" ht="15" customHeight="1" x14ac:dyDescent="0.3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</row>
    <row r="234" spans="1:21" ht="15" customHeight="1" x14ac:dyDescent="0.3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</row>
    <row r="235" spans="1:21" ht="15" customHeight="1" x14ac:dyDescent="0.3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</row>
    <row r="236" spans="1:21" ht="15" customHeight="1" x14ac:dyDescent="0.3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</row>
    <row r="237" spans="1:21" ht="15" customHeight="1" x14ac:dyDescent="0.3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</row>
    <row r="238" spans="1:21" ht="15" customHeight="1" x14ac:dyDescent="0.3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</row>
    <row r="239" spans="1:21" ht="15" customHeight="1" x14ac:dyDescent="0.3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</row>
    <row r="240" spans="1:21" ht="15" customHeight="1" x14ac:dyDescent="0.3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</row>
    <row r="241" spans="1:21" ht="15" customHeight="1" x14ac:dyDescent="0.3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</row>
    <row r="242" spans="1:21" ht="15" customHeight="1" x14ac:dyDescent="0.3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</row>
    <row r="243" spans="1:21" ht="15" customHeight="1" x14ac:dyDescent="0.3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</row>
    <row r="244" spans="1:21" ht="15" customHeight="1" x14ac:dyDescent="0.3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</row>
    <row r="245" spans="1:21" ht="15" customHeight="1" x14ac:dyDescent="0.3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</row>
    <row r="246" spans="1:21" ht="15" customHeight="1" x14ac:dyDescent="0.3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</row>
    <row r="247" spans="1:21" ht="15" customHeight="1" x14ac:dyDescent="0.3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</row>
    <row r="248" spans="1:21" ht="15" customHeight="1" x14ac:dyDescent="0.3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</row>
    <row r="249" spans="1:21" ht="15" customHeight="1" x14ac:dyDescent="0.3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</row>
    <row r="250" spans="1:21" ht="15" customHeight="1" x14ac:dyDescent="0.3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</row>
    <row r="251" spans="1:21" ht="15" customHeight="1" x14ac:dyDescent="0.3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</row>
    <row r="252" spans="1:21" ht="15" customHeight="1" x14ac:dyDescent="0.3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</row>
    <row r="253" spans="1:21" ht="15" customHeight="1" x14ac:dyDescent="0.3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</row>
    <row r="254" spans="1:21" ht="15" customHeight="1" x14ac:dyDescent="0.3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</row>
    <row r="255" spans="1:21" ht="15" customHeight="1" x14ac:dyDescent="0.3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</row>
    <row r="256" spans="1:21" ht="15" customHeight="1" x14ac:dyDescent="0.3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</row>
    <row r="257" spans="1:21" ht="15" customHeight="1" x14ac:dyDescent="0.3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</row>
    <row r="258" spans="1:21" ht="15" customHeight="1" x14ac:dyDescent="0.3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</row>
    <row r="259" spans="1:21" ht="15" customHeight="1" x14ac:dyDescent="0.3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</row>
    <row r="260" spans="1:21" ht="15" customHeight="1" x14ac:dyDescent="0.3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</row>
    <row r="261" spans="1:21" ht="15" customHeight="1" x14ac:dyDescent="0.3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</row>
    <row r="262" spans="1:21" ht="15" customHeight="1" x14ac:dyDescent="0.3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</row>
    <row r="263" spans="1:21" ht="15" customHeight="1" x14ac:dyDescent="0.3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</row>
    <row r="264" spans="1:21" ht="15" customHeight="1" x14ac:dyDescent="0.3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</row>
    <row r="265" spans="1:21" ht="15" customHeight="1" x14ac:dyDescent="0.3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</row>
    <row r="266" spans="1:21" ht="15" customHeight="1" x14ac:dyDescent="0.3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</row>
    <row r="267" spans="1:21" ht="15" customHeight="1" x14ac:dyDescent="0.3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</row>
    <row r="268" spans="1:21" ht="15" customHeight="1" x14ac:dyDescent="0.3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</row>
    <row r="269" spans="1:21" ht="15" customHeight="1" x14ac:dyDescent="0.3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</row>
    <row r="270" spans="1:21" ht="15" customHeight="1" x14ac:dyDescent="0.3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</row>
    <row r="271" spans="1:21" ht="15" customHeight="1" x14ac:dyDescent="0.3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</row>
    <row r="272" spans="1:21" ht="15" customHeight="1" x14ac:dyDescent="0.3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</row>
    <row r="273" spans="1:21" ht="15" customHeight="1" x14ac:dyDescent="0.3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</row>
    <row r="274" spans="1:21" ht="15" customHeight="1" x14ac:dyDescent="0.3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</row>
    <row r="275" spans="1:21" ht="15" customHeight="1" x14ac:dyDescent="0.3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</row>
    <row r="276" spans="1:21" ht="15" customHeight="1" x14ac:dyDescent="0.3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</row>
    <row r="277" spans="1:21" ht="15" customHeight="1" x14ac:dyDescent="0.3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</row>
    <row r="278" spans="1:21" ht="15" customHeight="1" x14ac:dyDescent="0.3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</row>
    <row r="279" spans="1:21" ht="15" customHeight="1" x14ac:dyDescent="0.3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</row>
    <row r="280" spans="1:21" ht="15" customHeight="1" x14ac:dyDescent="0.3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</row>
    <row r="281" spans="1:21" ht="15" customHeight="1" x14ac:dyDescent="0.3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</row>
    <row r="282" spans="1:21" ht="15" customHeight="1" x14ac:dyDescent="0.3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</row>
    <row r="283" spans="1:21" ht="15" customHeight="1" x14ac:dyDescent="0.3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</row>
    <row r="284" spans="1:21" ht="15" customHeight="1" x14ac:dyDescent="0.3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</row>
    <row r="285" spans="1:21" ht="15" customHeight="1" x14ac:dyDescent="0.3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</row>
    <row r="286" spans="1:21" ht="15" customHeight="1" x14ac:dyDescent="0.3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</row>
    <row r="287" spans="1:21" ht="15" customHeight="1" x14ac:dyDescent="0.3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</row>
    <row r="288" spans="1:21" ht="15" customHeight="1" x14ac:dyDescent="0.3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</row>
    <row r="289" spans="1:21" ht="15" customHeight="1" x14ac:dyDescent="0.3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</row>
    <row r="290" spans="1:21" ht="15" customHeight="1" x14ac:dyDescent="0.3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</row>
    <row r="291" spans="1:21" ht="15" customHeight="1" x14ac:dyDescent="0.3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</row>
    <row r="292" spans="1:21" ht="15" customHeight="1" x14ac:dyDescent="0.3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</row>
    <row r="293" spans="1:21" ht="15" customHeight="1" x14ac:dyDescent="0.3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</row>
    <row r="294" spans="1:21" ht="15" customHeight="1" x14ac:dyDescent="0.3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</row>
    <row r="295" spans="1:21" ht="15" customHeight="1" x14ac:dyDescent="0.3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</row>
    <row r="296" spans="1:21" ht="15" customHeight="1" x14ac:dyDescent="0.3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</row>
    <row r="297" spans="1:21" ht="15" customHeight="1" x14ac:dyDescent="0.3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</row>
    <row r="298" spans="1:21" ht="15" customHeight="1" x14ac:dyDescent="0.3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</row>
    <row r="299" spans="1:21" ht="15" customHeight="1" x14ac:dyDescent="0.3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</row>
    <row r="300" spans="1:21" ht="15" customHeight="1" x14ac:dyDescent="0.3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</row>
    <row r="301" spans="1:21" ht="15" customHeight="1" x14ac:dyDescent="0.3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</row>
    <row r="302" spans="1:21" ht="15" customHeight="1" x14ac:dyDescent="0.3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</row>
    <row r="303" spans="1:21" ht="15" customHeight="1" x14ac:dyDescent="0.3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</row>
    <row r="304" spans="1:21" ht="15" customHeight="1" x14ac:dyDescent="0.3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</row>
    <row r="305" spans="1:21" ht="15" customHeight="1" x14ac:dyDescent="0.3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</row>
    <row r="306" spans="1:21" ht="15" customHeight="1" x14ac:dyDescent="0.3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</row>
    <row r="307" spans="1:21" ht="15" customHeight="1" x14ac:dyDescent="0.3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</row>
    <row r="308" spans="1:21" ht="15" customHeight="1" x14ac:dyDescent="0.3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</row>
    <row r="309" spans="1:21" ht="15" customHeight="1" x14ac:dyDescent="0.3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</row>
    <row r="310" spans="1:21" ht="15" customHeight="1" x14ac:dyDescent="0.3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</row>
    <row r="311" spans="1:21" ht="15" customHeight="1" x14ac:dyDescent="0.3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</row>
    <row r="312" spans="1:21" ht="15" customHeight="1" x14ac:dyDescent="0.3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</row>
    <row r="313" spans="1:21" ht="15" customHeight="1" x14ac:dyDescent="0.3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</row>
    <row r="314" spans="1:21" ht="15" customHeight="1" x14ac:dyDescent="0.3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</row>
    <row r="315" spans="1:21" ht="15" customHeight="1" x14ac:dyDescent="0.3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</row>
    <row r="316" spans="1:21" ht="15" customHeight="1" x14ac:dyDescent="0.3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</row>
    <row r="317" spans="1:21" ht="15" customHeight="1" x14ac:dyDescent="0.3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</row>
    <row r="318" spans="1:21" ht="15" customHeight="1" x14ac:dyDescent="0.3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</row>
    <row r="319" spans="1:21" ht="15" customHeight="1" x14ac:dyDescent="0.3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</row>
    <row r="320" spans="1:21" ht="15" customHeight="1" x14ac:dyDescent="0.3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</row>
    <row r="321" spans="1:21" ht="15" customHeight="1" x14ac:dyDescent="0.3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</row>
    <row r="322" spans="1:21" ht="15" customHeight="1" x14ac:dyDescent="0.3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</row>
    <row r="323" spans="1:21" ht="15" customHeight="1" x14ac:dyDescent="0.3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</row>
    <row r="324" spans="1:21" ht="15" customHeight="1" x14ac:dyDescent="0.3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</row>
    <row r="325" spans="1:21" ht="15" customHeight="1" x14ac:dyDescent="0.3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</row>
    <row r="326" spans="1:21" ht="15" customHeight="1" x14ac:dyDescent="0.3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</row>
    <row r="327" spans="1:21" ht="15" customHeight="1" x14ac:dyDescent="0.3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</row>
    <row r="328" spans="1:21" ht="15" customHeight="1" x14ac:dyDescent="0.3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</row>
    <row r="329" spans="1:21" ht="15" customHeight="1" x14ac:dyDescent="0.3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</row>
    <row r="330" spans="1:21" ht="15" customHeight="1" x14ac:dyDescent="0.3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</row>
    <row r="331" spans="1:21" ht="15" customHeight="1" x14ac:dyDescent="0.3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</row>
    <row r="332" spans="1:21" ht="15" customHeight="1" x14ac:dyDescent="0.3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</row>
    <row r="333" spans="1:21" ht="15" customHeight="1" x14ac:dyDescent="0.3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</row>
    <row r="334" spans="1:21" ht="15" customHeight="1" x14ac:dyDescent="0.3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</row>
    <row r="335" spans="1:21" ht="15" customHeight="1" x14ac:dyDescent="0.3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</row>
    <row r="336" spans="1:21" ht="15" customHeight="1" x14ac:dyDescent="0.3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</row>
    <row r="337" spans="1:21" ht="15" customHeight="1" x14ac:dyDescent="0.3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</row>
    <row r="338" spans="1:21" ht="15" customHeight="1" x14ac:dyDescent="0.3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</row>
    <row r="339" spans="1:21" ht="15" customHeight="1" x14ac:dyDescent="0.3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</row>
    <row r="340" spans="1:21" ht="15" customHeight="1" x14ac:dyDescent="0.3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</row>
    <row r="341" spans="1:21" ht="15" customHeight="1" x14ac:dyDescent="0.3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</row>
    <row r="342" spans="1:21" ht="15" customHeight="1" x14ac:dyDescent="0.3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</row>
    <row r="343" spans="1:21" ht="15" customHeight="1" x14ac:dyDescent="0.3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</row>
    <row r="344" spans="1:21" ht="15" customHeight="1" x14ac:dyDescent="0.3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</row>
    <row r="345" spans="1:21" ht="15" customHeight="1" x14ac:dyDescent="0.3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</row>
    <row r="346" spans="1:21" ht="15" customHeight="1" x14ac:dyDescent="0.3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</row>
    <row r="347" spans="1:21" ht="15" customHeight="1" x14ac:dyDescent="0.3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</row>
    <row r="348" spans="1:21" ht="15" customHeight="1" x14ac:dyDescent="0.3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</row>
    <row r="349" spans="1:21" ht="15" customHeight="1" x14ac:dyDescent="0.3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</row>
    <row r="350" spans="1:21" ht="15" customHeight="1" x14ac:dyDescent="0.3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</row>
    <row r="351" spans="1:21" ht="15" customHeight="1" x14ac:dyDescent="0.3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</row>
    <row r="352" spans="1:21" ht="15" customHeight="1" x14ac:dyDescent="0.3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</row>
    <row r="353" spans="1:21" ht="15" customHeight="1" x14ac:dyDescent="0.3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</row>
    <row r="354" spans="1:21" ht="15" customHeight="1" x14ac:dyDescent="0.3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</row>
    <row r="355" spans="1:21" ht="15" customHeight="1" x14ac:dyDescent="0.3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</row>
    <row r="356" spans="1:21" ht="15" customHeight="1" x14ac:dyDescent="0.3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</row>
    <row r="357" spans="1:21" ht="15" customHeight="1" x14ac:dyDescent="0.3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</row>
    <row r="358" spans="1:21" ht="15" customHeight="1" x14ac:dyDescent="0.3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</row>
    <row r="359" spans="1:21" ht="15" customHeight="1" x14ac:dyDescent="0.3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</row>
    <row r="360" spans="1:21" ht="15" customHeight="1" x14ac:dyDescent="0.3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</row>
    <row r="361" spans="1:21" ht="15" customHeight="1" x14ac:dyDescent="0.3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</row>
    <row r="362" spans="1:21" ht="15" customHeight="1" x14ac:dyDescent="0.3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</row>
    <row r="363" spans="1:21" ht="15" customHeight="1" x14ac:dyDescent="0.3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</row>
    <row r="364" spans="1:21" ht="15" customHeight="1" x14ac:dyDescent="0.3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</row>
    <row r="365" spans="1:21" ht="15" customHeight="1" x14ac:dyDescent="0.3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</row>
    <row r="366" spans="1:21" ht="15" customHeight="1" x14ac:dyDescent="0.3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</row>
  </sheetData>
  <phoneticPr fontId="11" type="noConversion"/>
  <conditionalFormatting sqref="B9">
    <cfRule type="expression" dxfId="1" priority="2">
      <formula>#REF!&lt;&gt;#REF!</formula>
    </cfRule>
  </conditionalFormatting>
  <conditionalFormatting sqref="A7:B8 A9">
    <cfRule type="expression" dxfId="0" priority="3">
      <formula>#REF!&lt;&gt;#REF!</formula>
    </cfRule>
  </conditionalFormatting>
  <pageMargins left="0.5" right="0.5" top="0.5" bottom="0.5" header="0" footer="0"/>
  <pageSetup scale="58" fitToWidth="0" fitToHeight="0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D58ADB64C8624D88AB21A6214C55CD" ma:contentTypeVersion="19" ma:contentTypeDescription="Create a new document." ma:contentTypeScope="" ma:versionID="7c601a85680ee842a57cbf23ce16225d">
  <xsd:schema xmlns:xsd="http://www.w3.org/2001/XMLSchema" xmlns:xs="http://www.w3.org/2001/XMLSchema" xmlns:p="http://schemas.microsoft.com/office/2006/metadata/properties" xmlns:ns2="fbf5a5cf-b95e-4f82-9ae9-634bfda7f930" xmlns:ns3="542cd4a2-4452-43a4-8937-b23c8c1f9d80" targetNamespace="http://schemas.microsoft.com/office/2006/metadata/properties" ma:root="true" ma:fieldsID="1b4f9833942a288de5b5c4b38116bb91" ns2:_="" ns3:_="">
    <xsd:import namespace="fbf5a5cf-b95e-4f82-9ae9-634bfda7f930"/>
    <xsd:import namespace="542cd4a2-4452-43a4-8937-b23c8c1f9d8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ObjectDetectorVersions" minOccurs="0"/>
                <xsd:element ref="ns3:MediaLengthInSeconds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f5a5cf-b95e-4f82-9ae9-634bfda7f930" elementFormDefault="qualified">
    <xsd:import namespace="http://schemas.microsoft.com/office/2006/documentManagement/types"/>
    <xsd:import namespace="http://schemas.microsoft.com/office/infopath/2007/PartnerControls"/>
    <xsd:element name="SharedWithUsers" ma:index="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713f06c1-1af3-41b3-b2d6-5a0b9eeeb279}" ma:internalName="TaxCatchAll" ma:showField="CatchAllData" ma:web="fbf5a5cf-b95e-4f82-9ae9-634bfda7f9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2cd4a2-4452-43a4-8937-b23c8c1f9d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ddafd165-6beb-44bd-9039-5187b9f5b6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bf5a5cf-b95e-4f82-9ae9-634bfda7f930" xsi:nil="true"/>
    <lcf76f155ced4ddcb4097134ff3c332f xmlns="542cd4a2-4452-43a4-8937-b23c8c1f9d8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4180310-ADE6-4E10-905F-072656CAFCAA}"/>
</file>

<file path=customXml/itemProps2.xml><?xml version="1.0" encoding="utf-8"?>
<ds:datastoreItem xmlns:ds="http://schemas.openxmlformats.org/officeDocument/2006/customXml" ds:itemID="{AE5C1555-BD0F-4A3C-8C00-D4800A0057E3}"/>
</file>

<file path=customXml/itemProps3.xml><?xml version="1.0" encoding="utf-8"?>
<ds:datastoreItem xmlns:ds="http://schemas.openxmlformats.org/officeDocument/2006/customXml" ds:itemID="{29E57397-4EFE-4CE2-B2F5-491EE3E55A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Elastic Response </vt:lpstr>
      <vt:lpstr>'Elastic Response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Garrett, Phil/COL</dc:creator>
  <cp:lastModifiedBy>Nawaz, Asad</cp:lastModifiedBy>
  <cp:lastPrinted>2021-09-20T22:01:44Z</cp:lastPrinted>
  <dcterms:created xsi:type="dcterms:W3CDTF">2015-06-05T18:17:20Z</dcterms:created>
  <dcterms:modified xsi:type="dcterms:W3CDTF">2022-10-24T20:38:53Z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0x0101006FD58ADB64C8624D88AB21A6214C55CD</vt:lpwstr>
  </property>
</Properties>
</file>