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19440" windowHeight="12015"/>
  </bookViews>
  <sheets>
    <sheet name="Tower B Special Inspect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8" i="1" l="1"/>
  <c r="D42" i="1" l="1"/>
  <c r="C42" i="1"/>
  <c r="B42" i="1"/>
  <c r="D26" i="1"/>
  <c r="D25" i="1"/>
  <c r="C26" i="1" l="1"/>
  <c r="B26" i="1"/>
  <c r="F35" i="1"/>
  <c r="H35" i="1" s="1"/>
  <c r="G22" i="1"/>
  <c r="G19" i="1"/>
  <c r="G23" i="1"/>
  <c r="G24" i="1"/>
  <c r="G27" i="1"/>
  <c r="H27" i="1"/>
  <c r="D27" i="1"/>
  <c r="B27" i="1" l="1"/>
  <c r="C27" i="1"/>
  <c r="D24" i="1"/>
  <c r="D23" i="1"/>
  <c r="D22" i="1"/>
  <c r="D21" i="1"/>
  <c r="D20" i="1"/>
  <c r="D19" i="1"/>
  <c r="H24" i="1"/>
  <c r="H23" i="1"/>
  <c r="H22" i="1"/>
  <c r="H19" i="1"/>
  <c r="H18" i="1"/>
  <c r="H12" i="1"/>
  <c r="H11" i="1"/>
  <c r="H8" i="1"/>
  <c r="H7" i="1"/>
  <c r="I23" i="1" l="1"/>
  <c r="I19" i="1"/>
  <c r="I24" i="1"/>
  <c r="B22" i="1"/>
  <c r="C22" i="1"/>
  <c r="D35" i="1"/>
  <c r="D36" i="1" s="1"/>
  <c r="B19" i="1"/>
  <c r="C19" i="1"/>
  <c r="I22" i="1"/>
  <c r="C20" i="1"/>
  <c r="B20" i="1"/>
  <c r="B24" i="1"/>
  <c r="B25" i="1"/>
  <c r="C25" i="1"/>
  <c r="C24" i="1"/>
  <c r="I27" i="1"/>
  <c r="C23" i="1"/>
  <c r="B23" i="1"/>
  <c r="B21" i="1"/>
  <c r="C21" i="1"/>
  <c r="H38" i="1" l="1"/>
  <c r="F38" i="1"/>
</calcChain>
</file>

<file path=xl/sharedStrings.xml><?xml version="1.0" encoding="utf-8"?>
<sst xmlns="http://schemas.openxmlformats.org/spreadsheetml/2006/main" count="46" uniqueCount="41">
  <si>
    <t>SFN 1800930</t>
  </si>
  <si>
    <t>CUY-6-1456</t>
  </si>
  <si>
    <t>TOWER B SPECIAL INSPECTION TIMELINE</t>
  </si>
  <si>
    <t>LEFT SIDE OF TOWER</t>
  </si>
  <si>
    <t>mm</t>
  </si>
  <si>
    <t xml:space="preserve">RIGHT SIDE OF TOWER   </t>
  </si>
  <si>
    <t>2011: March: column interface with deck -new concrete spall-see photos</t>
  </si>
  <si>
    <t>As of 1/1/2011, Tower B is currently on a 4 month special inspection routine.</t>
  </si>
  <si>
    <t>in</t>
  </si>
  <si>
    <t>B&amp;N Inspection</t>
  </si>
  <si>
    <t>September</t>
  </si>
  <si>
    <t>DATE</t>
  </si>
  <si>
    <t>Description</t>
  </si>
  <si>
    <t>MM</t>
  </si>
  <si>
    <t>IN</t>
  </si>
  <si>
    <t xml:space="preserve">Max Observed Movemant at crack monitor Tower B = </t>
  </si>
  <si>
    <t>mm/year</t>
  </si>
  <si>
    <t>inch / year</t>
  </si>
  <si>
    <t>Total Number Days</t>
  </si>
  <si>
    <t>Total Number Years</t>
  </si>
  <si>
    <t xml:space="preserve">no   </t>
  </si>
  <si>
    <t>measurments</t>
  </si>
  <si>
    <t>Tower B (south) is being monitored for movement to the south (away) from the west approach structure. There is historical evidence that there has been issues with the substructure at this location.</t>
  </si>
  <si>
    <t>Elapsed Time (days)</t>
  </si>
  <si>
    <t>Months</t>
  </si>
  <si>
    <t>Days</t>
  </si>
  <si>
    <t>Crack gauge at Base of Tower</t>
  </si>
  <si>
    <t>gauge Reading MM</t>
  </si>
  <si>
    <t>gauge intsalled</t>
  </si>
  <si>
    <t>Monitor off scale. Install New gauge</t>
  </si>
  <si>
    <t>mm per reading</t>
  </si>
  <si>
    <t>inch per reading</t>
  </si>
  <si>
    <t>?</t>
  </si>
  <si>
    <t>3 5/8"</t>
  </si>
  <si>
    <t>3 1/5"</t>
  </si>
  <si>
    <t>2 15/16"</t>
  </si>
  <si>
    <t>3 1/16"</t>
  </si>
  <si>
    <t>4 1/4"</t>
  </si>
  <si>
    <t>4 1/2"</t>
  </si>
  <si>
    <t>n/a</t>
  </si>
  <si>
    <t>Install New Gauge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</si>
</sst>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/>
    </xf>
    <xf numFmtId="0" fontId="5" fillId="0" borderId="3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0" fillId="0" borderId="9" xfId="0" applyNumberFormat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2" borderId="13" xfId="0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17" fontId="4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topLeftCell="B10" zoomScale="85" zoomScaleNormal="85" workbookViewId="0">
      <selection activeCell="K29" sqref="K29"/>
    </sheetView>
  </sheetViews>
  <sheetFormatPr defaultRowHeight="15" x14ac:dyDescent="0.25"/>
  <cols>
    <col min="1" max="1" width="53.7109375" customWidth="1"/>
    <col min="2" max="3" width="20.28515625" customWidth="1"/>
    <col min="4" max="4" width="16" customWidth="1"/>
    <col min="5" max="5" width="47.7109375" customWidth="1"/>
    <col min="6" max="7" width="18.85546875" style="11" customWidth="1"/>
    <col min="8" max="8" width="14.7109375" style="11" customWidth="1"/>
    <col min="9" max="9" width="18.85546875" style="11" customWidth="1"/>
  </cols>
  <sheetData>
    <row r="1" spans="1:9" ht="21" x14ac:dyDescent="0.25">
      <c r="A1" s="48" t="s">
        <v>0</v>
      </c>
      <c r="B1" s="48"/>
      <c r="C1" s="48"/>
      <c r="D1" s="48"/>
      <c r="E1" s="48"/>
      <c r="F1" s="48"/>
      <c r="G1" s="48"/>
      <c r="H1" s="48"/>
      <c r="I1"/>
    </row>
    <row r="2" spans="1:9" ht="21" x14ac:dyDescent="0.25">
      <c r="A2" s="48" t="s">
        <v>1</v>
      </c>
      <c r="B2" s="48"/>
      <c r="C2" s="48"/>
      <c r="D2" s="48"/>
      <c r="E2" s="48"/>
      <c r="F2" s="48"/>
      <c r="G2" s="48"/>
      <c r="H2" s="48"/>
      <c r="I2"/>
    </row>
    <row r="3" spans="1:9" ht="21" x14ac:dyDescent="0.25">
      <c r="A3" s="48" t="s">
        <v>2</v>
      </c>
      <c r="B3" s="48"/>
      <c r="C3" s="48"/>
      <c r="D3" s="48"/>
      <c r="E3" s="48"/>
      <c r="F3" s="48"/>
      <c r="G3" s="48"/>
      <c r="H3" s="48"/>
      <c r="I3"/>
    </row>
    <row r="4" spans="1:9" ht="15.75" customHeight="1" x14ac:dyDescent="0.25">
      <c r="A4" s="47" t="s">
        <v>22</v>
      </c>
      <c r="B4" s="47"/>
      <c r="C4" s="47"/>
      <c r="D4" s="47"/>
      <c r="E4" s="47"/>
      <c r="F4" s="47"/>
      <c r="G4" s="47"/>
      <c r="H4" s="47"/>
      <c r="I4"/>
    </row>
    <row r="5" spans="1:9" ht="21" customHeight="1" x14ac:dyDescent="0.25">
      <c r="A5" s="47"/>
      <c r="B5" s="47"/>
      <c r="C5" s="47"/>
      <c r="D5" s="47"/>
      <c r="E5" s="47"/>
      <c r="F5" s="47"/>
      <c r="G5" s="47"/>
      <c r="H5" s="47"/>
      <c r="I5"/>
    </row>
    <row r="6" spans="1:9" ht="21" x14ac:dyDescent="0.25">
      <c r="A6" s="2" t="s">
        <v>3</v>
      </c>
      <c r="B6" s="46">
        <v>40422</v>
      </c>
      <c r="C6" s="46">
        <v>40603</v>
      </c>
      <c r="D6" s="46">
        <v>41153</v>
      </c>
      <c r="E6" s="46">
        <v>41275</v>
      </c>
      <c r="F6" s="3" t="s">
        <v>4</v>
      </c>
      <c r="G6" s="3"/>
      <c r="H6" s="3" t="s">
        <v>8</v>
      </c>
      <c r="I6" s="3"/>
    </row>
    <row r="7" spans="1:9" x14ac:dyDescent="0.25">
      <c r="A7" s="4"/>
      <c r="B7" s="4" t="s">
        <v>34</v>
      </c>
      <c r="C7" s="4" t="s">
        <v>33</v>
      </c>
      <c r="D7" s="4" t="s">
        <v>37</v>
      </c>
      <c r="E7" s="4" t="s">
        <v>38</v>
      </c>
      <c r="F7" s="3">
        <v>88.9</v>
      </c>
      <c r="G7" s="3"/>
      <c r="H7" s="12">
        <f>CONVERT(F7,F$6,H$6)</f>
        <v>3.5</v>
      </c>
      <c r="I7" s="3"/>
    </row>
    <row r="8" spans="1:9" x14ac:dyDescent="0.25">
      <c r="A8" s="4"/>
      <c r="C8" s="4"/>
      <c r="D8" s="4"/>
      <c r="E8" s="4"/>
      <c r="F8" s="3">
        <v>92.1</v>
      </c>
      <c r="G8" s="3"/>
      <c r="H8" s="12">
        <f>CONVERT(F8,F$6,H$6)</f>
        <v>3.6259842519685042</v>
      </c>
      <c r="I8" s="3"/>
    </row>
    <row r="9" spans="1:9" x14ac:dyDescent="0.25">
      <c r="A9" s="1"/>
      <c r="B9" s="1"/>
      <c r="C9" s="1"/>
      <c r="D9" s="1"/>
      <c r="E9" s="1"/>
      <c r="H9" s="12"/>
    </row>
    <row r="10" spans="1:9" ht="21" x14ac:dyDescent="0.25">
      <c r="A10" s="2" t="s">
        <v>5</v>
      </c>
      <c r="B10" s="2"/>
      <c r="C10" s="2"/>
      <c r="D10" s="2"/>
      <c r="E10" s="2"/>
      <c r="H10" s="12"/>
    </row>
    <row r="11" spans="1:9" x14ac:dyDescent="0.25">
      <c r="A11" s="4"/>
      <c r="B11" s="4" t="s">
        <v>35</v>
      </c>
      <c r="C11" s="4" t="s">
        <v>36</v>
      </c>
      <c r="D11" s="4" t="s">
        <v>39</v>
      </c>
      <c r="E11" s="4" t="s">
        <v>39</v>
      </c>
      <c r="F11" s="3">
        <v>74.599999999999994</v>
      </c>
      <c r="G11" s="3"/>
      <c r="H11" s="12">
        <f>CONVERT(F11,F$6,H$6)</f>
        <v>2.9370078740157481</v>
      </c>
      <c r="I11" s="3"/>
    </row>
    <row r="12" spans="1:9" x14ac:dyDescent="0.25">
      <c r="A12" s="4"/>
      <c r="C12" s="4"/>
      <c r="D12" s="4"/>
      <c r="E12" s="4"/>
      <c r="F12" s="3">
        <v>77.8</v>
      </c>
      <c r="G12" s="3"/>
      <c r="H12" s="12">
        <f>CONVERT(F12,F$6,H$6)</f>
        <v>3.0629921259842519</v>
      </c>
      <c r="I12" s="3"/>
    </row>
    <row r="13" spans="1:9" x14ac:dyDescent="0.25">
      <c r="A13" s="1"/>
      <c r="B13" s="1"/>
      <c r="C13" s="1"/>
      <c r="D13" s="1"/>
      <c r="E13" s="1"/>
      <c r="H13" s="12"/>
    </row>
    <row r="14" spans="1:9" x14ac:dyDescent="0.25">
      <c r="A14" s="1"/>
      <c r="B14" s="1"/>
      <c r="C14" s="1"/>
      <c r="D14" s="1"/>
      <c r="E14" s="1"/>
      <c r="H14" s="12"/>
    </row>
    <row r="15" spans="1:9" x14ac:dyDescent="0.25">
      <c r="A15" s="1"/>
      <c r="B15" s="1"/>
      <c r="C15" s="1"/>
      <c r="D15" s="1"/>
      <c r="E15" s="1"/>
      <c r="H15" s="12"/>
    </row>
    <row r="16" spans="1:9" ht="18.75" x14ac:dyDescent="0.25">
      <c r="A16" s="32" t="s">
        <v>26</v>
      </c>
      <c r="B16" s="5"/>
      <c r="C16" s="5"/>
      <c r="D16" s="5"/>
      <c r="E16" s="5"/>
      <c r="H16" s="12"/>
    </row>
    <row r="17" spans="1:9" ht="19.5" thickBot="1" x14ac:dyDescent="0.3">
      <c r="A17" s="32" t="s">
        <v>11</v>
      </c>
      <c r="B17" s="32" t="s">
        <v>24</v>
      </c>
      <c r="C17" s="32" t="s">
        <v>25</v>
      </c>
      <c r="D17" s="32" t="s">
        <v>23</v>
      </c>
      <c r="E17" s="5" t="s">
        <v>12</v>
      </c>
      <c r="F17" s="13" t="s">
        <v>27</v>
      </c>
      <c r="G17" s="13" t="s">
        <v>30</v>
      </c>
      <c r="H17" s="14" t="s">
        <v>14</v>
      </c>
      <c r="I17" s="13" t="s">
        <v>31</v>
      </c>
    </row>
    <row r="18" spans="1:9" x14ac:dyDescent="0.25">
      <c r="A18" s="33">
        <v>38843</v>
      </c>
      <c r="B18" s="38"/>
      <c r="C18" s="38"/>
      <c r="D18" s="39">
        <v>0</v>
      </c>
      <c r="E18" s="8" t="s">
        <v>28</v>
      </c>
      <c r="F18" s="16">
        <v>0</v>
      </c>
      <c r="G18" s="27"/>
      <c r="H18" s="18">
        <f>CONVERT(F18,F$6,H$6)</f>
        <v>0</v>
      </c>
      <c r="I18" s="27"/>
    </row>
    <row r="19" spans="1:9" x14ac:dyDescent="0.25">
      <c r="A19" s="34">
        <v>39211</v>
      </c>
      <c r="B19" s="40">
        <f>D19/30</f>
        <v>12.266666666666667</v>
      </c>
      <c r="C19" s="40">
        <f t="shared" ref="C19:C24" si="0">D19-D18</f>
        <v>368</v>
      </c>
      <c r="D19" s="41">
        <f t="shared" ref="D19:D28" si="1">A19-A$18</f>
        <v>368</v>
      </c>
      <c r="E19" s="6"/>
      <c r="F19" s="17">
        <v>9</v>
      </c>
      <c r="G19" s="27">
        <f>F19-F18</f>
        <v>9</v>
      </c>
      <c r="H19" s="19">
        <f>CONVERT(F19,F$6,H$6)</f>
        <v>0.3543307086614173</v>
      </c>
      <c r="I19" s="30">
        <f>H19-H18</f>
        <v>0.3543307086614173</v>
      </c>
    </row>
    <row r="20" spans="1:9" x14ac:dyDescent="0.25">
      <c r="A20" s="34">
        <v>39448</v>
      </c>
      <c r="B20" s="40">
        <f t="shared" ref="B20:B27" si="2">(D20-D19)/30</f>
        <v>7.9</v>
      </c>
      <c r="C20" s="40">
        <f t="shared" si="0"/>
        <v>237</v>
      </c>
      <c r="D20" s="41">
        <f t="shared" si="1"/>
        <v>605</v>
      </c>
      <c r="E20" s="6" t="s">
        <v>9</v>
      </c>
      <c r="F20" s="17" t="s">
        <v>20</v>
      </c>
      <c r="G20" s="27"/>
      <c r="H20" s="20" t="s">
        <v>21</v>
      </c>
      <c r="I20" s="27"/>
    </row>
    <row r="21" spans="1:9" x14ac:dyDescent="0.25">
      <c r="A21" s="34">
        <v>39814</v>
      </c>
      <c r="B21" s="40">
        <f t="shared" si="2"/>
        <v>12.2</v>
      </c>
      <c r="C21" s="40">
        <f t="shared" si="0"/>
        <v>366</v>
      </c>
      <c r="D21" s="41">
        <f t="shared" si="1"/>
        <v>971</v>
      </c>
      <c r="E21" s="6" t="s">
        <v>9</v>
      </c>
      <c r="F21" s="17" t="s">
        <v>20</v>
      </c>
      <c r="G21" s="27"/>
      <c r="H21" s="20" t="s">
        <v>21</v>
      </c>
      <c r="I21" s="27"/>
    </row>
    <row r="22" spans="1:9" x14ac:dyDescent="0.25">
      <c r="A22" s="34">
        <v>40417</v>
      </c>
      <c r="B22" s="40">
        <f t="shared" si="2"/>
        <v>20.100000000000001</v>
      </c>
      <c r="C22" s="40">
        <f t="shared" si="0"/>
        <v>603</v>
      </c>
      <c r="D22" s="41">
        <f t="shared" si="1"/>
        <v>1574</v>
      </c>
      <c r="E22" s="6" t="s">
        <v>10</v>
      </c>
      <c r="F22" s="17">
        <v>35</v>
      </c>
      <c r="G22" s="27">
        <f>F22-F19</f>
        <v>26</v>
      </c>
      <c r="H22" s="19">
        <f>CONVERT(F22,F$6,H$6)</f>
        <v>1.3779527559055118</v>
      </c>
      <c r="I22" s="30">
        <f>H22-H19</f>
        <v>1.0236220472440944</v>
      </c>
    </row>
    <row r="23" spans="1:9" ht="30" x14ac:dyDescent="0.25">
      <c r="A23" s="34">
        <v>40630</v>
      </c>
      <c r="B23" s="40">
        <f t="shared" si="2"/>
        <v>7.1</v>
      </c>
      <c r="C23" s="40">
        <f t="shared" si="0"/>
        <v>213</v>
      </c>
      <c r="D23" s="41">
        <f t="shared" si="1"/>
        <v>1787</v>
      </c>
      <c r="E23" s="6" t="s">
        <v>6</v>
      </c>
      <c r="F23" s="17">
        <v>37</v>
      </c>
      <c r="G23" s="27">
        <f>F23-F22</f>
        <v>2</v>
      </c>
      <c r="H23" s="19">
        <f>CONVERT(F23,F$6,H$6)</f>
        <v>1.4566929133858268</v>
      </c>
      <c r="I23" s="30">
        <f>H23-H22</f>
        <v>7.8740157480315043E-2</v>
      </c>
    </row>
    <row r="24" spans="1:9" ht="23.25" customHeight="1" x14ac:dyDescent="0.25">
      <c r="A24" s="35">
        <v>40672</v>
      </c>
      <c r="B24" s="40">
        <f t="shared" si="2"/>
        <v>1.4</v>
      </c>
      <c r="C24" s="40">
        <f t="shared" si="0"/>
        <v>42</v>
      </c>
      <c r="D24" s="41">
        <f t="shared" si="1"/>
        <v>1829</v>
      </c>
      <c r="E24" s="7"/>
      <c r="F24" s="21">
        <v>38.5</v>
      </c>
      <c r="G24" s="27">
        <f>F24-F23</f>
        <v>1.5</v>
      </c>
      <c r="H24" s="19">
        <f>CONVERT(F24,F$6,H$6)</f>
        <v>1.515748031496063</v>
      </c>
      <c r="I24" s="30">
        <f>H24-H23</f>
        <v>5.9055118110236116E-2</v>
      </c>
    </row>
    <row r="25" spans="1:9" ht="23.25" customHeight="1" x14ac:dyDescent="0.25">
      <c r="A25" s="35">
        <v>40803</v>
      </c>
      <c r="B25" s="40">
        <f t="shared" si="2"/>
        <v>4.3666666666666663</v>
      </c>
      <c r="C25" s="40">
        <f t="shared" ref="C25" si="3">D25-D24</f>
        <v>131</v>
      </c>
      <c r="D25" s="41">
        <f t="shared" si="1"/>
        <v>1960</v>
      </c>
      <c r="E25" s="7"/>
      <c r="F25" s="21"/>
      <c r="G25" s="27" t="s">
        <v>32</v>
      </c>
      <c r="H25" s="19"/>
      <c r="I25" s="30"/>
    </row>
    <row r="26" spans="1:9" ht="23.25" customHeight="1" x14ac:dyDescent="0.25">
      <c r="A26" s="35">
        <v>41173</v>
      </c>
      <c r="B26" s="40">
        <f t="shared" si="2"/>
        <v>12.333333333333334</v>
      </c>
      <c r="C26" s="40">
        <f>D26-D25</f>
        <v>370</v>
      </c>
      <c r="D26" s="41">
        <f>A26-A$18</f>
        <v>2330</v>
      </c>
      <c r="E26" s="7"/>
      <c r="F26" s="21"/>
      <c r="G26" s="27">
        <v>10</v>
      </c>
      <c r="H26" s="19"/>
      <c r="I26" s="30"/>
    </row>
    <row r="27" spans="1:9" x14ac:dyDescent="0.25">
      <c r="A27" s="35">
        <v>41281</v>
      </c>
      <c r="B27" s="40">
        <f t="shared" si="2"/>
        <v>3.6</v>
      </c>
      <c r="C27" s="40">
        <f>D27-D26</f>
        <v>108</v>
      </c>
      <c r="D27" s="41">
        <f t="shared" si="1"/>
        <v>2438</v>
      </c>
      <c r="E27" s="7" t="s">
        <v>29</v>
      </c>
      <c r="F27" s="21">
        <v>53.5</v>
      </c>
      <c r="G27" s="29">
        <f>F27-F24</f>
        <v>15</v>
      </c>
      <c r="H27" s="19">
        <f>CONVERT(F27,F$6,H$6)</f>
        <v>2.106299212598425</v>
      </c>
      <c r="I27" s="31">
        <f>H27-H24</f>
        <v>0.59055118110236204</v>
      </c>
    </row>
    <row r="28" spans="1:9" x14ac:dyDescent="0.25">
      <c r="A28" s="35">
        <v>41380</v>
      </c>
      <c r="B28" s="42"/>
      <c r="C28" s="40"/>
      <c r="D28" s="43">
        <f t="shared" si="1"/>
        <v>2537</v>
      </c>
      <c r="E28" s="7" t="s">
        <v>40</v>
      </c>
      <c r="F28" s="21">
        <v>0</v>
      </c>
      <c r="G28" s="27"/>
      <c r="H28" s="19">
        <v>0</v>
      </c>
      <c r="I28" s="27"/>
    </row>
    <row r="29" spans="1:9" x14ac:dyDescent="0.25">
      <c r="A29" s="36"/>
      <c r="B29" s="42"/>
      <c r="C29" s="42"/>
      <c r="D29" s="43"/>
      <c r="E29" s="7"/>
      <c r="F29" s="21"/>
      <c r="G29" s="27"/>
      <c r="H29" s="19"/>
      <c r="I29" s="27"/>
    </row>
    <row r="30" spans="1:9" x14ac:dyDescent="0.25">
      <c r="A30" s="36"/>
      <c r="B30" s="42"/>
      <c r="C30" s="42"/>
      <c r="D30" s="43"/>
      <c r="E30" s="7"/>
      <c r="F30" s="21"/>
      <c r="G30" s="27"/>
      <c r="H30" s="19"/>
      <c r="I30" s="27"/>
    </row>
    <row r="31" spans="1:9" x14ac:dyDescent="0.25">
      <c r="A31" s="36"/>
      <c r="B31" s="42"/>
      <c r="C31" s="42"/>
      <c r="D31" s="43"/>
      <c r="E31" s="7"/>
      <c r="F31" s="21"/>
      <c r="G31" s="27"/>
      <c r="H31" s="19"/>
      <c r="I31" s="27"/>
    </row>
    <row r="32" spans="1:9" x14ac:dyDescent="0.25">
      <c r="A32" s="36"/>
      <c r="B32" s="42"/>
      <c r="C32" s="42"/>
      <c r="D32" s="43"/>
      <c r="E32" s="7"/>
      <c r="F32" s="21"/>
      <c r="G32" s="27"/>
      <c r="H32" s="19"/>
      <c r="I32" s="27"/>
    </row>
    <row r="33" spans="1:9" ht="15.75" thickBot="1" x14ac:dyDescent="0.3">
      <c r="A33" s="37"/>
      <c r="B33" s="44"/>
      <c r="C33" s="44"/>
      <c r="D33" s="45"/>
      <c r="E33" s="9"/>
      <c r="F33" s="22"/>
      <c r="G33" s="28"/>
      <c r="H33" s="23"/>
      <c r="I33" s="28"/>
    </row>
    <row r="34" spans="1:9" x14ac:dyDescent="0.25">
      <c r="A34" s="1"/>
      <c r="B34" s="1"/>
      <c r="C34" s="1"/>
      <c r="D34" s="1"/>
      <c r="E34" s="1"/>
      <c r="F34" s="13" t="s">
        <v>13</v>
      </c>
      <c r="G34" s="13"/>
      <c r="H34" s="14" t="s">
        <v>14</v>
      </c>
      <c r="I34" s="13"/>
    </row>
    <row r="35" spans="1:9" x14ac:dyDescent="0.25">
      <c r="A35" s="10" t="s">
        <v>18</v>
      </c>
      <c r="B35" s="10"/>
      <c r="C35" s="10"/>
      <c r="D35" s="3">
        <f>MAX(D18:D33)</f>
        <v>2537</v>
      </c>
      <c r="E35" s="24" t="s">
        <v>15</v>
      </c>
      <c r="F35" s="3">
        <f>MAX(F18:F33)</f>
        <v>53.5</v>
      </c>
      <c r="G35" s="3"/>
      <c r="H35" s="12">
        <f>CONVERT(F35,F$6,H$6)</f>
        <v>2.106299212598425</v>
      </c>
      <c r="I35" s="3"/>
    </row>
    <row r="36" spans="1:9" x14ac:dyDescent="0.25">
      <c r="A36" s="10" t="s">
        <v>19</v>
      </c>
      <c r="B36" s="10"/>
      <c r="C36" s="10"/>
      <c r="D36" s="15">
        <f>D35/365</f>
        <v>6.9506849315068493</v>
      </c>
      <c r="E36" s="4"/>
      <c r="F36" s="3"/>
      <c r="G36" s="3"/>
      <c r="H36" s="12"/>
      <c r="I36" s="3"/>
    </row>
    <row r="37" spans="1:9" ht="18.75" x14ac:dyDescent="0.3">
      <c r="F37" s="25" t="s">
        <v>16</v>
      </c>
      <c r="G37" s="25"/>
      <c r="H37" s="25" t="s">
        <v>17</v>
      </c>
      <c r="I37" s="25"/>
    </row>
    <row r="38" spans="1:9" ht="18.75" x14ac:dyDescent="0.3">
      <c r="E38" s="4"/>
      <c r="F38" s="26">
        <f>F35/D36</f>
        <v>7.6970831690973593</v>
      </c>
      <c r="G38" s="26"/>
      <c r="H38" s="26">
        <f>H35/D36</f>
        <v>0.30303477043690386</v>
      </c>
      <c r="I38" s="26"/>
    </row>
    <row r="41" spans="1:9" ht="30" x14ac:dyDescent="0.25">
      <c r="A41" s="4" t="s">
        <v>7</v>
      </c>
      <c r="B41" s="4"/>
      <c r="C41" s="4"/>
    </row>
    <row r="42" spans="1:9" x14ac:dyDescent="0.25">
      <c r="B42">
        <f>A27-A24</f>
        <v>609</v>
      </c>
      <c r="C42">
        <f>B42/30</f>
        <v>20.3</v>
      </c>
      <c r="D42">
        <f>B42/365</f>
        <v>1.6684931506849314</v>
      </c>
    </row>
    <row r="44" spans="1:9" x14ac:dyDescent="0.25">
      <c r="A44" s="11"/>
      <c r="B44" s="11"/>
      <c r="C44" s="11"/>
      <c r="F44"/>
      <c r="G44"/>
      <c r="H44"/>
      <c r="I44"/>
    </row>
    <row r="45" spans="1:9" x14ac:dyDescent="0.25">
      <c r="A45" s="11"/>
      <c r="B45" s="11"/>
      <c r="C45" s="11"/>
      <c r="F45"/>
      <c r="G45"/>
      <c r="H45"/>
      <c r="I45"/>
    </row>
    <row r="46" spans="1:9" x14ac:dyDescent="0.25">
      <c r="A46" s="11"/>
      <c r="B46" s="11"/>
      <c r="C46" s="11"/>
      <c r="F46"/>
      <c r="G46"/>
      <c r="H46"/>
      <c r="I46"/>
    </row>
    <row r="47" spans="1:9" x14ac:dyDescent="0.25">
      <c r="F47"/>
      <c r="G47"/>
      <c r="H47"/>
      <c r="I47"/>
    </row>
    <row r="48" spans="1:9" x14ac:dyDescent="0.25">
      <c r="F48"/>
      <c r="G48"/>
      <c r="H48"/>
      <c r="I48"/>
    </row>
    <row r="49" spans="6:9" x14ac:dyDescent="0.25">
      <c r="F49"/>
      <c r="G49"/>
      <c r="H49"/>
      <c r="I49"/>
    </row>
    <row r="50" spans="6:9" x14ac:dyDescent="0.25">
      <c r="F50"/>
      <c r="G50"/>
      <c r="H50"/>
      <c r="I50"/>
    </row>
    <row r="51" spans="6:9" x14ac:dyDescent="0.25">
      <c r="F51"/>
      <c r="G51"/>
      <c r="H51"/>
      <c r="I51"/>
    </row>
    <row r="52" spans="6:9" x14ac:dyDescent="0.25">
      <c r="F52"/>
      <c r="G52"/>
      <c r="H52"/>
      <c r="I52"/>
    </row>
  </sheetData>
  <mergeCells count="4">
    <mergeCell ref="A4:H5"/>
    <mergeCell ref="A3:H3"/>
    <mergeCell ref="A2:H2"/>
    <mergeCell ref="A1:H1"/>
  </mergeCells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Tower B Special Inspect</vt:lpstr>
      <vt:lpstr>Sheet2</vt:lpstr>
      <vt:lpstr>Sheet3</vt:lpstr>
    </vt:vector>
  </TitlesOfParts>
  <Company>Ohio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Haupt</dc:creator>
  <cp:lastModifiedBy>Daniel A. Breda</cp:lastModifiedBy>
  <cp:lastPrinted>2011-05-10T12:29:01Z</cp:lastPrinted>
  <dcterms:created xsi:type="dcterms:W3CDTF">2011-05-10T11:45:13Z</dcterms:created>
  <dcterms:modified xsi:type="dcterms:W3CDTF">2013-04-16T19:13:13Z</dcterms:modified>
</cp:coreProperties>
</file>