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600" yWindow="15" windowWidth="22605" windowHeight="129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Sheet1!$B$3:$E$82</definedName>
    <definedName name="_xlnm.Print_Titles" localSheetId="0">Sheet1!$3:$4</definedName>
  </definedNames>
  <calcPr calcId="145621"/>
</workbook>
</file>

<file path=xl/calcChain.xml><?xml version="1.0" encoding="utf-8"?>
<calcChain xmlns="http://schemas.openxmlformats.org/spreadsheetml/2006/main">
  <c r="D17" i="1" l="1"/>
  <c r="D74" i="1" l="1"/>
  <c r="D75" i="1"/>
  <c r="D12" i="1" l="1"/>
  <c r="D10" i="1"/>
  <c r="D78" i="1"/>
  <c r="D80" i="1"/>
  <c r="D11" i="1" l="1"/>
  <c r="D18" i="1"/>
  <c r="D16" i="1"/>
  <c r="D15" i="1"/>
  <c r="D13" i="1"/>
</calcChain>
</file>

<file path=xl/sharedStrings.xml><?xml version="1.0" encoding="utf-8"?>
<sst xmlns="http://schemas.openxmlformats.org/spreadsheetml/2006/main" count="227" uniqueCount="144">
  <si>
    <t>ITEM</t>
  </si>
  <si>
    <t>DESCRIPTION</t>
  </si>
  <si>
    <t>TOTAL QUANTITY</t>
  </si>
  <si>
    <t>SUMMARY OF QUANTITIES</t>
  </si>
  <si>
    <t>603E05900</t>
  </si>
  <si>
    <t>603E04600</t>
  </si>
  <si>
    <t>FT</t>
  </si>
  <si>
    <t>604E00300</t>
  </si>
  <si>
    <t>604E04500</t>
  </si>
  <si>
    <t>604E00400</t>
  </si>
  <si>
    <t>604E32500</t>
  </si>
  <si>
    <t>CATCH BASIN, CITY OF CLEVELAND NO. 1</t>
  </si>
  <si>
    <t>EACH</t>
  </si>
  <si>
    <t>UNIT COST</t>
  </si>
  <si>
    <t>203E10000</t>
  </si>
  <si>
    <t>EXCAVATION</t>
  </si>
  <si>
    <t>CYS</t>
  </si>
  <si>
    <t>203E20000</t>
  </si>
  <si>
    <t>EMBANKMENT</t>
  </si>
  <si>
    <t>304E20000</t>
  </si>
  <si>
    <t>AGGREGATE BASE, 2.5"</t>
  </si>
  <si>
    <t>SYS</t>
  </si>
  <si>
    <t>609E26000</t>
  </si>
  <si>
    <t>CURB, TYPE 6</t>
  </si>
  <si>
    <t xml:space="preserve">CATCH BASIN, NO. 2-2B
</t>
  </si>
  <si>
    <t>604E04501</t>
  </si>
  <si>
    <t>604E00800</t>
  </si>
  <si>
    <t>CATCH BASIN, NO. 6</t>
  </si>
  <si>
    <t>604E02000</t>
  </si>
  <si>
    <t>604E02800</t>
  </si>
  <si>
    <t>604E31500</t>
  </si>
  <si>
    <t>604E20530</t>
  </si>
  <si>
    <t>12" CONDUIT, TYPE C</t>
  </si>
  <si>
    <t>603E06100</t>
  </si>
  <si>
    <t>15" CONDUIT, TYPE C</t>
  </si>
  <si>
    <t>24" CONDUIT, TYPE B</t>
  </si>
  <si>
    <t xml:space="preserve">15" CONDUIT, TYPE B, </t>
  </si>
  <si>
    <t xml:space="preserve">CATCH BASIN, CITY OF CLEVELAND NO. 1, AS PER PLAN </t>
  </si>
  <si>
    <t>CATCH BASIN, NO. 2-3</t>
  </si>
  <si>
    <t>CATCH BASIN, NO. 3A</t>
  </si>
  <si>
    <t>CATCH BASIN, NO. 3</t>
  </si>
  <si>
    <t>604E01600</t>
  </si>
  <si>
    <t>CATCH BASIN, NO. 5</t>
  </si>
  <si>
    <t>CATCH BASIN, MODIFIED, NO. 6</t>
  </si>
  <si>
    <t>CATCH BASIN, NO. 8</t>
  </si>
  <si>
    <t>604E02906</t>
  </si>
  <si>
    <t>CATCH BASIN, NO. 8A</t>
  </si>
  <si>
    <t>INLET, SIDE DITCH</t>
  </si>
  <si>
    <t>604E10100</t>
  </si>
  <si>
    <t>INLET, NO. 3 FOR SINGLE SLOPE BARRIER, TYPE D WITH 706.11 JOINTS</t>
  </si>
  <si>
    <t>604E20531</t>
  </si>
  <si>
    <t>INLET, NO. 3 FOR SINGLE SLOPE BARRIER, TYPE D WITH 706.11 JOINTS, AS PER PLAN</t>
  </si>
  <si>
    <t>MANHOLE, NO. 3, 4 FT.</t>
  </si>
  <si>
    <t>MANHOLE, NO. 3, 8 FT.</t>
  </si>
  <si>
    <t>MANHOLE, MISC: MANHOLE, CITY OF CLEVELAND, NO. 1, 4 FT.</t>
  </si>
  <si>
    <t>CATCH BASIN, MISC: CATCH BASIN, CITY OF CLEVELAND NO. 3</t>
  </si>
  <si>
    <t>604E08600</t>
  </si>
  <si>
    <t>CATCH BASIN, MISC: CATCH BASIN, CITY OF CLEVELAND NO. 3, AS PER PLAN</t>
  </si>
  <si>
    <t>603E04400</t>
  </si>
  <si>
    <t>12" CONDUIT, TYPE B, 706.08 WITH 706.12 JOINTS</t>
  </si>
  <si>
    <t>12" CONDUIT, TYPE C, 706.08 WITH 706.12 JOINTS</t>
  </si>
  <si>
    <t>15" CONDUIT, TYPE B, 706.08 WITH 706.12 JOINTS</t>
  </si>
  <si>
    <t>15" CONDUIT, TYPE C, 706.08 WITH 706.12 JOINTS</t>
  </si>
  <si>
    <t>18" CONDUIT, TYPE B</t>
  </si>
  <si>
    <t>603E07400</t>
  </si>
  <si>
    <t>18" CONDUIT, TYPE B, 706.08 WITH 706.12 JOINTS</t>
  </si>
  <si>
    <t>603E07600</t>
  </si>
  <si>
    <t>18" CONDUIT, TYPE B, 706.02 WITH 706.11 JOINTS</t>
  </si>
  <si>
    <t>15" CONDUIT, TYPE C, 706.02 WITH 706.11 JOINTS</t>
  </si>
  <si>
    <t>15" CONDUIT, TYPE B, 706.02 WITH 706.11 JOINTS</t>
  </si>
  <si>
    <t>18" CONDUIT, TYPE C, 706.02 WITH 706.11 JOINTS</t>
  </si>
  <si>
    <t>603E10400</t>
  </si>
  <si>
    <t>24" CONDUIT, TYPE B, 706.12 WITH 706.11 JOINTS</t>
  </si>
  <si>
    <t>603E26200</t>
  </si>
  <si>
    <t>72" CONDUIT, TYPE B</t>
  </si>
  <si>
    <t>603E13600</t>
  </si>
  <si>
    <t>30" CONDUIT, TYPE C, 706.02 WITH 706.11 JOINTS</t>
  </si>
  <si>
    <t>603E06700</t>
  </si>
  <si>
    <t>15" CONDUIT, TYPE F, 707.05 TYPE C</t>
  </si>
  <si>
    <t>452E14000</t>
  </si>
  <si>
    <t>452E15000</t>
  </si>
  <si>
    <t>AGGREGATE BASE, 6"</t>
  </si>
  <si>
    <t>451E16000</t>
  </si>
  <si>
    <t>12" REINFORCED PORTLAND CEMENT CONCRETE PAVEMENT</t>
  </si>
  <si>
    <t>10" NON-REINFORCED PORTLAND CEMENT CONCRETE PAVEMENT</t>
  </si>
  <si>
    <t>12" NON-REINFORCED PORTLAND CEMENT CONCRETE PAVEMENT</t>
  </si>
  <si>
    <t>407E10000</t>
  </si>
  <si>
    <t>TACK COAT</t>
  </si>
  <si>
    <t>TACK COAT FOR INTERMEDIATE COURSE</t>
  </si>
  <si>
    <t>407E14000</t>
  </si>
  <si>
    <t>442E10100</t>
  </si>
  <si>
    <t>1.75" ASPHALT CONCRETE INTERMEDIATE COURSE, 19 MM, TYPE A (446)</t>
  </si>
  <si>
    <t>302E46000</t>
  </si>
  <si>
    <t>301E46000</t>
  </si>
  <si>
    <t>6" ASPHALT CONCRETE BASE, PG64-22</t>
  </si>
  <si>
    <t>8" ASPHALT CONCRETE BASE, PG64-22</t>
  </si>
  <si>
    <t>446E50000</t>
  </si>
  <si>
    <t>1.25" ASPHALT CONCRETE SURFACE COURSE, TYPE 1H</t>
  </si>
  <si>
    <t>446E46040</t>
  </si>
  <si>
    <t>1.75" ASPHALT CONCRETE INTERMEDIATE COURSE, TYPE 2, PG 64-28</t>
  </si>
  <si>
    <t>448E47020</t>
  </si>
  <si>
    <t>442E10000</t>
  </si>
  <si>
    <t>1.5" ASPHALT CONCRETE SURFACE COURSE, 12.5 MM, TYPE A (446)</t>
  </si>
  <si>
    <t>448E46061</t>
  </si>
  <si>
    <t>3" ASPHALT CONCRETE INTERMEDIATE COURSE, TYPE 1, UNDER GUARDRAIL, PG 64-22, AS PER PLAN</t>
  </si>
  <si>
    <t>1.5" ASPHALT CONCRETE SURFACE COURSE, TYPE 1, PG 64-22</t>
  </si>
  <si>
    <t>305E13000</t>
  </si>
  <si>
    <t>9" PORTLAND CEMENT CONCRETE BASE</t>
  </si>
  <si>
    <t>6" CONCRETE WALK</t>
  </si>
  <si>
    <t>SFT</t>
  </si>
  <si>
    <t>609E14000</t>
  </si>
  <si>
    <t>CURB, TYPE 2-A</t>
  </si>
  <si>
    <t>609E98000</t>
  </si>
  <si>
    <t>CURB, MISC.: CITY OF CLEVELAND GRANITE CURB</t>
  </si>
  <si>
    <t>CURB, MISC.: MOUNTABLE CURB</t>
  </si>
  <si>
    <t>606E13000</t>
  </si>
  <si>
    <t>GUARDRAIL, TYPE 5</t>
  </si>
  <si>
    <t>609E71000</t>
  </si>
  <si>
    <t>CONCRETE MEDIAN</t>
  </si>
  <si>
    <t>622E10160</t>
  </si>
  <si>
    <t>CONCRETE BARRIER, SINGLE SLOPE, TYPE D</t>
  </si>
  <si>
    <t>GALLON</t>
  </si>
  <si>
    <t>ASPHALT CONCRETE INTERMEDIATE COURSE, 19 MM, TYPE A (446), THICKNESS TO MATCH EX. BUILDUP</t>
  </si>
  <si>
    <t>8" NON-REINFORCED PORTLAND CEMENT CONCRETE PAVEMENT</t>
  </si>
  <si>
    <t>452E12000</t>
  </si>
  <si>
    <t>606E26000</t>
  </si>
  <si>
    <t>ANCHOR ASSEMBLY, TYPE B</t>
  </si>
  <si>
    <t>606E26500</t>
  </si>
  <si>
    <t>ANCHOR ASSEMBLY, TYPE T</t>
  </si>
  <si>
    <t>606E35000</t>
  </si>
  <si>
    <t>BRIDGE TERMINAL ASSEMBLY, TYPE 1</t>
  </si>
  <si>
    <t>606E35002</t>
  </si>
  <si>
    <t>BRIDGE TERMINAL ASSEMBLY, TYPE 2</t>
  </si>
  <si>
    <t>622E90000</t>
  </si>
  <si>
    <t>BARRIER, MISC.; CONCRETE BARRIER, TYPE TEXAS, AS PER PLAN</t>
  </si>
  <si>
    <t>608E13001</t>
  </si>
  <si>
    <t>608E15001</t>
  </si>
  <si>
    <t>304E20001</t>
  </si>
  <si>
    <t>AGGREGATE BASE, AS PER PLAN, B, T = 24" (AT BROADWAY MILLS)</t>
  </si>
  <si>
    <t>8" CONCRETE WALK, AS PER PLAN</t>
  </si>
  <si>
    <t>608E13000</t>
  </si>
  <si>
    <t>6" CONCRETE WALK, AS PER PLAN</t>
  </si>
  <si>
    <t>604E80051</t>
  </si>
  <si>
    <t>WATER QUALITY BASIN, DETENTION, AS PER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</si>
</sst>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0" borderId="4" xfId="0" applyBorder="1"/>
    <xf numFmtId="3" fontId="0" fillId="0" borderId="4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2" fontId="0" fillId="0" borderId="7" xfId="0" applyNumberFormat="1" applyBorder="1"/>
    <xf numFmtId="0" fontId="0" fillId="0" borderId="0" xfId="0" applyBorder="1"/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1" fontId="0" fillId="0" borderId="7" xfId="0" applyNumberFormat="1" applyBorder="1"/>
    <xf numFmtId="0" fontId="3" fillId="0" borderId="7" xfId="0" applyFont="1" applyFill="1" applyBorder="1" applyAlignment="1" applyProtection="1">
      <alignment vertical="center" wrapText="1"/>
    </xf>
    <xf numFmtId="3" fontId="0" fillId="0" borderId="22" xfId="0" applyNumberFormat="1" applyFill="1" applyBorder="1" applyAlignment="1">
      <alignment horizontal="right"/>
    </xf>
    <xf numFmtId="49" fontId="0" fillId="0" borderId="12" xfId="0" applyNumberFormat="1" applyFill="1" applyBorder="1"/>
    <xf numFmtId="0" fontId="0" fillId="0" borderId="5" xfId="0" applyFill="1" applyBorder="1"/>
    <xf numFmtId="3" fontId="0" fillId="0" borderId="5" xfId="0" applyNumberFormat="1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49" fontId="0" fillId="0" borderId="13" xfId="0" applyNumberFormat="1" applyFill="1" applyBorder="1"/>
    <xf numFmtId="0" fontId="0" fillId="0" borderId="14" xfId="0" applyFill="1" applyBorder="1"/>
    <xf numFmtId="3" fontId="0" fillId="0" borderId="14" xfId="0" applyNumberForma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4" xfId="0" applyFill="1" applyBorder="1"/>
    <xf numFmtId="3" fontId="0" fillId="0" borderId="4" xfId="0" applyNumberFormat="1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 applyAlignment="1">
      <alignment horizontal="center"/>
    </xf>
    <xf numFmtId="2" fontId="0" fillId="0" borderId="12" xfId="0" applyNumberFormat="1" applyFill="1" applyBorder="1"/>
    <xf numFmtId="2" fontId="0" fillId="0" borderId="7" xfId="0" applyNumberFormat="1" applyFill="1" applyBorder="1"/>
    <xf numFmtId="2" fontId="0" fillId="0" borderId="13" xfId="0" applyNumberFormat="1" applyFill="1" applyBorder="1"/>
    <xf numFmtId="0" fontId="0" fillId="0" borderId="4" xfId="0" applyFill="1" applyBorder="1" applyAlignment="1">
      <alignment wrapText="1"/>
    </xf>
    <xf numFmtId="49" fontId="0" fillId="0" borderId="7" xfId="0" applyNumberFormat="1" applyFill="1" applyBorder="1"/>
    <xf numFmtId="11" fontId="4" fillId="0" borderId="12" xfId="0" applyNumberFormat="1" applyFont="1" applyFill="1" applyBorder="1" applyAlignment="1" applyProtection="1">
      <alignment vertical="center" wrapText="1"/>
    </xf>
    <xf numFmtId="11" fontId="4" fillId="0" borderId="7" xfId="0" applyNumberFormat="1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0" fillId="0" borderId="9" xfId="0" applyFill="1" applyBorder="1"/>
    <xf numFmtId="3" fontId="0" fillId="0" borderId="9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2" fontId="0" fillId="0" borderId="19" xfId="0" applyNumberFormat="1" applyFill="1" applyBorder="1" applyAlignment="1">
      <alignment vertical="center"/>
    </xf>
    <xf numFmtId="0" fontId="0" fillId="0" borderId="9" xfId="0" applyFill="1" applyBorder="1" applyAlignment="1">
      <alignment wrapText="1"/>
    </xf>
    <xf numFmtId="49" fontId="0" fillId="3" borderId="20" xfId="0" applyNumberFormat="1" applyFill="1" applyBorder="1"/>
    <xf numFmtId="0" fontId="0" fillId="3" borderId="0" xfId="0" applyFill="1" applyBorder="1"/>
    <xf numFmtId="3" fontId="0" fillId="3" borderId="0" xfId="0" applyNumberFormat="1" applyFill="1" applyBorder="1" applyAlignment="1">
      <alignment horizontal="right"/>
    </xf>
    <xf numFmtId="0" fontId="0" fillId="3" borderId="21" xfId="0" applyFill="1" applyBorder="1" applyAlignment="1">
      <alignment horizontal="center"/>
    </xf>
    <xf numFmtId="2" fontId="0" fillId="3" borderId="23" xfId="0" applyNumberFormat="1" applyFill="1" applyBorder="1"/>
    <xf numFmtId="0" fontId="0" fillId="3" borderId="22" xfId="0" applyFill="1" applyBorder="1"/>
    <xf numFmtId="3" fontId="0" fillId="3" borderId="22" xfId="0" applyNumberFormat="1" applyFill="1" applyBorder="1" applyAlignment="1">
      <alignment horizontal="right"/>
    </xf>
    <xf numFmtId="0" fontId="0" fillId="3" borderId="24" xfId="0" applyFill="1" applyBorder="1" applyAlignment="1">
      <alignment horizontal="center"/>
    </xf>
    <xf numFmtId="0" fontId="0" fillId="3" borderId="2" xfId="0" applyFill="1" applyBorder="1"/>
    <xf numFmtId="3" fontId="0" fillId="3" borderId="2" xfId="0" applyNumberForma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49" fontId="0" fillId="3" borderId="1" xfId="0" applyNumberFormat="1" applyFill="1" applyBorder="1"/>
    <xf numFmtId="49" fontId="0" fillId="0" borderId="19" xfId="0" applyNumberFormat="1" applyFill="1" applyBorder="1"/>
    <xf numFmtId="49" fontId="0" fillId="0" borderId="16" xfId="0" applyNumberFormat="1" applyFill="1" applyBorder="1"/>
    <xf numFmtId="0" fontId="1" fillId="2" borderId="11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2" fontId="0" fillId="0" borderId="19" xfId="0" applyNumberFormat="1" applyFill="1" applyBorder="1"/>
    <xf numFmtId="11" fontId="0" fillId="0" borderId="26" xfId="0" applyNumberFormat="1" applyBorder="1"/>
    <xf numFmtId="0" fontId="0" fillId="0" borderId="27" xfId="0" applyBorder="1"/>
    <xf numFmtId="3" fontId="0" fillId="0" borderId="27" xfId="0" applyNumberFormat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0" xfId="0" applyFill="1" applyBorder="1"/>
    <xf numFmtId="3" fontId="0" fillId="0" borderId="0" xfId="0" applyNumberFormat="1"/>
    <xf numFmtId="11" fontId="0" fillId="0" borderId="7" xfId="0" applyNumberForma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view="pageBreakPreview" topLeftCell="A25" zoomScale="85" zoomScaleNormal="70" zoomScaleSheetLayoutView="85" workbookViewId="0">
      <selection activeCell="F29" sqref="F29"/>
    </sheetView>
  </sheetViews>
  <sheetFormatPr defaultRowHeight="15" x14ac:dyDescent="0.25"/>
  <cols>
    <col min="2" max="2" width="14.28515625" customWidth="1"/>
    <col min="3" max="3" width="90.85546875" customWidth="1"/>
    <col min="4" max="4" width="17.5703125" customWidth="1"/>
    <col min="5" max="5" width="12.7109375" customWidth="1"/>
    <col min="12" max="12" width="11" bestFit="1" customWidth="1"/>
    <col min="15" max="15" width="10" bestFit="1" customWidth="1"/>
    <col min="16" max="16" width="25" customWidth="1"/>
    <col min="17" max="17" width="12" customWidth="1"/>
    <col min="18" max="18" width="5.7109375" bestFit="1" customWidth="1"/>
    <col min="20" max="20" width="11" bestFit="1" customWidth="1"/>
    <col min="21" max="21" width="61.7109375" customWidth="1"/>
    <col min="26" max="26" width="10" bestFit="1" customWidth="1"/>
  </cols>
  <sheetData>
    <row r="1" spans="2:5" ht="18.75" x14ac:dyDescent="0.3">
      <c r="B1" s="65"/>
      <c r="C1" s="65"/>
      <c r="D1" s="65"/>
      <c r="E1" s="65"/>
    </row>
    <row r="2" spans="2:5" ht="15.75" thickBot="1" x14ac:dyDescent="0.3"/>
    <row r="3" spans="2:5" ht="15.75" thickBot="1" x14ac:dyDescent="0.3">
      <c r="B3" s="62" t="s">
        <v>3</v>
      </c>
      <c r="C3" s="63"/>
      <c r="D3" s="63"/>
      <c r="E3" s="64"/>
    </row>
    <row r="4" spans="2:5" ht="15.75" thickBot="1" x14ac:dyDescent="0.3">
      <c r="B4" s="51" t="s">
        <v>0</v>
      </c>
      <c r="C4" s="51" t="s">
        <v>1</v>
      </c>
      <c r="D4" s="51" t="s">
        <v>2</v>
      </c>
      <c r="E4" s="51" t="s">
        <v>13</v>
      </c>
    </row>
    <row r="5" spans="2:5" x14ac:dyDescent="0.25">
      <c r="B5" s="11" t="s">
        <v>14</v>
      </c>
      <c r="C5" s="12" t="s">
        <v>15</v>
      </c>
      <c r="D5" s="13">
        <v>32993</v>
      </c>
      <c r="E5" s="14" t="s">
        <v>16</v>
      </c>
    </row>
    <row r="6" spans="2:5" ht="15.75" thickBot="1" x14ac:dyDescent="0.3">
      <c r="B6" s="15" t="s">
        <v>17</v>
      </c>
      <c r="C6" s="16" t="s">
        <v>18</v>
      </c>
      <c r="D6" s="17">
        <v>35229</v>
      </c>
      <c r="E6" s="18" t="s">
        <v>16</v>
      </c>
    </row>
    <row r="7" spans="2:5" ht="8.25" customHeight="1" thickBot="1" x14ac:dyDescent="0.3">
      <c r="B7" s="48"/>
      <c r="C7" s="45"/>
      <c r="D7" s="46"/>
      <c r="E7" s="47"/>
    </row>
    <row r="8" spans="2:5" ht="15" customHeight="1" x14ac:dyDescent="0.25">
      <c r="B8" s="49" t="s">
        <v>93</v>
      </c>
      <c r="C8" s="32" t="s">
        <v>94</v>
      </c>
      <c r="D8" s="33">
        <v>415</v>
      </c>
      <c r="E8" s="34" t="s">
        <v>16</v>
      </c>
    </row>
    <row r="9" spans="2:5" ht="15" customHeight="1" x14ac:dyDescent="0.25">
      <c r="B9" s="28" t="s">
        <v>92</v>
      </c>
      <c r="C9" s="19" t="s">
        <v>95</v>
      </c>
      <c r="D9" s="33">
        <v>1412</v>
      </c>
      <c r="E9" s="21" t="s">
        <v>16</v>
      </c>
    </row>
    <row r="10" spans="2:5" x14ac:dyDescent="0.25">
      <c r="B10" s="28" t="s">
        <v>19</v>
      </c>
      <c r="C10" s="19" t="s">
        <v>20</v>
      </c>
      <c r="D10" s="33">
        <f>317+679</f>
        <v>996</v>
      </c>
      <c r="E10" s="21" t="s">
        <v>16</v>
      </c>
    </row>
    <row r="11" spans="2:5" x14ac:dyDescent="0.25">
      <c r="B11" s="28" t="s">
        <v>19</v>
      </c>
      <c r="C11" s="19" t="s">
        <v>81</v>
      </c>
      <c r="D11" s="33">
        <f>176+4727</f>
        <v>4903</v>
      </c>
      <c r="E11" s="21" t="s">
        <v>16</v>
      </c>
    </row>
    <row r="12" spans="2:5" x14ac:dyDescent="0.25">
      <c r="B12" s="50" t="s">
        <v>137</v>
      </c>
      <c r="C12" s="22" t="s">
        <v>138</v>
      </c>
      <c r="D12" s="20">
        <f>14569.05*(24/12)/27</f>
        <v>1079.1888888888889</v>
      </c>
      <c r="E12" s="23" t="s">
        <v>16</v>
      </c>
    </row>
    <row r="13" spans="2:5" ht="15.75" thickBot="1" x14ac:dyDescent="0.3">
      <c r="B13" s="50" t="s">
        <v>106</v>
      </c>
      <c r="C13" s="22" t="s">
        <v>107</v>
      </c>
      <c r="D13" s="10">
        <f>1009+13626</f>
        <v>14635</v>
      </c>
      <c r="E13" s="23" t="s">
        <v>21</v>
      </c>
    </row>
    <row r="14" spans="2:5" ht="8.25" customHeight="1" thickBot="1" x14ac:dyDescent="0.3">
      <c r="B14" s="48"/>
      <c r="C14" s="45"/>
      <c r="D14" s="46"/>
      <c r="E14" s="47"/>
    </row>
    <row r="15" spans="2:5" x14ac:dyDescent="0.25">
      <c r="B15" s="29" t="s">
        <v>86</v>
      </c>
      <c r="C15" s="12" t="s">
        <v>87</v>
      </c>
      <c r="D15" s="13">
        <f>476+4537</f>
        <v>5013</v>
      </c>
      <c r="E15" s="14" t="s">
        <v>121</v>
      </c>
    </row>
    <row r="16" spans="2:5" x14ac:dyDescent="0.25">
      <c r="B16" s="30" t="s">
        <v>89</v>
      </c>
      <c r="C16" s="19" t="s">
        <v>88</v>
      </c>
      <c r="D16" s="20">
        <f>254+2610</f>
        <v>2864</v>
      </c>
      <c r="E16" s="21" t="s">
        <v>121</v>
      </c>
    </row>
    <row r="17" spans="2:5" x14ac:dyDescent="0.25">
      <c r="B17" s="30" t="s">
        <v>101</v>
      </c>
      <c r="C17" s="19" t="s">
        <v>102</v>
      </c>
      <c r="D17" s="20">
        <f>264+225+265</f>
        <v>754</v>
      </c>
      <c r="E17" s="21" t="s">
        <v>16</v>
      </c>
    </row>
    <row r="18" spans="2:5" ht="15" customHeight="1" x14ac:dyDescent="0.25">
      <c r="B18" s="30" t="s">
        <v>90</v>
      </c>
      <c r="C18" s="19" t="s">
        <v>91</v>
      </c>
      <c r="D18" s="20">
        <f>259+571</f>
        <v>830</v>
      </c>
      <c r="E18" s="21" t="s">
        <v>16</v>
      </c>
    </row>
    <row r="19" spans="2:5" ht="15" customHeight="1" x14ac:dyDescent="0.25">
      <c r="B19" s="30" t="s">
        <v>90</v>
      </c>
      <c r="C19" s="19" t="s">
        <v>122</v>
      </c>
      <c r="D19" s="20">
        <v>49</v>
      </c>
      <c r="E19" s="21" t="s">
        <v>16</v>
      </c>
    </row>
    <row r="20" spans="2:5" ht="15" customHeight="1" x14ac:dyDescent="0.25">
      <c r="B20" s="30" t="s">
        <v>98</v>
      </c>
      <c r="C20" s="19" t="s">
        <v>99</v>
      </c>
      <c r="D20" s="20">
        <v>2249</v>
      </c>
      <c r="E20" s="21" t="s">
        <v>16</v>
      </c>
    </row>
    <row r="21" spans="2:5" ht="15" customHeight="1" x14ac:dyDescent="0.25">
      <c r="B21" s="30" t="s">
        <v>96</v>
      </c>
      <c r="C21" s="19" t="s">
        <v>97</v>
      </c>
      <c r="D21" s="20">
        <v>1606</v>
      </c>
      <c r="E21" s="21" t="s">
        <v>16</v>
      </c>
    </row>
    <row r="22" spans="2:5" ht="15" customHeight="1" x14ac:dyDescent="0.25">
      <c r="B22" s="30" t="s">
        <v>103</v>
      </c>
      <c r="C22" s="19" t="s">
        <v>104</v>
      </c>
      <c r="D22" s="20">
        <v>36</v>
      </c>
      <c r="E22" s="21" t="s">
        <v>16</v>
      </c>
    </row>
    <row r="23" spans="2:5" ht="15" customHeight="1" x14ac:dyDescent="0.25">
      <c r="B23" s="30" t="s">
        <v>100</v>
      </c>
      <c r="C23" s="19" t="s">
        <v>105</v>
      </c>
      <c r="D23" s="20">
        <v>104</v>
      </c>
      <c r="E23" s="21" t="s">
        <v>16</v>
      </c>
    </row>
    <row r="24" spans="2:5" ht="15" customHeight="1" x14ac:dyDescent="0.25">
      <c r="B24" s="28" t="s">
        <v>82</v>
      </c>
      <c r="C24" s="19" t="s">
        <v>83</v>
      </c>
      <c r="D24" s="20">
        <v>215</v>
      </c>
      <c r="E24" s="21" t="s">
        <v>21</v>
      </c>
    </row>
    <row r="25" spans="2:5" ht="15" customHeight="1" x14ac:dyDescent="0.25">
      <c r="B25" s="52" t="s">
        <v>124</v>
      </c>
      <c r="C25" s="19" t="s">
        <v>123</v>
      </c>
      <c r="D25" s="20">
        <v>1960</v>
      </c>
      <c r="E25" s="21" t="s">
        <v>21</v>
      </c>
    </row>
    <row r="26" spans="2:5" ht="15" customHeight="1" x14ac:dyDescent="0.25">
      <c r="B26" s="31" t="s">
        <v>79</v>
      </c>
      <c r="C26" s="19" t="s">
        <v>84</v>
      </c>
      <c r="D26" s="20">
        <v>1863</v>
      </c>
      <c r="E26" s="21" t="s">
        <v>21</v>
      </c>
    </row>
    <row r="27" spans="2:5" ht="15" customHeight="1" thickBot="1" x14ac:dyDescent="0.3">
      <c r="B27" s="53" t="s">
        <v>80</v>
      </c>
      <c r="C27" s="16" t="s">
        <v>85</v>
      </c>
      <c r="D27" s="17">
        <v>3439</v>
      </c>
      <c r="E27" s="18" t="s">
        <v>21</v>
      </c>
    </row>
    <row r="28" spans="2:5" ht="8.25" customHeight="1" thickBot="1" x14ac:dyDescent="0.3">
      <c r="B28" s="37"/>
      <c r="C28" s="38"/>
      <c r="D28" s="39"/>
      <c r="E28" s="40"/>
    </row>
    <row r="29" spans="2:5" x14ac:dyDescent="0.25">
      <c r="B29" s="24" t="s">
        <v>58</v>
      </c>
      <c r="C29" s="12" t="s">
        <v>59</v>
      </c>
      <c r="D29" s="13">
        <v>1572</v>
      </c>
      <c r="E29" s="14" t="s">
        <v>6</v>
      </c>
    </row>
    <row r="30" spans="2:5" x14ac:dyDescent="0.25">
      <c r="B30" s="25" t="s">
        <v>5</v>
      </c>
      <c r="C30" s="19" t="s">
        <v>32</v>
      </c>
      <c r="D30" s="20">
        <v>125</v>
      </c>
      <c r="E30" s="21" t="s">
        <v>6</v>
      </c>
    </row>
    <row r="31" spans="2:5" x14ac:dyDescent="0.25">
      <c r="B31" s="25" t="s">
        <v>5</v>
      </c>
      <c r="C31" s="19" t="s">
        <v>60</v>
      </c>
      <c r="D31" s="20">
        <v>276</v>
      </c>
      <c r="E31" s="21" t="s">
        <v>6</v>
      </c>
    </row>
    <row r="32" spans="2:5" x14ac:dyDescent="0.25">
      <c r="B32" s="25" t="s">
        <v>4</v>
      </c>
      <c r="C32" s="19" t="s">
        <v>36</v>
      </c>
      <c r="D32" s="20">
        <v>372</v>
      </c>
      <c r="E32" s="21" t="s">
        <v>6</v>
      </c>
    </row>
    <row r="33" spans="2:5" x14ac:dyDescent="0.25">
      <c r="B33" s="25" t="s">
        <v>4</v>
      </c>
      <c r="C33" s="19" t="s">
        <v>69</v>
      </c>
      <c r="D33" s="20">
        <v>199</v>
      </c>
      <c r="E33" s="21" t="s">
        <v>6</v>
      </c>
    </row>
    <row r="34" spans="2:5" x14ac:dyDescent="0.25">
      <c r="B34" s="25" t="s">
        <v>4</v>
      </c>
      <c r="C34" s="19" t="s">
        <v>61</v>
      </c>
      <c r="D34" s="20">
        <v>151</v>
      </c>
      <c r="E34" s="21" t="s">
        <v>6</v>
      </c>
    </row>
    <row r="35" spans="2:5" x14ac:dyDescent="0.25">
      <c r="B35" s="25" t="s">
        <v>33</v>
      </c>
      <c r="C35" s="19" t="s">
        <v>34</v>
      </c>
      <c r="D35" s="20">
        <v>233</v>
      </c>
      <c r="E35" s="21" t="s">
        <v>6</v>
      </c>
    </row>
    <row r="36" spans="2:5" x14ac:dyDescent="0.25">
      <c r="B36" s="25" t="s">
        <v>33</v>
      </c>
      <c r="C36" s="19" t="s">
        <v>68</v>
      </c>
      <c r="D36" s="20">
        <v>27</v>
      </c>
      <c r="E36" s="21" t="s">
        <v>6</v>
      </c>
    </row>
    <row r="37" spans="2:5" x14ac:dyDescent="0.25">
      <c r="B37" s="25" t="s">
        <v>33</v>
      </c>
      <c r="C37" s="19" t="s">
        <v>62</v>
      </c>
      <c r="D37" s="20">
        <v>182</v>
      </c>
      <c r="E37" s="21" t="s">
        <v>6</v>
      </c>
    </row>
    <row r="38" spans="2:5" x14ac:dyDescent="0.25">
      <c r="B38" s="9" t="s">
        <v>77</v>
      </c>
      <c r="C38" s="19" t="s">
        <v>78</v>
      </c>
      <c r="D38" s="20">
        <v>130</v>
      </c>
      <c r="E38" s="21" t="s">
        <v>6</v>
      </c>
    </row>
    <row r="39" spans="2:5" x14ac:dyDescent="0.25">
      <c r="B39" s="25" t="s">
        <v>64</v>
      </c>
      <c r="C39" s="19" t="s">
        <v>63</v>
      </c>
      <c r="D39" s="20">
        <v>406</v>
      </c>
      <c r="E39" s="21" t="s">
        <v>6</v>
      </c>
    </row>
    <row r="40" spans="2:5" x14ac:dyDescent="0.25">
      <c r="B40" s="25" t="s">
        <v>64</v>
      </c>
      <c r="C40" s="19" t="s">
        <v>67</v>
      </c>
      <c r="D40" s="20">
        <v>208</v>
      </c>
      <c r="E40" s="21" t="s">
        <v>6</v>
      </c>
    </row>
    <row r="41" spans="2:5" x14ac:dyDescent="0.25">
      <c r="B41" s="25" t="s">
        <v>64</v>
      </c>
      <c r="C41" s="19" t="s">
        <v>65</v>
      </c>
      <c r="D41" s="20">
        <v>16</v>
      </c>
      <c r="E41" s="21" t="s">
        <v>6</v>
      </c>
    </row>
    <row r="42" spans="2:5" x14ac:dyDescent="0.25">
      <c r="B42" s="25" t="s">
        <v>66</v>
      </c>
      <c r="C42" s="19" t="s">
        <v>70</v>
      </c>
      <c r="D42" s="20">
        <v>302</v>
      </c>
      <c r="E42" s="21" t="s">
        <v>6</v>
      </c>
    </row>
    <row r="43" spans="2:5" x14ac:dyDescent="0.25">
      <c r="B43" s="25" t="s">
        <v>71</v>
      </c>
      <c r="C43" s="19" t="s">
        <v>72</v>
      </c>
      <c r="D43" s="20">
        <v>536</v>
      </c>
      <c r="E43" s="21" t="s">
        <v>6</v>
      </c>
    </row>
    <row r="44" spans="2:5" x14ac:dyDescent="0.25">
      <c r="B44" s="25" t="s">
        <v>71</v>
      </c>
      <c r="C44" s="19" t="s">
        <v>35</v>
      </c>
      <c r="D44" s="20">
        <v>337</v>
      </c>
      <c r="E44" s="21" t="s">
        <v>6</v>
      </c>
    </row>
    <row r="45" spans="2:5" x14ac:dyDescent="0.25">
      <c r="B45" s="25" t="s">
        <v>75</v>
      </c>
      <c r="C45" s="19" t="s">
        <v>76</v>
      </c>
      <c r="D45" s="20">
        <v>136</v>
      </c>
      <c r="E45" s="21" t="s">
        <v>6</v>
      </c>
    </row>
    <row r="46" spans="2:5" ht="15.75" thickBot="1" x14ac:dyDescent="0.3">
      <c r="B46" s="26" t="s">
        <v>73</v>
      </c>
      <c r="C46" s="16" t="s">
        <v>74</v>
      </c>
      <c r="D46" s="17">
        <v>545</v>
      </c>
      <c r="E46" s="18" t="s">
        <v>6</v>
      </c>
    </row>
    <row r="47" spans="2:5" x14ac:dyDescent="0.25">
      <c r="B47" s="35" t="s">
        <v>7</v>
      </c>
      <c r="C47" s="36" t="s">
        <v>11</v>
      </c>
      <c r="D47" s="33">
        <v>19</v>
      </c>
      <c r="E47" s="34" t="s">
        <v>12</v>
      </c>
    </row>
    <row r="48" spans="2:5" x14ac:dyDescent="0.25">
      <c r="B48" s="25" t="s">
        <v>7</v>
      </c>
      <c r="C48" s="19" t="s">
        <v>37</v>
      </c>
      <c r="D48" s="20">
        <v>3</v>
      </c>
      <c r="E48" s="21" t="s">
        <v>12</v>
      </c>
    </row>
    <row r="49" spans="2:5" x14ac:dyDescent="0.25">
      <c r="B49" s="25" t="s">
        <v>9</v>
      </c>
      <c r="C49" s="19" t="s">
        <v>40</v>
      </c>
      <c r="D49" s="20">
        <v>1</v>
      </c>
      <c r="E49" s="21" t="s">
        <v>12</v>
      </c>
    </row>
    <row r="50" spans="2:5" x14ac:dyDescent="0.25">
      <c r="B50" s="25" t="s">
        <v>26</v>
      </c>
      <c r="C50" s="19" t="s">
        <v>39</v>
      </c>
      <c r="D50" s="20">
        <v>3</v>
      </c>
      <c r="E50" s="21" t="s">
        <v>12</v>
      </c>
    </row>
    <row r="51" spans="2:5" x14ac:dyDescent="0.25">
      <c r="B51" s="25" t="s">
        <v>41</v>
      </c>
      <c r="C51" s="19" t="s">
        <v>42</v>
      </c>
      <c r="D51" s="20">
        <v>1</v>
      </c>
      <c r="E51" s="21" t="s">
        <v>12</v>
      </c>
    </row>
    <row r="52" spans="2:5" x14ac:dyDescent="0.25">
      <c r="B52" s="25" t="s">
        <v>28</v>
      </c>
      <c r="C52" s="19" t="s">
        <v>27</v>
      </c>
      <c r="D52" s="20">
        <v>7</v>
      </c>
      <c r="E52" s="21" t="s">
        <v>12</v>
      </c>
    </row>
    <row r="53" spans="2:5" x14ac:dyDescent="0.25">
      <c r="B53" s="25" t="s">
        <v>28</v>
      </c>
      <c r="C53" s="19" t="s">
        <v>43</v>
      </c>
      <c r="D53" s="20">
        <v>3</v>
      </c>
      <c r="E53" s="21" t="s">
        <v>12</v>
      </c>
    </row>
    <row r="54" spans="2:5" x14ac:dyDescent="0.25">
      <c r="B54" s="25" t="s">
        <v>29</v>
      </c>
      <c r="C54" s="19" t="s">
        <v>44</v>
      </c>
      <c r="D54" s="20">
        <v>1</v>
      </c>
      <c r="E54" s="21" t="s">
        <v>12</v>
      </c>
    </row>
    <row r="55" spans="2:5" x14ac:dyDescent="0.25">
      <c r="B55" s="25" t="s">
        <v>45</v>
      </c>
      <c r="C55" s="19" t="s">
        <v>46</v>
      </c>
      <c r="D55" s="20">
        <v>1</v>
      </c>
      <c r="E55" s="21" t="s">
        <v>12</v>
      </c>
    </row>
    <row r="56" spans="2:5" x14ac:dyDescent="0.25">
      <c r="B56" s="25" t="s">
        <v>8</v>
      </c>
      <c r="C56" s="19" t="s">
        <v>24</v>
      </c>
      <c r="D56" s="20">
        <v>3</v>
      </c>
      <c r="E56" s="21" t="s">
        <v>12</v>
      </c>
    </row>
    <row r="57" spans="2:5" x14ac:dyDescent="0.25">
      <c r="B57" s="25" t="s">
        <v>25</v>
      </c>
      <c r="C57" s="27" t="s">
        <v>38</v>
      </c>
      <c r="D57" s="20">
        <v>5</v>
      </c>
      <c r="E57" s="21" t="s">
        <v>12</v>
      </c>
    </row>
    <row r="58" spans="2:5" x14ac:dyDescent="0.25">
      <c r="B58" s="25" t="s">
        <v>56</v>
      </c>
      <c r="C58" s="19" t="s">
        <v>55</v>
      </c>
      <c r="D58" s="20">
        <v>17</v>
      </c>
      <c r="E58" s="21" t="s">
        <v>12</v>
      </c>
    </row>
    <row r="59" spans="2:5" x14ac:dyDescent="0.25">
      <c r="B59" s="25" t="s">
        <v>56</v>
      </c>
      <c r="C59" s="19" t="s">
        <v>57</v>
      </c>
      <c r="D59" s="20">
        <v>1</v>
      </c>
      <c r="E59" s="21" t="s">
        <v>12</v>
      </c>
    </row>
    <row r="60" spans="2:5" x14ac:dyDescent="0.25">
      <c r="B60" s="25" t="s">
        <v>48</v>
      </c>
      <c r="C60" s="19" t="s">
        <v>47</v>
      </c>
      <c r="D60" s="20">
        <v>10</v>
      </c>
      <c r="E60" s="21" t="s">
        <v>12</v>
      </c>
    </row>
    <row r="61" spans="2:5" x14ac:dyDescent="0.25">
      <c r="B61" s="25" t="s">
        <v>31</v>
      </c>
      <c r="C61" s="19" t="s">
        <v>49</v>
      </c>
      <c r="D61" s="20">
        <v>2</v>
      </c>
      <c r="E61" s="21" t="s">
        <v>12</v>
      </c>
    </row>
    <row r="62" spans="2:5" x14ac:dyDescent="0.25">
      <c r="B62" s="25" t="s">
        <v>50</v>
      </c>
      <c r="C62" s="19" t="s">
        <v>51</v>
      </c>
      <c r="D62" s="20">
        <v>2</v>
      </c>
      <c r="E62" s="21" t="s">
        <v>12</v>
      </c>
    </row>
    <row r="63" spans="2:5" x14ac:dyDescent="0.25">
      <c r="B63" s="25" t="s">
        <v>30</v>
      </c>
      <c r="C63" s="19" t="s">
        <v>52</v>
      </c>
      <c r="D63" s="20">
        <v>10</v>
      </c>
      <c r="E63" s="21" t="s">
        <v>12</v>
      </c>
    </row>
    <row r="64" spans="2:5" x14ac:dyDescent="0.25">
      <c r="B64" s="25" t="s">
        <v>30</v>
      </c>
      <c r="C64" s="19" t="s">
        <v>53</v>
      </c>
      <c r="D64" s="20">
        <v>5</v>
      </c>
      <c r="E64" s="21" t="s">
        <v>12</v>
      </c>
    </row>
    <row r="65" spans="2:7" x14ac:dyDescent="0.25">
      <c r="B65" s="25" t="s">
        <v>10</v>
      </c>
      <c r="C65" s="19" t="s">
        <v>54</v>
      </c>
      <c r="D65" s="20">
        <v>11</v>
      </c>
      <c r="E65" s="21" t="s">
        <v>12</v>
      </c>
    </row>
    <row r="66" spans="2:7" ht="15.75" thickBot="1" x14ac:dyDescent="0.3">
      <c r="B66" s="26" t="s">
        <v>142</v>
      </c>
      <c r="C66" s="16" t="s">
        <v>143</v>
      </c>
      <c r="D66" s="17">
        <v>4</v>
      </c>
      <c r="E66" s="18" t="s">
        <v>12</v>
      </c>
    </row>
    <row r="67" spans="2:7" ht="8.25" customHeight="1" thickBot="1" x14ac:dyDescent="0.3">
      <c r="B67" s="41"/>
      <c r="C67" s="42"/>
      <c r="D67" s="43"/>
      <c r="E67" s="44"/>
    </row>
    <row r="68" spans="2:7" ht="15" customHeight="1" x14ac:dyDescent="0.25">
      <c r="B68" s="24" t="s">
        <v>115</v>
      </c>
      <c r="C68" s="12" t="s">
        <v>116</v>
      </c>
      <c r="D68" s="13">
        <v>212.5</v>
      </c>
      <c r="E68" s="14" t="s">
        <v>6</v>
      </c>
    </row>
    <row r="69" spans="2:7" ht="15" customHeight="1" x14ac:dyDescent="0.25">
      <c r="B69" s="54" t="s">
        <v>125</v>
      </c>
      <c r="C69" s="32" t="s">
        <v>126</v>
      </c>
      <c r="D69" s="33">
        <v>2</v>
      </c>
      <c r="E69" s="34" t="s">
        <v>12</v>
      </c>
    </row>
    <row r="70" spans="2:7" ht="15" customHeight="1" x14ac:dyDescent="0.25">
      <c r="B70" s="54" t="s">
        <v>127</v>
      </c>
      <c r="C70" s="32" t="s">
        <v>128</v>
      </c>
      <c r="D70" s="33">
        <v>1</v>
      </c>
      <c r="E70" s="34" t="s">
        <v>12</v>
      </c>
    </row>
    <row r="71" spans="2:7" ht="15" customHeight="1" x14ac:dyDescent="0.25">
      <c r="B71" s="54" t="s">
        <v>129</v>
      </c>
      <c r="C71" s="32" t="s">
        <v>130</v>
      </c>
      <c r="D71" s="33">
        <v>4</v>
      </c>
      <c r="E71" s="34" t="s">
        <v>12</v>
      </c>
    </row>
    <row r="72" spans="2:7" ht="15" customHeight="1" x14ac:dyDescent="0.25">
      <c r="B72" s="54" t="s">
        <v>131</v>
      </c>
      <c r="C72" s="32" t="s">
        <v>132</v>
      </c>
      <c r="D72" s="33">
        <v>4</v>
      </c>
      <c r="E72" s="34" t="s">
        <v>12</v>
      </c>
    </row>
    <row r="73" spans="2:7" x14ac:dyDescent="0.25">
      <c r="B73" s="61" t="s">
        <v>140</v>
      </c>
      <c r="C73" s="19" t="s">
        <v>108</v>
      </c>
      <c r="D73" s="20">
        <v>26115</v>
      </c>
      <c r="E73" s="21" t="s">
        <v>109</v>
      </c>
      <c r="F73" s="60"/>
      <c r="G73" s="60"/>
    </row>
    <row r="74" spans="2:7" x14ac:dyDescent="0.25">
      <c r="B74" s="61" t="s">
        <v>135</v>
      </c>
      <c r="C74" s="19" t="s">
        <v>141</v>
      </c>
      <c r="D74" s="20">
        <f>3531.12+19567.7+16044.05+173.06+701.07-4809.6+2153.4+2674.15+983.3+942.3+364.6+778.35</f>
        <v>43103.5</v>
      </c>
      <c r="E74" s="21" t="s">
        <v>109</v>
      </c>
      <c r="F74" s="60"/>
      <c r="G74" s="60"/>
    </row>
    <row r="75" spans="2:7" x14ac:dyDescent="0.25">
      <c r="B75" s="8" t="s">
        <v>136</v>
      </c>
      <c r="C75" s="1" t="s">
        <v>139</v>
      </c>
      <c r="D75" s="2">
        <f>10173.78+2873.67+1618.3+751.33+3326.17</f>
        <v>18743.25</v>
      </c>
      <c r="E75" s="3" t="s">
        <v>109</v>
      </c>
      <c r="F75" s="60"/>
    </row>
    <row r="76" spans="2:7" x14ac:dyDescent="0.25">
      <c r="B76" s="4" t="s">
        <v>110</v>
      </c>
      <c r="C76" s="1" t="s">
        <v>111</v>
      </c>
      <c r="D76" s="2">
        <v>245</v>
      </c>
      <c r="E76" s="3" t="s">
        <v>6</v>
      </c>
    </row>
    <row r="77" spans="2:7" x14ac:dyDescent="0.25">
      <c r="B77" s="4" t="s">
        <v>22</v>
      </c>
      <c r="C77" s="1" t="s">
        <v>23</v>
      </c>
      <c r="D77" s="2">
        <v>1081</v>
      </c>
      <c r="E77" s="3" t="s">
        <v>6</v>
      </c>
    </row>
    <row r="78" spans="2:7" x14ac:dyDescent="0.25">
      <c r="B78" s="4" t="s">
        <v>117</v>
      </c>
      <c r="C78" s="1" t="s">
        <v>118</v>
      </c>
      <c r="D78" s="2">
        <f>2737.1+40</f>
        <v>2777.1</v>
      </c>
      <c r="E78" s="3" t="s">
        <v>109</v>
      </c>
    </row>
    <row r="79" spans="2:7" x14ac:dyDescent="0.25">
      <c r="B79" s="8" t="s">
        <v>112</v>
      </c>
      <c r="C79" s="19" t="s">
        <v>113</v>
      </c>
      <c r="D79" s="33">
        <v>5492</v>
      </c>
      <c r="E79" s="3" t="s">
        <v>6</v>
      </c>
    </row>
    <row r="80" spans="2:7" x14ac:dyDescent="0.25">
      <c r="B80" s="8" t="s">
        <v>112</v>
      </c>
      <c r="C80" s="1" t="s">
        <v>114</v>
      </c>
      <c r="D80" s="2">
        <f>10308-10176.4</f>
        <v>131.60000000000036</v>
      </c>
      <c r="E80" s="3" t="s">
        <v>6</v>
      </c>
    </row>
    <row r="81" spans="1:6" x14ac:dyDescent="0.25">
      <c r="B81" s="8" t="s">
        <v>119</v>
      </c>
      <c r="C81" s="1" t="s">
        <v>120</v>
      </c>
      <c r="D81" s="2">
        <v>705.41</v>
      </c>
      <c r="E81" s="3" t="s">
        <v>6</v>
      </c>
    </row>
    <row r="82" spans="1:6" ht="15.75" thickBot="1" x14ac:dyDescent="0.3">
      <c r="B82" s="55" t="s">
        <v>133</v>
      </c>
      <c r="C82" s="56" t="s">
        <v>134</v>
      </c>
      <c r="D82" s="57">
        <v>61.14</v>
      </c>
      <c r="E82" s="58" t="s">
        <v>6</v>
      </c>
    </row>
    <row r="83" spans="1:6" x14ac:dyDescent="0.25">
      <c r="A83" s="5"/>
      <c r="B83" s="5"/>
      <c r="C83" s="5"/>
      <c r="D83" s="6"/>
      <c r="E83" s="7"/>
      <c r="F83" s="5"/>
    </row>
    <row r="84" spans="1:6" x14ac:dyDescent="0.25">
      <c r="A84" s="5"/>
      <c r="B84" s="5"/>
      <c r="C84" s="5"/>
      <c r="D84" s="6"/>
      <c r="E84" s="7"/>
      <c r="F84" s="5"/>
    </row>
    <row r="85" spans="1:6" x14ac:dyDescent="0.25">
      <c r="A85" s="5"/>
      <c r="B85" s="5"/>
      <c r="C85" s="59"/>
      <c r="D85" s="5"/>
      <c r="E85" s="5"/>
      <c r="F85" s="5"/>
    </row>
    <row r="86" spans="1:6" x14ac:dyDescent="0.25">
      <c r="A86" s="5"/>
      <c r="B86" s="5"/>
      <c r="C86" s="5"/>
      <c r="D86" s="5"/>
      <c r="E86" s="5"/>
      <c r="F86" s="5"/>
    </row>
  </sheetData>
  <sortState ref="B14:E27">
    <sortCondition ref="B14"/>
  </sortState>
  <mergeCells count="2">
    <mergeCell ref="B3:E3"/>
    <mergeCell ref="B1:E1"/>
  </mergeCells>
  <pageMargins left="1" right="1" top="1" bottom="1" header="0.5" footer="0.5"/>
  <pageSetup paperSize="3" scale="71" fitToWidth="0" fitToHeight="0" orientation="landscape" r:id="rId1"/>
  <rowBreaks count="1" manualBreakCount="1">
    <brk id="46" min="1" max="4" man="1"/>
  </rowBreaks>
  <ignoredErrors>
    <ignoredError sqref="B47:B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HNTB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Monroe</dc:creator>
  <cp:lastModifiedBy>Kevin Monroe</cp:lastModifiedBy>
  <cp:lastPrinted>2015-03-17T20:02:25Z</cp:lastPrinted>
  <dcterms:created xsi:type="dcterms:W3CDTF">2014-03-24T21:45:35Z</dcterms:created>
  <dcterms:modified xsi:type="dcterms:W3CDTF">2016-02-15T19:58:36Z</dcterms:modified>
</cp:coreProperties>
</file>