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190" yWindow="-15" windowWidth="13575" windowHeight="119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Sheet1!$A$2:$F$44</definedName>
  </definedNames>
  <calcPr calcId="145621"/>
</workbook>
</file>

<file path=xl/calcChain.xml><?xml version="1.0" encoding="utf-8"?>
<calcChain xmlns="http://schemas.openxmlformats.org/spreadsheetml/2006/main">
  <c r="D6" i="1" l="1"/>
  <c r="D5" i="1"/>
  <c r="D8" i="1" l="1"/>
  <c r="D14" i="1"/>
  <c r="D9" i="1"/>
  <c r="D13" i="1"/>
  <c r="D17" i="1" l="1"/>
  <c r="D32" i="1"/>
  <c r="D30" i="1"/>
  <c r="D29" i="1"/>
  <c r="D12" i="1"/>
  <c r="D11" i="1"/>
  <c r="D10" i="1"/>
  <c r="D7" i="1"/>
</calcChain>
</file>

<file path=xl/sharedStrings.xml><?xml version="1.0" encoding="utf-8"?>
<sst xmlns="http://schemas.openxmlformats.org/spreadsheetml/2006/main" count="116" uniqueCount="77">
  <si>
    <t>ITEM</t>
  </si>
  <si>
    <t>DESCRIPTION</t>
  </si>
  <si>
    <t>TOTAL QUANTITY</t>
  </si>
  <si>
    <t>SUMMARY OF QUANTITIES</t>
  </si>
  <si>
    <t>603E04400</t>
  </si>
  <si>
    <t>603E05900</t>
  </si>
  <si>
    <t>603E07400</t>
  </si>
  <si>
    <t>603E10400</t>
  </si>
  <si>
    <t>603E13400</t>
  </si>
  <si>
    <t>603E16400</t>
  </si>
  <si>
    <t>603E04600</t>
  </si>
  <si>
    <t>603E13600</t>
  </si>
  <si>
    <t>603E52502</t>
  </si>
  <si>
    <t>603E10600</t>
  </si>
  <si>
    <t>12" CONDUIT, TYPE B, 706.08 W/ 706.12 JOINTS</t>
  </si>
  <si>
    <t>15" CONDUIT, TYPE B, 706.08 W/ 706.12 JOINTS</t>
  </si>
  <si>
    <t>18" CONDUIT, TYPE B, 706.08 W/ 706.12 JOINTS</t>
  </si>
  <si>
    <t>12" CONDUIT, TYPE C, 706.08 W/ 706.12 JOINTS</t>
  </si>
  <si>
    <t>FT</t>
  </si>
  <si>
    <t>604E00300</t>
  </si>
  <si>
    <t>604E04500</t>
  </si>
  <si>
    <t>604E00400</t>
  </si>
  <si>
    <t>604E32500</t>
  </si>
  <si>
    <t>CATCH BASIN, CITY OF CLEVELAND NO. 1</t>
  </si>
  <si>
    <t>CATCH BASIN, NO. 2-2B</t>
  </si>
  <si>
    <t>CATCH BASIN, NO. 3</t>
  </si>
  <si>
    <t>MANHOLE, MISC.: MANHOLE, CITY OF CLEVELAND NO. 1, 4 FT.</t>
  </si>
  <si>
    <t>MANHOLE, MISC.: MANHOLE, CITY OF CLEVELAND NO. 1, 5 FT.</t>
  </si>
  <si>
    <t>MANHOLE, MISC.: MANHOLE, CITY OF CLEVELAND NO. 1, 6 FT.</t>
  </si>
  <si>
    <t>MANHOLE, MISC.: MANHOLE, CITY OF CLEVELAND NO. 1, 7 FT.</t>
  </si>
  <si>
    <t>MANHOLE, MISC.: MANHOLE, CITY OF CLEVELAND NO. 1, 8 FT.</t>
  </si>
  <si>
    <t>EACH</t>
  </si>
  <si>
    <t>UNIT COST</t>
  </si>
  <si>
    <t>203E10000</t>
  </si>
  <si>
    <t>EXCAVATION</t>
  </si>
  <si>
    <t>203E20000</t>
  </si>
  <si>
    <t>EMBANKMENT</t>
  </si>
  <si>
    <t>304E20000</t>
  </si>
  <si>
    <t>609E26000</t>
  </si>
  <si>
    <t>CURB, TYPE 6</t>
  </si>
  <si>
    <t>254E01000</t>
  </si>
  <si>
    <t>305E13000</t>
  </si>
  <si>
    <t>9" PORTLAND CEMENT CONCRETE BASE</t>
  </si>
  <si>
    <t>6" AGGREGATE BASE</t>
  </si>
  <si>
    <t>2.5" AGGREGATE BASE</t>
  </si>
  <si>
    <t>3" PAVEMENT PLANING</t>
  </si>
  <si>
    <t>407E10000</t>
  </si>
  <si>
    <t>TACK COAT</t>
  </si>
  <si>
    <t>GALLONS</t>
  </si>
  <si>
    <t>407E14000</t>
  </si>
  <si>
    <t>TACK COAT FOR INTERMEDIATE COURSE</t>
  </si>
  <si>
    <t>446E50000</t>
  </si>
  <si>
    <t>1.25" ASPHALT CONCRETE SURFACE COURSE, TYPE 1H</t>
  </si>
  <si>
    <t>446E46050</t>
  </si>
  <si>
    <t>452E14000</t>
  </si>
  <si>
    <t>10" NON-REINFORCED CONCRETE PAVEMENT</t>
  </si>
  <si>
    <t>452E12000</t>
  </si>
  <si>
    <t>8" NON-REINFORCED CONCRETE PAVEMENT</t>
  </si>
  <si>
    <t>609E14000</t>
  </si>
  <si>
    <t>CURB, TYPE 2-A</t>
  </si>
  <si>
    <t>606E13000</t>
  </si>
  <si>
    <t xml:space="preserve">GUARDRAIL, TYPE 5 </t>
  </si>
  <si>
    <t>606E35000</t>
  </si>
  <si>
    <t>BRIDGE TERMINAL ASSEMBLY, TYPE 1</t>
  </si>
  <si>
    <t>1.75" ASPHALT CONCRETE INTERMEDIATE COURSE, TYPE 2, PG64-22</t>
  </si>
  <si>
    <t>608E13000</t>
  </si>
  <si>
    <t>6" CONCRETE WALK</t>
  </si>
  <si>
    <t>SQ FT</t>
  </si>
  <si>
    <t>CU YD</t>
  </si>
  <si>
    <t>SQ YD</t>
  </si>
  <si>
    <t>24" CONDUIT, TYPE B, 706.02 W/ 706.11 JOINTS</t>
  </si>
  <si>
    <t>24" CONDUIT, TYPE B, 707.04 W/ 707.01 JOINTS</t>
  </si>
  <si>
    <t>24" CONDUIT, TYPE C, 706.02 W/ 706.11 JOINTS</t>
  </si>
  <si>
    <t>30" CONDUIT, TYPE B, 706.02 W/ 706.11 JOINTS</t>
  </si>
  <si>
    <t>30" CONDUIT, TYPE C, 706.02 W/ 706.11 JOINTS</t>
  </si>
  <si>
    <t>36" CONDUIT, TYPE B, 706.02 W/ 706.11 JOINTS</t>
  </si>
  <si>
    <t>24" x 38" CONDUIT, TYPE C, 706.04 W/ 706.12 JOINTS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</si>
</sst>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3" fontId="0" fillId="0" borderId="5" xfId="0" applyNumberFormat="1" applyBorder="1" applyAlignment="1">
      <alignment horizontal="right"/>
    </xf>
    <xf numFmtId="11" fontId="0" fillId="0" borderId="7" xfId="0" applyNumberFormat="1" applyBorder="1"/>
    <xf numFmtId="0" fontId="0" fillId="0" borderId="8" xfId="0" applyBorder="1"/>
    <xf numFmtId="3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11" fontId="0" fillId="0" borderId="10" xfId="0" applyNumberFormat="1" applyBorder="1"/>
    <xf numFmtId="0" fontId="0" fillId="0" borderId="11" xfId="0" applyBorder="1" applyAlignment="1">
      <alignment horizontal="center"/>
    </xf>
    <xf numFmtId="49" fontId="0" fillId="0" borderId="10" xfId="0" applyNumberFormat="1" applyBorder="1"/>
    <xf numFmtId="49" fontId="0" fillId="0" borderId="12" xfId="0" applyNumberFormat="1" applyBorder="1"/>
    <xf numFmtId="0" fontId="0" fillId="0" borderId="13" xfId="0" applyBorder="1"/>
    <xf numFmtId="3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0" fontId="2" fillId="0" borderId="15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7"/>
  <sheetViews>
    <sheetView tabSelected="1" topLeftCell="A7" zoomScaleNormal="100" workbookViewId="0">
      <selection activeCell="J35" sqref="J35"/>
    </sheetView>
  </sheetViews>
  <sheetFormatPr defaultRowHeight="15" x14ac:dyDescent="0.25"/>
  <cols>
    <col min="2" max="2" width="14.28515625" customWidth="1"/>
    <col min="3" max="3" width="61.85546875" customWidth="1"/>
    <col min="4" max="4" width="17.5703125" customWidth="1"/>
    <col min="5" max="5" width="12.7109375" customWidth="1"/>
  </cols>
  <sheetData>
    <row r="2" spans="2:8" ht="15.75" thickBot="1" x14ac:dyDescent="0.3"/>
    <row r="3" spans="2:8" ht="15.75" thickBot="1" x14ac:dyDescent="0.3">
      <c r="B3" s="23" t="s">
        <v>3</v>
      </c>
      <c r="C3" s="24"/>
      <c r="D3" s="24"/>
      <c r="E3" s="25"/>
    </row>
    <row r="4" spans="2:8" ht="15.75" thickBot="1" x14ac:dyDescent="0.3">
      <c r="B4" s="3" t="s">
        <v>0</v>
      </c>
      <c r="C4" s="3" t="s">
        <v>1</v>
      </c>
      <c r="D4" s="3" t="s">
        <v>2</v>
      </c>
      <c r="E4" s="4" t="s">
        <v>32</v>
      </c>
    </row>
    <row r="5" spans="2:8" x14ac:dyDescent="0.25">
      <c r="B5" s="7" t="s">
        <v>33</v>
      </c>
      <c r="C5" s="8" t="s">
        <v>34</v>
      </c>
      <c r="D5" s="9">
        <f>164239+2677</f>
        <v>166916</v>
      </c>
      <c r="E5" s="10" t="s">
        <v>68</v>
      </c>
      <c r="G5" s="19"/>
      <c r="H5" s="18"/>
    </row>
    <row r="6" spans="2:8" x14ac:dyDescent="0.25">
      <c r="B6" s="11" t="s">
        <v>35</v>
      </c>
      <c r="C6" s="5" t="s">
        <v>36</v>
      </c>
      <c r="D6" s="6">
        <f>153190+2611</f>
        <v>155801</v>
      </c>
      <c r="E6" s="12" t="s">
        <v>68</v>
      </c>
    </row>
    <row r="7" spans="2:8" x14ac:dyDescent="0.25">
      <c r="B7" s="22" t="s">
        <v>40</v>
      </c>
      <c r="C7" s="5" t="s">
        <v>45</v>
      </c>
      <c r="D7" s="6">
        <f>7566+8943</f>
        <v>16509</v>
      </c>
      <c r="E7" s="12" t="s">
        <v>68</v>
      </c>
    </row>
    <row r="8" spans="2:8" x14ac:dyDescent="0.25">
      <c r="B8" s="11" t="s">
        <v>37</v>
      </c>
      <c r="C8" s="5" t="s">
        <v>44</v>
      </c>
      <c r="D8" s="6">
        <f>145+161</f>
        <v>306</v>
      </c>
      <c r="E8" s="12" t="s">
        <v>68</v>
      </c>
    </row>
    <row r="9" spans="2:8" x14ac:dyDescent="0.25">
      <c r="B9" s="11" t="s">
        <v>37</v>
      </c>
      <c r="C9" s="5" t="s">
        <v>43</v>
      </c>
      <c r="D9" s="6">
        <f>3561+718</f>
        <v>4279</v>
      </c>
      <c r="E9" s="12" t="s">
        <v>68</v>
      </c>
    </row>
    <row r="10" spans="2:8" x14ac:dyDescent="0.25">
      <c r="B10" s="22" t="s">
        <v>41</v>
      </c>
      <c r="C10" s="21" t="s">
        <v>42</v>
      </c>
      <c r="D10" s="6">
        <f>526+4268</f>
        <v>4794</v>
      </c>
      <c r="E10" s="12" t="s">
        <v>69</v>
      </c>
    </row>
    <row r="11" spans="2:8" x14ac:dyDescent="0.25">
      <c r="B11" s="22" t="s">
        <v>46</v>
      </c>
      <c r="C11" s="21" t="s">
        <v>47</v>
      </c>
      <c r="D11" s="6">
        <f>607+671</f>
        <v>1278</v>
      </c>
      <c r="E11" s="12" t="s">
        <v>48</v>
      </c>
    </row>
    <row r="12" spans="2:8" x14ac:dyDescent="0.25">
      <c r="B12" s="22" t="s">
        <v>49</v>
      </c>
      <c r="C12" s="21" t="s">
        <v>50</v>
      </c>
      <c r="D12" s="6">
        <f>324+358</f>
        <v>682</v>
      </c>
      <c r="E12" s="12" t="s">
        <v>48</v>
      </c>
    </row>
    <row r="13" spans="2:8" x14ac:dyDescent="0.25">
      <c r="B13" s="22" t="s">
        <v>53</v>
      </c>
      <c r="C13" s="21" t="s">
        <v>64</v>
      </c>
      <c r="D13" s="6">
        <f>488+435</f>
        <v>923</v>
      </c>
      <c r="E13" s="12" t="s">
        <v>68</v>
      </c>
    </row>
    <row r="14" spans="2:8" x14ac:dyDescent="0.25">
      <c r="B14" s="22" t="s">
        <v>51</v>
      </c>
      <c r="C14" s="21" t="s">
        <v>52</v>
      </c>
      <c r="D14" s="6">
        <f>348+311</f>
        <v>659</v>
      </c>
      <c r="E14" s="12" t="s">
        <v>68</v>
      </c>
    </row>
    <row r="15" spans="2:8" x14ac:dyDescent="0.25">
      <c r="B15" s="22" t="s">
        <v>56</v>
      </c>
      <c r="C15" s="21" t="s">
        <v>57</v>
      </c>
      <c r="D15" s="6">
        <v>869</v>
      </c>
      <c r="E15" s="12" t="s">
        <v>69</v>
      </c>
    </row>
    <row r="16" spans="2:8" x14ac:dyDescent="0.25">
      <c r="B16" s="22" t="s">
        <v>54</v>
      </c>
      <c r="C16" s="21" t="s">
        <v>55</v>
      </c>
      <c r="D16" s="6">
        <v>18172</v>
      </c>
      <c r="E16" s="12" t="s">
        <v>69</v>
      </c>
    </row>
    <row r="17" spans="2:5" x14ac:dyDescent="0.25">
      <c r="B17" s="11" t="s">
        <v>4</v>
      </c>
      <c r="C17" s="5" t="s">
        <v>14</v>
      </c>
      <c r="D17" s="6">
        <f>1429.1+390</f>
        <v>1819.1</v>
      </c>
      <c r="E17" s="12" t="s">
        <v>18</v>
      </c>
    </row>
    <row r="18" spans="2:5" x14ac:dyDescent="0.25">
      <c r="B18" s="11" t="s">
        <v>10</v>
      </c>
      <c r="C18" s="5" t="s">
        <v>17</v>
      </c>
      <c r="D18" s="6">
        <v>19</v>
      </c>
      <c r="E18" s="12" t="s">
        <v>18</v>
      </c>
    </row>
    <row r="19" spans="2:5" x14ac:dyDescent="0.25">
      <c r="B19" s="11" t="s">
        <v>10</v>
      </c>
      <c r="C19" s="5" t="s">
        <v>17</v>
      </c>
      <c r="D19" s="6">
        <v>33.17</v>
      </c>
      <c r="E19" s="12" t="s">
        <v>18</v>
      </c>
    </row>
    <row r="20" spans="2:5" x14ac:dyDescent="0.25">
      <c r="B20" s="11" t="s">
        <v>5</v>
      </c>
      <c r="C20" s="5" t="s">
        <v>15</v>
      </c>
      <c r="D20" s="6">
        <v>234.72</v>
      </c>
      <c r="E20" s="12" t="s">
        <v>18</v>
      </c>
    </row>
    <row r="21" spans="2:5" x14ac:dyDescent="0.25">
      <c r="B21" s="11" t="s">
        <v>6</v>
      </c>
      <c r="C21" s="5" t="s">
        <v>16</v>
      </c>
      <c r="D21" s="6">
        <v>1086.06</v>
      </c>
      <c r="E21" s="12" t="s">
        <v>18</v>
      </c>
    </row>
    <row r="22" spans="2:5" x14ac:dyDescent="0.25">
      <c r="B22" s="11" t="s">
        <v>7</v>
      </c>
      <c r="C22" s="5" t="s">
        <v>70</v>
      </c>
      <c r="D22" s="6">
        <v>386.64</v>
      </c>
      <c r="E22" s="12" t="s">
        <v>18</v>
      </c>
    </row>
    <row r="23" spans="2:5" x14ac:dyDescent="0.25">
      <c r="B23" s="11" t="s">
        <v>7</v>
      </c>
      <c r="C23" s="5" t="s">
        <v>71</v>
      </c>
      <c r="D23" s="6">
        <v>236.14</v>
      </c>
      <c r="E23" s="12" t="s">
        <v>18</v>
      </c>
    </row>
    <row r="24" spans="2:5" x14ac:dyDescent="0.25">
      <c r="B24" s="11" t="s">
        <v>13</v>
      </c>
      <c r="C24" s="5" t="s">
        <v>72</v>
      </c>
      <c r="D24" s="6">
        <v>12</v>
      </c>
      <c r="E24" s="12" t="s">
        <v>18</v>
      </c>
    </row>
    <row r="25" spans="2:5" x14ac:dyDescent="0.25">
      <c r="B25" s="11" t="s">
        <v>8</v>
      </c>
      <c r="C25" s="5" t="s">
        <v>73</v>
      </c>
      <c r="D25" s="6">
        <v>246.93</v>
      </c>
      <c r="E25" s="12" t="s">
        <v>18</v>
      </c>
    </row>
    <row r="26" spans="2:5" x14ac:dyDescent="0.25">
      <c r="B26" s="11" t="s">
        <v>11</v>
      </c>
      <c r="C26" s="5" t="s">
        <v>74</v>
      </c>
      <c r="D26" s="6">
        <v>161</v>
      </c>
      <c r="E26" s="12" t="s">
        <v>18</v>
      </c>
    </row>
    <row r="27" spans="2:5" x14ac:dyDescent="0.25">
      <c r="B27" s="11" t="s">
        <v>9</v>
      </c>
      <c r="C27" s="5" t="s">
        <v>75</v>
      </c>
      <c r="D27" s="6">
        <v>343</v>
      </c>
      <c r="E27" s="12" t="s">
        <v>18</v>
      </c>
    </row>
    <row r="28" spans="2:5" x14ac:dyDescent="0.25">
      <c r="B28" s="11" t="s">
        <v>12</v>
      </c>
      <c r="C28" s="5" t="s">
        <v>76</v>
      </c>
      <c r="D28" s="6">
        <v>142.72</v>
      </c>
      <c r="E28" s="12" t="s">
        <v>18</v>
      </c>
    </row>
    <row r="29" spans="2:5" x14ac:dyDescent="0.25">
      <c r="B29" s="13" t="s">
        <v>19</v>
      </c>
      <c r="C29" s="5" t="s">
        <v>23</v>
      </c>
      <c r="D29" s="6">
        <f>41+6</f>
        <v>47</v>
      </c>
      <c r="E29" s="12" t="s">
        <v>31</v>
      </c>
    </row>
    <row r="30" spans="2:5" x14ac:dyDescent="0.25">
      <c r="B30" s="13" t="s">
        <v>21</v>
      </c>
      <c r="C30" s="5" t="s">
        <v>25</v>
      </c>
      <c r="D30" s="6">
        <f>7+3</f>
        <v>10</v>
      </c>
      <c r="E30" s="12" t="s">
        <v>31</v>
      </c>
    </row>
    <row r="31" spans="2:5" x14ac:dyDescent="0.25">
      <c r="B31" s="13" t="s">
        <v>20</v>
      </c>
      <c r="C31" s="5" t="s">
        <v>24</v>
      </c>
      <c r="D31" s="6">
        <v>3</v>
      </c>
      <c r="E31" s="12" t="s">
        <v>31</v>
      </c>
    </row>
    <row r="32" spans="2:5" x14ac:dyDescent="0.25">
      <c r="B32" s="13" t="s">
        <v>22</v>
      </c>
      <c r="C32" s="5" t="s">
        <v>26</v>
      </c>
      <c r="D32" s="6">
        <f>19+1</f>
        <v>20</v>
      </c>
      <c r="E32" s="12" t="s">
        <v>31</v>
      </c>
    </row>
    <row r="33" spans="2:5" x14ac:dyDescent="0.25">
      <c r="B33" s="13" t="s">
        <v>22</v>
      </c>
      <c r="C33" s="5" t="s">
        <v>27</v>
      </c>
      <c r="D33" s="6">
        <v>5</v>
      </c>
      <c r="E33" s="12" t="s">
        <v>31</v>
      </c>
    </row>
    <row r="34" spans="2:5" x14ac:dyDescent="0.25">
      <c r="B34" s="13" t="s">
        <v>22</v>
      </c>
      <c r="C34" s="5" t="s">
        <v>28</v>
      </c>
      <c r="D34" s="6">
        <v>4</v>
      </c>
      <c r="E34" s="12" t="s">
        <v>31</v>
      </c>
    </row>
    <row r="35" spans="2:5" x14ac:dyDescent="0.25">
      <c r="B35" s="13" t="s">
        <v>22</v>
      </c>
      <c r="C35" s="5" t="s">
        <v>29</v>
      </c>
      <c r="D35" s="6">
        <v>1</v>
      </c>
      <c r="E35" s="12" t="s">
        <v>31</v>
      </c>
    </row>
    <row r="36" spans="2:5" x14ac:dyDescent="0.25">
      <c r="B36" s="13" t="s">
        <v>22</v>
      </c>
      <c r="C36" s="5" t="s">
        <v>30</v>
      </c>
      <c r="D36" s="6">
        <v>2</v>
      </c>
      <c r="E36" s="12" t="s">
        <v>31</v>
      </c>
    </row>
    <row r="37" spans="2:5" x14ac:dyDescent="0.25">
      <c r="B37" s="22" t="s">
        <v>60</v>
      </c>
      <c r="C37" s="21" t="s">
        <v>61</v>
      </c>
      <c r="D37" s="6">
        <v>91.77</v>
      </c>
      <c r="E37" s="12" t="s">
        <v>18</v>
      </c>
    </row>
    <row r="38" spans="2:5" x14ac:dyDescent="0.25">
      <c r="B38" s="22" t="s">
        <v>65</v>
      </c>
      <c r="C38" s="21" t="s">
        <v>66</v>
      </c>
      <c r="D38" s="6">
        <v>20872</v>
      </c>
      <c r="E38" s="12" t="s">
        <v>67</v>
      </c>
    </row>
    <row r="39" spans="2:5" x14ac:dyDescent="0.25">
      <c r="B39" s="22" t="s">
        <v>62</v>
      </c>
      <c r="C39" s="21" t="s">
        <v>63</v>
      </c>
      <c r="D39" s="6">
        <v>1</v>
      </c>
      <c r="E39" s="12" t="s">
        <v>31</v>
      </c>
    </row>
    <row r="40" spans="2:5" x14ac:dyDescent="0.25">
      <c r="B40" s="22" t="s">
        <v>58</v>
      </c>
      <c r="C40" s="21" t="s">
        <v>59</v>
      </c>
      <c r="D40" s="6">
        <v>4277</v>
      </c>
      <c r="E40" s="12" t="s">
        <v>18</v>
      </c>
    </row>
    <row r="41" spans="2:5" ht="15.75" thickBot="1" x14ac:dyDescent="0.3">
      <c r="B41" s="14" t="s">
        <v>38</v>
      </c>
      <c r="C41" s="15" t="s">
        <v>39</v>
      </c>
      <c r="D41" s="16">
        <v>4626</v>
      </c>
      <c r="E41" s="17" t="s">
        <v>18</v>
      </c>
    </row>
    <row r="45" spans="2:5" x14ac:dyDescent="0.25">
      <c r="D45" s="2"/>
      <c r="E45" s="1"/>
    </row>
    <row r="46" spans="2:5" x14ac:dyDescent="0.25">
      <c r="C46" s="20"/>
      <c r="D46" s="2"/>
      <c r="E46" s="1"/>
    </row>
    <row r="47" spans="2:5" x14ac:dyDescent="0.25">
      <c r="D47" s="2"/>
      <c r="E47" s="1"/>
    </row>
  </sheetData>
  <sortState ref="B5:E40">
    <sortCondition ref="B5"/>
  </sortState>
  <mergeCells count="1">
    <mergeCell ref="B3:E3"/>
  </mergeCells>
  <pageMargins left="0.25" right="0.25" top="0.75" bottom="0.75" header="0.3" footer="0.3"/>
  <pageSetup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HNTB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Monroe</dc:creator>
  <cp:lastModifiedBy>Kevin Monroe</cp:lastModifiedBy>
  <cp:lastPrinted>2015-11-25T15:22:56Z</cp:lastPrinted>
  <dcterms:created xsi:type="dcterms:W3CDTF">2014-03-24T21:45:35Z</dcterms:created>
  <dcterms:modified xsi:type="dcterms:W3CDTF">2016-01-11T22:00:05Z</dcterms:modified>
</cp:coreProperties>
</file>