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450" windowWidth="25275" windowHeight="10680" activeTab="0"/>
  </bookViews>
  <sheets>
    <sheet name="Tremont" sheetId="1" r:id="rId1"/>
  </sheets>
  <externalReferences>
    <externalReference r:id="rId4"/>
  </externalReferences>
  <definedNames>
    <definedName name="_xlnm.Print_Area" localSheetId="0">'Tremont'!$A$1:$AE$96</definedName>
    <definedName name="_xlnm.Print_Titles" localSheetId="0">'Tremont'!$1:$5</definedName>
  </definedNames>
  <calcPr fullCalcOnLoad="1"/>
</workbook>
</file>

<file path=xl/sharedStrings.xml><?xml version="1.0" encoding="utf-8"?>
<sst xmlns="http://schemas.openxmlformats.org/spreadsheetml/2006/main" count="111" uniqueCount="65">
  <si>
    <t>Project area</t>
  </si>
  <si>
    <t>Length</t>
  </si>
  <si>
    <t>Begin Station</t>
  </si>
  <si>
    <t>End Station</t>
  </si>
  <si>
    <t>Curb, Misc.: ight Gray Granite per City of Cleveland Standards
609E98000</t>
  </si>
  <si>
    <t>Curb, Type 2-A
609E14000</t>
  </si>
  <si>
    <t>Curb, Type 6
609E26000</t>
  </si>
  <si>
    <t>Type
(Interstate/ramp/
bridge/street)</t>
  </si>
  <si>
    <t>Totals</t>
  </si>
  <si>
    <t>Guardrail, Type 5 (FT)
606E13000</t>
  </si>
  <si>
    <t>Bridge Terminal Assembly, 
Type 1 (EACH)
606E35000</t>
  </si>
  <si>
    <t xml:space="preserve"> Concrete Barrier, Type D (FT)
622E24000</t>
  </si>
  <si>
    <t xml:space="preserve">Concrete Barrier, Type B1 (FT)
622E10100
</t>
  </si>
  <si>
    <t>I-90 WB</t>
  </si>
  <si>
    <t>Bridge Terminal Assembly, 
Type 2 (EACH)
606E35002</t>
  </si>
  <si>
    <t>I-90 WB - LT</t>
  </si>
  <si>
    <t>I-90 WB - RT</t>
  </si>
  <si>
    <t>Concrete Barrier, Texas</t>
  </si>
  <si>
    <r>
      <t xml:space="preserve">Curb, Type 2-A
</t>
    </r>
    <r>
      <rPr>
        <sz val="10"/>
        <rFont val="Calibri"/>
        <family val="2"/>
      </rPr>
      <t>609E14000</t>
    </r>
  </si>
  <si>
    <r>
      <t xml:space="preserve">Anchor Aseembly, </t>
    </r>
    <r>
      <rPr>
        <sz val="10"/>
        <rFont val="Calibri"/>
        <family val="2"/>
      </rPr>
      <t xml:space="preserve">Type B (EACH)
</t>
    </r>
    <r>
      <rPr>
        <sz val="10"/>
        <rFont val="Calibri"/>
        <family val="2"/>
      </rPr>
      <t>606E26000</t>
    </r>
  </si>
  <si>
    <r>
      <t xml:space="preserve">Anchor Aseembly, Type T (EACH)
</t>
    </r>
    <r>
      <rPr>
        <sz val="10"/>
        <rFont val="Calibri"/>
        <family val="2"/>
      </rPr>
      <t>606E26500</t>
    </r>
  </si>
  <si>
    <t>Ramp A7 - RT</t>
  </si>
  <si>
    <t>Ramp A7 - LT</t>
  </si>
  <si>
    <t>Ramp A6 - RT</t>
  </si>
  <si>
    <t>Abbey Avenue</t>
  </si>
  <si>
    <t>Ramp A6 - LT</t>
  </si>
  <si>
    <t>Abbey Avenue - RT (Station Equation - measured in CADD)</t>
  </si>
  <si>
    <t>Abbey Avenue - LT (Station Equation - measured in CADD)</t>
  </si>
  <si>
    <t>Abbey Avenue - RT</t>
  </si>
  <si>
    <t>Abbey Avenue - RT (Curb SW quadrant curb ret)</t>
  </si>
  <si>
    <t>Abbey Avenue - RT (Curb SE quandrant curb ret)</t>
  </si>
  <si>
    <t>Abbey Avenue - RT (Curb Return SW Quad @ W. 13th)</t>
  </si>
  <si>
    <t>Abbey Avenue - LT</t>
  </si>
  <si>
    <t>Abbey Avenue - LT (Curb Return NW Quad @ W. 13th)</t>
  </si>
  <si>
    <t>Abbey Avenue - LT (Curb Return NE Quad @ W. 13th)</t>
  </si>
  <si>
    <t>W. 13th Place - LT</t>
  </si>
  <si>
    <t>W. 13th Place - RT</t>
  </si>
  <si>
    <t>W. 13th Place - END</t>
  </si>
  <si>
    <t>University Cul-de-Sac (measured in CADD)</t>
  </si>
  <si>
    <t>W. 14th - LT</t>
  </si>
  <si>
    <t>W. 14th - LT (NW Curb Return @ Fairfield)</t>
  </si>
  <si>
    <t>W. 14th - LT (SW Curb @ Ramp A6)</t>
  </si>
  <si>
    <t>W. 14th - LT (NW Curb Return @ Ramp A6)</t>
  </si>
  <si>
    <t>W. 14th Island</t>
  </si>
  <si>
    <t>W. 14th - RT</t>
  </si>
  <si>
    <t>Fairfield - LT</t>
  </si>
  <si>
    <t>Fairfield - RT</t>
  </si>
  <si>
    <r>
      <t xml:space="preserve">Curb, Type 4C
</t>
    </r>
    <r>
      <rPr>
        <sz val="10"/>
        <rFont val="Calibri"/>
        <family val="2"/>
      </rPr>
      <t>609E24510</t>
    </r>
  </si>
  <si>
    <r>
      <t xml:space="preserve">Anchor Aseembly, </t>
    </r>
    <r>
      <rPr>
        <sz val="10"/>
        <rFont val="Calibri"/>
        <family val="2"/>
      </rPr>
      <t xml:space="preserve">Type A (EACH)
</t>
    </r>
    <r>
      <rPr>
        <sz val="10"/>
        <rFont val="Calibri"/>
        <family val="2"/>
      </rPr>
      <t>606E25000</t>
    </r>
  </si>
  <si>
    <t>Concrete Barrier, Type B1
622E10100</t>
  </si>
  <si>
    <t xml:space="preserve">Impact Attenuator, Misc.: Quadguard Absorb 350                           606E61000                                                                  </t>
  </si>
  <si>
    <t>100+19</t>
  </si>
  <si>
    <r>
      <t xml:space="preserve">Curb, Granite
</t>
    </r>
    <r>
      <rPr>
        <sz val="10"/>
        <color indexed="8"/>
        <rFont val="Calibri"/>
        <family val="2"/>
      </rPr>
      <t>609E98000</t>
    </r>
  </si>
  <si>
    <t>IDK IF THIS IS ALL TYPE B1, THERE ARE ABOUT 4 DIFFERENT BARRIERS IN THESE TWO SPANS. SEE DWG. MD-001</t>
  </si>
  <si>
    <t>Concrete Barrier, Single Slope,  Type C1
622E10140</t>
  </si>
  <si>
    <t>Concrete Barrier, End Anchorage, Reinforced,  Type B1
622E25006</t>
  </si>
  <si>
    <t>Concrete Barrier, Single Slope, Type D
622E10160</t>
  </si>
  <si>
    <t>Impact Attenuator "QuadGuard" QG210590</t>
  </si>
  <si>
    <t>2.5" Aggregate Base (CU YD) 304E20000</t>
  </si>
  <si>
    <t xml:space="preserve">6" Concrete Walk  (sq. ft)                                   608E13000                                                                   </t>
  </si>
  <si>
    <t>Barrier Transition , APP           622E10201</t>
  </si>
  <si>
    <t>102+85</t>
  </si>
  <si>
    <t>110+87</t>
  </si>
  <si>
    <r>
      <t xml:space="preserve">Curb, Type 4-A
</t>
    </r>
    <r>
      <rPr>
        <sz val="10"/>
        <rFont val="Calibri"/>
        <family val="2"/>
      </rPr>
      <t>609E24000</t>
    </r>
  </si>
  <si>
    <t>Concrete Barrier, End Anchorage, Reinforced,  Type D
622E25050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</si>
</sst>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0000"/>
    <numFmt numFmtId="167" formatCode="000\+00"/>
    <numFmt numFmtId="168" formatCode="0.0"/>
    <numFmt numFmtId="169" formatCode="00\+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7" fontId="41" fillId="0" borderId="10" xfId="0" applyNumberFormat="1" applyFont="1" applyBorder="1" applyAlignment="1">
      <alignment horizontal="center" textRotation="90" wrapText="1"/>
    </xf>
    <xf numFmtId="0" fontId="41" fillId="0" borderId="10" xfId="0" applyFont="1" applyBorder="1" applyAlignment="1">
      <alignment horizontal="center" textRotation="90" wrapText="1"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169" fontId="0" fillId="0" borderId="10" xfId="0" applyNumberFormat="1" applyBorder="1" applyAlignment="1">
      <alignment/>
    </xf>
    <xf numFmtId="0" fontId="39" fillId="0" borderId="10" xfId="0" applyFont="1" applyBorder="1" applyAlignment="1">
      <alignment wrapText="1"/>
    </xf>
    <xf numFmtId="0" fontId="42" fillId="0" borderId="0" xfId="0" applyFont="1" applyAlignment="1">
      <alignment/>
    </xf>
    <xf numFmtId="2" fontId="4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" fontId="39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2" fontId="2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2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0" fontId="40" fillId="0" borderId="10" xfId="0" applyFont="1" applyFill="1" applyBorder="1" applyAlignment="1">
      <alignment wrapText="1"/>
    </xf>
    <xf numFmtId="2" fontId="40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horizontal="right"/>
    </xf>
    <xf numFmtId="1" fontId="40" fillId="0" borderId="10" xfId="0" applyNumberFormat="1" applyFont="1" applyBorder="1" applyAlignment="1">
      <alignment/>
    </xf>
    <xf numFmtId="169" fontId="40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2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" fontId="40" fillId="0" borderId="10" xfId="0" applyNumberFormat="1" applyFont="1" applyBorder="1" applyAlignment="1">
      <alignment horizontal="right"/>
    </xf>
    <xf numFmtId="1" fontId="0" fillId="33" borderId="10" xfId="0" applyNumberFormat="1" applyFill="1" applyBorder="1" applyAlignment="1">
      <alignment/>
    </xf>
    <xf numFmtId="169" fontId="2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69" fontId="40" fillId="0" borderId="10" xfId="0" applyNumberFormat="1" applyFont="1" applyFill="1" applyBorder="1" applyAlignment="1">
      <alignment/>
    </xf>
    <xf numFmtId="169" fontId="0" fillId="0" borderId="10" xfId="0" applyNumberForma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 wrapText="1"/>
    </xf>
    <xf numFmtId="0" fontId="41" fillId="33" borderId="10" xfId="0" applyFont="1" applyFill="1" applyBorder="1" applyAlignment="1">
      <alignment horizontal="center" textRotation="90" wrapText="1"/>
    </xf>
    <xf numFmtId="1" fontId="43" fillId="33" borderId="10" xfId="0" applyNumberFormat="1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textRotation="90" wrapText="1"/>
    </xf>
    <xf numFmtId="1" fontId="44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textRotation="90" wrapText="1"/>
    </xf>
    <xf numFmtId="2" fontId="43" fillId="33" borderId="10" xfId="0" applyNumberFormat="1" applyFont="1" applyFill="1" applyBorder="1" applyAlignment="1">
      <alignment horizontal="center" textRotation="90" wrapText="1"/>
    </xf>
    <xf numFmtId="2" fontId="41" fillId="33" borderId="10" xfId="0" applyNumberFormat="1" applyFont="1" applyFill="1" applyBorder="1" applyAlignment="1">
      <alignment horizontal="center" textRotation="90" wrapText="1"/>
    </xf>
    <xf numFmtId="2" fontId="0" fillId="0" borderId="10" xfId="0" applyNumberFormat="1" applyFont="1" applyBorder="1" applyAlignment="1">
      <alignment/>
    </xf>
    <xf numFmtId="0" fontId="40" fillId="0" borderId="0" xfId="0" applyFont="1" applyAlignment="1">
      <alignment wrapText="1"/>
    </xf>
    <xf numFmtId="167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dlib\pw\ekisiel\db\dms66401\InnerbeltEarth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rthwork Summary"/>
      <sheetName val="I-90"/>
      <sheetName val="Abbey"/>
      <sheetName val="Abbey Ramp"/>
      <sheetName val="A5 - Ontario Ramp"/>
      <sheetName val="A4 - 9th Ramp"/>
      <sheetName val="A3 - 14th Ramp"/>
      <sheetName val="Broadway"/>
      <sheetName val="Commercial"/>
      <sheetName val="E9th"/>
      <sheetName val="Inroads Output"/>
    </sheetNames>
    <sheetDataSet>
      <sheetData sheetId="0">
        <row r="1">
          <cell r="B1" t="str">
            <v>PROJECT - Cleveland Innerbelt - CCG1</v>
          </cell>
        </row>
        <row r="2">
          <cell r="B2" t="str">
            <v>ODOT PROJECT # - CUY-90-14.90</v>
          </cell>
        </row>
        <row r="3">
          <cell r="B3" t="str">
            <v>PID 77332 / 85531</v>
          </cell>
        </row>
        <row r="4">
          <cell r="B4" t="str">
            <v>HNTB PROJECT # - 49633 PA 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22.28125" style="0" customWidth="1"/>
    <col min="2" max="2" width="7.8515625" style="4" customWidth="1"/>
    <col min="3" max="3" width="8.57421875" style="4" customWidth="1"/>
    <col min="4" max="4" width="5.8515625" style="0" hidden="1" customWidth="1"/>
    <col min="5" max="5" width="10.28125" style="0" hidden="1" customWidth="1"/>
    <col min="6" max="8" width="10.7109375" style="15" customWidth="1"/>
    <col min="9" max="9" width="10.7109375" style="3" customWidth="1"/>
    <col min="10" max="10" width="10.7109375" style="0" customWidth="1"/>
    <col min="11" max="11" width="10.7109375" style="3" customWidth="1"/>
    <col min="12" max="14" width="10.7109375" style="3" hidden="1" customWidth="1"/>
    <col min="15" max="15" width="10.7109375" style="0" hidden="1" customWidth="1"/>
    <col min="16" max="16" width="10.7109375" style="5" customWidth="1"/>
    <col min="17" max="18" width="10.7109375" style="3" customWidth="1"/>
    <col min="19" max="19" width="10.7109375" style="0" customWidth="1"/>
    <col min="20" max="23" width="10.7109375" style="3" customWidth="1"/>
    <col min="25" max="25" width="9.140625" style="3" customWidth="1"/>
    <col min="26" max="26" width="9.140625" style="5" customWidth="1"/>
    <col min="27" max="27" width="9.140625" style="28" customWidth="1"/>
    <col min="28" max="29" width="9.140625" style="5" customWidth="1"/>
    <col min="30" max="30" width="9.140625" style="0" customWidth="1"/>
    <col min="31" max="31" width="9.140625" style="5" customWidth="1"/>
  </cols>
  <sheetData>
    <row r="1" spans="1:31" s="19" customFormat="1" ht="15">
      <c r="A1" s="32" t="str">
        <f>'[1]Earthwork Summary'!B1</f>
        <v>PROJECT - Cleveland Innerbelt - CCG1</v>
      </c>
      <c r="B1" s="32"/>
      <c r="C1" s="33"/>
      <c r="D1" s="33"/>
      <c r="E1" s="33"/>
      <c r="F1" s="34"/>
      <c r="G1" s="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9" customFormat="1" ht="15">
      <c r="A2" s="32" t="str">
        <f>'[1]Earthwork Summary'!B2</f>
        <v>ODOT PROJECT # - CUY-90-14.90</v>
      </c>
      <c r="B2" s="32"/>
      <c r="C2" s="33"/>
      <c r="D2" s="33"/>
      <c r="E2" s="33"/>
      <c r="F2" s="34"/>
      <c r="G2" s="3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9" customFormat="1" ht="11.25">
      <c r="A3" s="32" t="str">
        <f>'[1]Earthwork Summary'!B3</f>
        <v>PID 77332 / 85531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36"/>
      <c r="Q3" s="33"/>
      <c r="R3" s="33"/>
      <c r="S3" s="33"/>
      <c r="T3" s="33"/>
      <c r="U3" s="33"/>
      <c r="V3" s="33"/>
      <c r="W3" s="33"/>
      <c r="X3" s="33"/>
      <c r="Y3" s="33"/>
      <c r="Z3" s="36"/>
      <c r="AA3" s="35"/>
      <c r="AB3" s="36"/>
      <c r="AC3" s="36"/>
      <c r="AD3" s="33"/>
      <c r="AE3" s="36"/>
    </row>
    <row r="4" spans="1:31" s="19" customFormat="1" ht="11.25">
      <c r="A4" s="32" t="str">
        <f>'[1]Earthwork Summary'!B4</f>
        <v>HNTB PROJECT # - 49633 PA 002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P4" s="36"/>
      <c r="Q4" s="33"/>
      <c r="R4" s="33"/>
      <c r="S4" s="33"/>
      <c r="T4" s="33"/>
      <c r="U4" s="33"/>
      <c r="V4" s="33"/>
      <c r="W4" s="33"/>
      <c r="X4" s="33"/>
      <c r="Y4" s="33"/>
      <c r="Z4" s="36"/>
      <c r="AA4" s="35"/>
      <c r="AB4" s="36"/>
      <c r="AC4" s="36"/>
      <c r="AD4" s="33"/>
      <c r="AE4" s="36"/>
    </row>
    <row r="5" spans="1:44" ht="140.25" customHeight="1">
      <c r="A5" s="6" t="s">
        <v>0</v>
      </c>
      <c r="B5" s="11" t="s">
        <v>2</v>
      </c>
      <c r="C5" s="11" t="s">
        <v>3</v>
      </c>
      <c r="D5" s="12" t="s">
        <v>1</v>
      </c>
      <c r="E5" s="12" t="s">
        <v>7</v>
      </c>
      <c r="F5" s="69" t="s">
        <v>9</v>
      </c>
      <c r="G5" s="69" t="s">
        <v>48</v>
      </c>
      <c r="H5" s="69" t="s">
        <v>19</v>
      </c>
      <c r="I5" s="69" t="s">
        <v>20</v>
      </c>
      <c r="J5" s="69" t="s">
        <v>10</v>
      </c>
      <c r="K5" s="69" t="s">
        <v>14</v>
      </c>
      <c r="L5" s="12" t="s">
        <v>11</v>
      </c>
      <c r="M5" s="12" t="s">
        <v>12</v>
      </c>
      <c r="N5" s="12" t="s">
        <v>4</v>
      </c>
      <c r="O5" s="12" t="s">
        <v>5</v>
      </c>
      <c r="P5" s="70" t="s">
        <v>50</v>
      </c>
      <c r="Q5" s="71" t="s">
        <v>59</v>
      </c>
      <c r="R5" s="71" t="s">
        <v>58</v>
      </c>
      <c r="S5" s="69" t="s">
        <v>52</v>
      </c>
      <c r="T5" s="69" t="s">
        <v>18</v>
      </c>
      <c r="U5" s="69" t="s">
        <v>63</v>
      </c>
      <c r="V5" s="69" t="s">
        <v>47</v>
      </c>
      <c r="W5" s="69" t="s">
        <v>6</v>
      </c>
      <c r="X5" s="73" t="s">
        <v>56</v>
      </c>
      <c r="Y5" s="74" t="s">
        <v>54</v>
      </c>
      <c r="Z5" s="70" t="s">
        <v>60</v>
      </c>
      <c r="AA5" s="75" t="s">
        <v>49</v>
      </c>
      <c r="AB5" s="70" t="s">
        <v>64</v>
      </c>
      <c r="AC5" s="70" t="s">
        <v>55</v>
      </c>
      <c r="AD5" s="12" t="s">
        <v>17</v>
      </c>
      <c r="AE5" s="70" t="s">
        <v>57</v>
      </c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</row>
    <row r="6" spans="1:31" s="3" customFormat="1" ht="27" customHeight="1">
      <c r="A6" s="37" t="s">
        <v>13</v>
      </c>
      <c r="B6" s="39" t="s">
        <v>51</v>
      </c>
      <c r="C6" s="17"/>
      <c r="D6" s="7"/>
      <c r="E6" s="9"/>
      <c r="F6" s="20"/>
      <c r="G6" s="20"/>
      <c r="H6" s="13"/>
      <c r="I6" s="8"/>
      <c r="J6" s="8"/>
      <c r="K6" s="13"/>
      <c r="L6" s="8"/>
      <c r="M6" s="8"/>
      <c r="N6" s="10"/>
      <c r="O6" s="10"/>
      <c r="P6" s="49">
        <v>1</v>
      </c>
      <c r="Q6" s="25"/>
      <c r="R6" s="25"/>
      <c r="S6" s="25"/>
      <c r="T6" s="25"/>
      <c r="U6" s="25"/>
      <c r="V6" s="25"/>
      <c r="W6" s="25"/>
      <c r="X6" s="25"/>
      <c r="Y6" s="25"/>
      <c r="Z6" s="40">
        <v>1</v>
      </c>
      <c r="AA6" s="25"/>
      <c r="AB6" s="26"/>
      <c r="AC6" s="26"/>
      <c r="AD6" s="25"/>
      <c r="AE6" s="26"/>
    </row>
    <row r="7" spans="1:31" ht="27" customHeight="1">
      <c r="A7" s="16" t="s">
        <v>13</v>
      </c>
      <c r="B7" s="17">
        <v>10050</v>
      </c>
      <c r="C7" s="17"/>
      <c r="D7" s="7"/>
      <c r="E7" s="9"/>
      <c r="F7" s="20"/>
      <c r="G7" s="20"/>
      <c r="H7" s="13"/>
      <c r="I7" s="8"/>
      <c r="J7" s="8"/>
      <c r="K7" s="30">
        <v>1</v>
      </c>
      <c r="L7" s="8"/>
      <c r="M7" s="8"/>
      <c r="N7" s="10"/>
      <c r="O7" s="10"/>
      <c r="P7" s="26"/>
      <c r="Q7" s="25"/>
      <c r="R7" s="25"/>
      <c r="S7" s="25"/>
      <c r="T7" s="25"/>
      <c r="U7" s="25"/>
      <c r="V7" s="25"/>
      <c r="W7" s="25"/>
      <c r="X7" s="25"/>
      <c r="Y7" s="25"/>
      <c r="Z7" s="26"/>
      <c r="AA7" s="25"/>
      <c r="AB7" s="26"/>
      <c r="AC7" s="26"/>
      <c r="AD7" s="25"/>
      <c r="AE7" s="26"/>
    </row>
    <row r="8" spans="1:31" s="48" customFormat="1" ht="27" customHeight="1">
      <c r="A8" s="37" t="s">
        <v>13</v>
      </c>
      <c r="B8" s="41">
        <v>10058</v>
      </c>
      <c r="C8" s="41"/>
      <c r="D8" s="42"/>
      <c r="E8" s="43"/>
      <c r="F8" s="44"/>
      <c r="G8" s="44"/>
      <c r="H8" s="45"/>
      <c r="I8" s="46"/>
      <c r="J8" s="46"/>
      <c r="K8" s="45"/>
      <c r="L8" s="46"/>
      <c r="M8" s="46"/>
      <c r="N8" s="47"/>
      <c r="O8" s="47"/>
      <c r="P8" s="49">
        <v>1</v>
      </c>
      <c r="Q8" s="38"/>
      <c r="R8" s="38"/>
      <c r="S8" s="38"/>
      <c r="T8" s="38"/>
      <c r="U8" s="38"/>
      <c r="V8" s="38"/>
      <c r="W8" s="38"/>
      <c r="X8" s="38"/>
      <c r="Y8" s="38"/>
      <c r="Z8" s="40"/>
      <c r="AA8" s="38"/>
      <c r="AB8" s="40"/>
      <c r="AC8" s="40"/>
      <c r="AD8" s="38"/>
      <c r="AE8" s="40"/>
    </row>
    <row r="9" spans="1:31" s="48" customFormat="1" ht="27" customHeight="1">
      <c r="A9" s="37" t="s">
        <v>13</v>
      </c>
      <c r="B9" s="41" t="s">
        <v>61</v>
      </c>
      <c r="C9" s="41"/>
      <c r="D9" s="42"/>
      <c r="E9" s="43"/>
      <c r="F9" s="44"/>
      <c r="G9" s="44"/>
      <c r="H9" s="45"/>
      <c r="I9" s="46"/>
      <c r="J9" s="46"/>
      <c r="K9" s="45"/>
      <c r="L9" s="46"/>
      <c r="M9" s="46"/>
      <c r="N9" s="47"/>
      <c r="O9" s="47"/>
      <c r="P9" s="49"/>
      <c r="Q9" s="38"/>
      <c r="R9" s="38"/>
      <c r="S9" s="38"/>
      <c r="T9" s="38"/>
      <c r="U9" s="38"/>
      <c r="V9" s="38"/>
      <c r="W9" s="38"/>
      <c r="X9" s="38"/>
      <c r="Y9" s="38"/>
      <c r="Z9" s="40">
        <v>1</v>
      </c>
      <c r="AA9" s="38"/>
      <c r="AB9" s="40"/>
      <c r="AC9" s="40"/>
      <c r="AD9" s="38"/>
      <c r="AE9" s="40"/>
    </row>
    <row r="10" spans="1:31" ht="27" customHeight="1">
      <c r="A10" s="16" t="s">
        <v>13</v>
      </c>
      <c r="B10" s="17">
        <v>10300</v>
      </c>
      <c r="C10" s="17"/>
      <c r="D10" s="7"/>
      <c r="E10" s="9"/>
      <c r="F10" s="20"/>
      <c r="G10" s="20"/>
      <c r="H10" s="13"/>
      <c r="I10" s="8"/>
      <c r="J10" s="8"/>
      <c r="K10" s="8"/>
      <c r="L10" s="8"/>
      <c r="M10" s="8"/>
      <c r="N10" s="10"/>
      <c r="O10" s="10"/>
      <c r="P10" s="26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6"/>
      <c r="AC10" s="26"/>
      <c r="AD10" s="25"/>
      <c r="AE10" s="50">
        <v>1</v>
      </c>
    </row>
    <row r="11" spans="1:31" s="3" customFormat="1" ht="27" customHeight="1">
      <c r="A11" s="37" t="s">
        <v>13</v>
      </c>
      <c r="B11" s="41" t="s">
        <v>62</v>
      </c>
      <c r="C11" s="17"/>
      <c r="D11" s="7"/>
      <c r="E11" s="9"/>
      <c r="F11" s="20"/>
      <c r="G11" s="20"/>
      <c r="H11" s="13"/>
      <c r="I11" s="8"/>
      <c r="J11" s="8"/>
      <c r="K11" s="8"/>
      <c r="L11" s="8"/>
      <c r="M11" s="8"/>
      <c r="N11" s="10"/>
      <c r="O11" s="10"/>
      <c r="P11" s="26"/>
      <c r="Q11" s="25"/>
      <c r="R11" s="25"/>
      <c r="S11" s="25"/>
      <c r="T11" s="25"/>
      <c r="U11" s="25"/>
      <c r="V11" s="25"/>
      <c r="W11" s="25"/>
      <c r="X11" s="25"/>
      <c r="Y11" s="25"/>
      <c r="Z11" s="40">
        <v>1</v>
      </c>
      <c r="AA11" s="25"/>
      <c r="AB11" s="26"/>
      <c r="AC11" s="26"/>
      <c r="AD11" s="25"/>
      <c r="AE11" s="50"/>
    </row>
    <row r="12" spans="1:31" ht="27" customHeight="1">
      <c r="A12" s="16" t="s">
        <v>13</v>
      </c>
      <c r="B12" s="17">
        <v>11275</v>
      </c>
      <c r="C12" s="17"/>
      <c r="D12" s="7"/>
      <c r="E12" s="9"/>
      <c r="F12" s="20"/>
      <c r="G12" s="20"/>
      <c r="H12" s="13"/>
      <c r="I12" s="8"/>
      <c r="J12" s="30">
        <v>1</v>
      </c>
      <c r="K12" s="8"/>
      <c r="L12" s="8"/>
      <c r="M12" s="8"/>
      <c r="N12" s="10"/>
      <c r="O12" s="10"/>
      <c r="P12" s="26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5"/>
      <c r="AC12" s="40">
        <v>1</v>
      </c>
      <c r="AD12" s="25"/>
      <c r="AE12" s="26"/>
    </row>
    <row r="13" spans="1:31" s="3" customFormat="1" ht="27" customHeight="1">
      <c r="A13" s="16"/>
      <c r="B13" s="17"/>
      <c r="C13" s="17"/>
      <c r="D13" s="7"/>
      <c r="E13" s="9"/>
      <c r="F13" s="20"/>
      <c r="G13" s="20"/>
      <c r="H13" s="13"/>
      <c r="I13" s="8"/>
      <c r="J13" s="13"/>
      <c r="K13" s="8"/>
      <c r="L13" s="8"/>
      <c r="M13" s="8"/>
      <c r="N13" s="10"/>
      <c r="O13" s="10"/>
      <c r="P13" s="26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5"/>
      <c r="AB13" s="40"/>
      <c r="AC13" s="26"/>
      <c r="AD13" s="25"/>
      <c r="AE13" s="26"/>
    </row>
    <row r="14" spans="1:31" ht="27" customHeight="1">
      <c r="A14" s="16" t="s">
        <v>13</v>
      </c>
      <c r="B14" s="17">
        <v>11450</v>
      </c>
      <c r="C14" s="17"/>
      <c r="D14" s="7"/>
      <c r="E14" s="9"/>
      <c r="F14" s="21"/>
      <c r="G14" s="21"/>
      <c r="H14" s="14"/>
      <c r="I14" s="10"/>
      <c r="J14" s="52">
        <v>1</v>
      </c>
      <c r="K14" s="10"/>
      <c r="L14" s="10"/>
      <c r="M14" s="10"/>
      <c r="N14" s="10"/>
      <c r="O14" s="10"/>
      <c r="P14" s="26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5"/>
      <c r="AB14" s="40">
        <v>1</v>
      </c>
      <c r="AC14" s="26"/>
      <c r="AD14" s="25"/>
      <c r="AE14" s="26"/>
    </row>
    <row r="15" spans="1:31" ht="27" customHeight="1">
      <c r="A15" s="16" t="s">
        <v>13</v>
      </c>
      <c r="B15" s="17">
        <v>11900</v>
      </c>
      <c r="C15" s="17"/>
      <c r="D15" s="7"/>
      <c r="E15" s="9"/>
      <c r="F15" s="21"/>
      <c r="G15" s="21"/>
      <c r="H15" s="14"/>
      <c r="I15" s="10"/>
      <c r="J15" s="52">
        <v>1</v>
      </c>
      <c r="K15" s="52">
        <v>1</v>
      </c>
      <c r="L15" s="10"/>
      <c r="M15" s="10"/>
      <c r="N15" s="10"/>
      <c r="O15" s="10"/>
      <c r="P15" s="26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25"/>
      <c r="AB15" s="26"/>
      <c r="AC15" s="26"/>
      <c r="AD15" s="25"/>
      <c r="AE15" s="26"/>
    </row>
    <row r="16" spans="1:31" s="3" customFormat="1" ht="27" customHeight="1">
      <c r="A16" s="16" t="s">
        <v>13</v>
      </c>
      <c r="B16" s="17">
        <v>12050</v>
      </c>
      <c r="C16" s="17"/>
      <c r="D16" s="7"/>
      <c r="E16" s="9"/>
      <c r="F16" s="21"/>
      <c r="G16" s="21"/>
      <c r="H16" s="14"/>
      <c r="I16" s="10"/>
      <c r="J16" s="52">
        <v>2</v>
      </c>
      <c r="K16" s="10"/>
      <c r="L16" s="10"/>
      <c r="M16" s="10"/>
      <c r="N16" s="23"/>
      <c r="O16" s="23"/>
      <c r="P16" s="26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25"/>
      <c r="AB16" s="26"/>
      <c r="AC16" s="26"/>
      <c r="AD16" s="25"/>
      <c r="AE16" s="26"/>
    </row>
    <row r="17" spans="1:31" s="3" customFormat="1" ht="27" customHeight="1">
      <c r="A17" s="16" t="s">
        <v>13</v>
      </c>
      <c r="B17" s="17">
        <v>12225</v>
      </c>
      <c r="C17" s="17"/>
      <c r="D17" s="7"/>
      <c r="E17" s="9"/>
      <c r="F17" s="21"/>
      <c r="G17" s="21"/>
      <c r="H17" s="14"/>
      <c r="I17" s="10"/>
      <c r="J17" s="52">
        <v>1</v>
      </c>
      <c r="K17" s="10"/>
      <c r="L17" s="10"/>
      <c r="M17" s="10"/>
      <c r="N17" s="23"/>
      <c r="O17" s="23"/>
      <c r="P17" s="26"/>
      <c r="Q17" s="25"/>
      <c r="R17" s="25"/>
      <c r="S17" s="25"/>
      <c r="T17" s="25"/>
      <c r="U17" s="25"/>
      <c r="V17" s="25"/>
      <c r="W17" s="25"/>
      <c r="X17" s="25"/>
      <c r="Y17" s="25"/>
      <c r="Z17" s="26"/>
      <c r="AA17" s="25"/>
      <c r="AB17" s="26"/>
      <c r="AC17" s="26"/>
      <c r="AD17" s="25"/>
      <c r="AE17" s="26"/>
    </row>
    <row r="18" spans="1:31" s="3" customFormat="1" ht="27" customHeight="1">
      <c r="A18" s="16" t="s">
        <v>13</v>
      </c>
      <c r="B18" s="17">
        <v>12250</v>
      </c>
      <c r="C18" s="17"/>
      <c r="D18" s="7"/>
      <c r="E18" s="9"/>
      <c r="F18" s="20"/>
      <c r="G18" s="20"/>
      <c r="H18" s="14"/>
      <c r="I18" s="10"/>
      <c r="J18" s="10"/>
      <c r="K18" s="52">
        <v>1</v>
      </c>
      <c r="L18" s="10"/>
      <c r="M18" s="10"/>
      <c r="N18" s="23"/>
      <c r="O18" s="23"/>
      <c r="P18" s="26"/>
      <c r="Q18" s="25"/>
      <c r="R18" s="25"/>
      <c r="S18" s="25"/>
      <c r="T18" s="25"/>
      <c r="U18" s="25"/>
      <c r="V18" s="25"/>
      <c r="W18" s="25"/>
      <c r="X18" s="25"/>
      <c r="Y18" s="25"/>
      <c r="Z18" s="26"/>
      <c r="AA18" s="25"/>
      <c r="AB18" s="26"/>
      <c r="AC18" s="26"/>
      <c r="AD18" s="25"/>
      <c r="AE18" s="26"/>
    </row>
    <row r="19" spans="1:31" s="3" customFormat="1" ht="27" customHeight="1">
      <c r="A19" s="37" t="s">
        <v>13</v>
      </c>
      <c r="B19" s="41">
        <v>12387</v>
      </c>
      <c r="C19" s="17"/>
      <c r="D19" s="7"/>
      <c r="E19" s="9"/>
      <c r="F19" s="20"/>
      <c r="G19" s="20"/>
      <c r="H19" s="14"/>
      <c r="I19" s="10"/>
      <c r="J19" s="10"/>
      <c r="K19" s="14"/>
      <c r="L19" s="10"/>
      <c r="M19" s="10"/>
      <c r="N19" s="23"/>
      <c r="O19" s="23"/>
      <c r="P19" s="26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5"/>
      <c r="AB19" s="26"/>
      <c r="AC19" s="26"/>
      <c r="AD19" s="25"/>
      <c r="AE19" s="40">
        <v>1</v>
      </c>
    </row>
    <row r="20" spans="1:31" s="3" customFormat="1" ht="27" customHeight="1">
      <c r="A20" s="16" t="s">
        <v>15</v>
      </c>
      <c r="B20" s="51">
        <v>9853</v>
      </c>
      <c r="C20" s="41">
        <v>10060.26</v>
      </c>
      <c r="D20" s="42"/>
      <c r="E20" s="43"/>
      <c r="F20" s="44">
        <f aca="true" t="shared" si="0" ref="F20:F25">C20-B20</f>
        <v>207.26000000000022</v>
      </c>
      <c r="G20" s="20"/>
      <c r="H20" s="14"/>
      <c r="I20" s="10"/>
      <c r="J20" s="10"/>
      <c r="K20" s="10"/>
      <c r="L20" s="10"/>
      <c r="M20" s="10"/>
      <c r="N20" s="23"/>
      <c r="O20" s="23"/>
      <c r="P20" s="26"/>
      <c r="Q20" s="25"/>
      <c r="R20" s="25"/>
      <c r="S20" s="25"/>
      <c r="T20" s="25"/>
      <c r="U20" s="25"/>
      <c r="V20" s="25"/>
      <c r="W20" s="25"/>
      <c r="X20" s="25"/>
      <c r="Y20" s="25"/>
      <c r="Z20" s="26"/>
      <c r="AA20" s="25"/>
      <c r="AB20" s="26"/>
      <c r="AC20" s="26"/>
      <c r="AD20" s="25"/>
      <c r="AE20" s="26"/>
    </row>
    <row r="21" spans="1:31" s="3" customFormat="1" ht="27" customHeight="1">
      <c r="A21" s="16" t="s">
        <v>16</v>
      </c>
      <c r="B21" s="41">
        <v>11272</v>
      </c>
      <c r="C21" s="41">
        <v>11894.69</v>
      </c>
      <c r="D21" s="7"/>
      <c r="E21" s="9"/>
      <c r="F21" s="44">
        <f t="shared" si="0"/>
        <v>622.6900000000005</v>
      </c>
      <c r="G21" s="20"/>
      <c r="H21" s="14"/>
      <c r="I21" s="10"/>
      <c r="J21" s="10"/>
      <c r="K21" s="10"/>
      <c r="L21" s="10"/>
      <c r="M21" s="10"/>
      <c r="N21" s="23"/>
      <c r="O21" s="23"/>
      <c r="P21" s="26"/>
      <c r="Q21" s="25"/>
      <c r="R21" s="25"/>
      <c r="S21" s="25"/>
      <c r="T21" s="25"/>
      <c r="U21" s="25"/>
      <c r="V21" s="25"/>
      <c r="W21" s="25"/>
      <c r="X21" s="25"/>
      <c r="Y21" s="25"/>
      <c r="Z21" s="26"/>
      <c r="AA21" s="25"/>
      <c r="AB21" s="26"/>
      <c r="AC21" s="26"/>
      <c r="AD21" s="25"/>
      <c r="AE21" s="26"/>
    </row>
    <row r="22" spans="1:31" s="3" customFormat="1" ht="27" customHeight="1">
      <c r="A22" s="16" t="s">
        <v>15</v>
      </c>
      <c r="B22" s="41">
        <v>11437.75</v>
      </c>
      <c r="C22" s="41">
        <v>11906</v>
      </c>
      <c r="D22" s="7"/>
      <c r="E22" s="9"/>
      <c r="F22" s="44">
        <f t="shared" si="0"/>
        <v>468.25</v>
      </c>
      <c r="G22" s="20"/>
      <c r="H22" s="14"/>
      <c r="I22" s="10"/>
      <c r="J22" s="10"/>
      <c r="K22" s="10"/>
      <c r="L22" s="10"/>
      <c r="M22" s="10"/>
      <c r="N22" s="23"/>
      <c r="O22" s="23"/>
      <c r="P22" s="26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25"/>
      <c r="AB22" s="26"/>
      <c r="AC22" s="26"/>
      <c r="AD22" s="25"/>
      <c r="AE22" s="26"/>
    </row>
    <row r="23" spans="1:31" s="3" customFormat="1" ht="27" customHeight="1">
      <c r="A23" s="16" t="s">
        <v>15</v>
      </c>
      <c r="B23" s="41">
        <v>12043.68</v>
      </c>
      <c r="C23" s="41">
        <v>12252.53</v>
      </c>
      <c r="D23" s="7"/>
      <c r="E23" s="9"/>
      <c r="F23" s="44">
        <f t="shared" si="0"/>
        <v>208.85000000000036</v>
      </c>
      <c r="G23" s="20"/>
      <c r="H23" s="14"/>
      <c r="I23" s="10"/>
      <c r="J23" s="10"/>
      <c r="K23" s="10"/>
      <c r="L23" s="10"/>
      <c r="M23" s="10"/>
      <c r="N23" s="23"/>
      <c r="O23" s="23"/>
      <c r="P23" s="26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5"/>
      <c r="AB23" s="26"/>
      <c r="AC23" s="26"/>
      <c r="AD23" s="25"/>
      <c r="AE23" s="26"/>
    </row>
    <row r="24" spans="1:31" s="3" customFormat="1" ht="27" customHeight="1">
      <c r="A24" s="16" t="s">
        <v>16</v>
      </c>
      <c r="B24" s="41">
        <v>12033.15</v>
      </c>
      <c r="C24" s="41">
        <v>12230.34</v>
      </c>
      <c r="D24" s="7"/>
      <c r="E24" s="9"/>
      <c r="F24" s="44">
        <f t="shared" si="0"/>
        <v>197.1900000000005</v>
      </c>
      <c r="G24" s="20"/>
      <c r="H24" s="14"/>
      <c r="I24" s="10"/>
      <c r="J24" s="10"/>
      <c r="K24" s="10"/>
      <c r="L24" s="10"/>
      <c r="M24" s="10"/>
      <c r="N24" s="23"/>
      <c r="O24" s="23"/>
      <c r="P24" s="26"/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25"/>
      <c r="AB24" s="26"/>
      <c r="AC24" s="26"/>
      <c r="AD24" s="25"/>
      <c r="AE24" s="26"/>
    </row>
    <row r="25" spans="1:31" s="3" customFormat="1" ht="27" customHeight="1">
      <c r="A25" s="16" t="s">
        <v>21</v>
      </c>
      <c r="B25" s="41">
        <v>101425.64</v>
      </c>
      <c r="C25" s="17">
        <v>101476.73</v>
      </c>
      <c r="D25" s="7"/>
      <c r="E25" s="9"/>
      <c r="F25" s="44">
        <f t="shared" si="0"/>
        <v>51.08999999999651</v>
      </c>
      <c r="G25" s="20"/>
      <c r="H25" s="14"/>
      <c r="I25" s="10"/>
      <c r="J25" s="10"/>
      <c r="K25" s="10"/>
      <c r="L25" s="10"/>
      <c r="M25" s="10"/>
      <c r="N25" s="23"/>
      <c r="O25" s="23"/>
      <c r="P25" s="26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5"/>
      <c r="AB25" s="26"/>
      <c r="AC25" s="26"/>
      <c r="AD25" s="25"/>
      <c r="AE25" s="26"/>
    </row>
    <row r="26" spans="1:31" s="3" customFormat="1" ht="27" customHeight="1">
      <c r="A26" s="16" t="s">
        <v>21</v>
      </c>
      <c r="B26" s="17">
        <v>101425.64</v>
      </c>
      <c r="C26" s="17"/>
      <c r="D26" s="7"/>
      <c r="E26" s="9"/>
      <c r="F26" s="20"/>
      <c r="G26" s="20"/>
      <c r="H26" s="14"/>
      <c r="I26" s="10"/>
      <c r="J26" s="10"/>
      <c r="K26" s="52">
        <v>1</v>
      </c>
      <c r="L26" s="10"/>
      <c r="M26" s="10"/>
      <c r="N26" s="23"/>
      <c r="O26" s="23"/>
      <c r="P26" s="26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5"/>
      <c r="AB26" s="26"/>
      <c r="AC26" s="26"/>
      <c r="AD26" s="25"/>
      <c r="AE26" s="26"/>
    </row>
    <row r="27" spans="1:31" s="3" customFormat="1" ht="27" customHeight="1">
      <c r="A27" s="16" t="s">
        <v>21</v>
      </c>
      <c r="B27" s="17">
        <v>101219.84</v>
      </c>
      <c r="C27" s="17"/>
      <c r="D27" s="7"/>
      <c r="E27" s="9"/>
      <c r="F27" s="20"/>
      <c r="G27" s="20"/>
      <c r="H27" s="14"/>
      <c r="I27" s="10"/>
      <c r="J27" s="52">
        <v>1</v>
      </c>
      <c r="K27" s="10"/>
      <c r="L27" s="10"/>
      <c r="M27" s="10"/>
      <c r="N27" s="23"/>
      <c r="O27" s="23"/>
      <c r="P27" s="26"/>
      <c r="Q27" s="25"/>
      <c r="R27" s="25"/>
      <c r="S27" s="25"/>
      <c r="T27" s="25"/>
      <c r="U27" s="25"/>
      <c r="V27" s="25"/>
      <c r="W27" s="25"/>
      <c r="X27" s="25"/>
      <c r="Y27" s="25"/>
      <c r="Z27" s="26"/>
      <c r="AA27" s="25"/>
      <c r="AB27" s="26"/>
      <c r="AC27" s="26"/>
      <c r="AD27" s="25"/>
      <c r="AE27" s="26"/>
    </row>
    <row r="28" spans="1:31" s="3" customFormat="1" ht="27" customHeight="1">
      <c r="A28" s="16" t="s">
        <v>21</v>
      </c>
      <c r="B28" s="41">
        <v>100605.67</v>
      </c>
      <c r="C28" s="41">
        <v>101219.85</v>
      </c>
      <c r="D28" s="7"/>
      <c r="E28" s="9"/>
      <c r="F28" s="44">
        <f>C28-B28</f>
        <v>614.1800000000076</v>
      </c>
      <c r="G28" s="20"/>
      <c r="H28" s="14"/>
      <c r="I28" s="10"/>
      <c r="J28" s="10"/>
      <c r="K28" s="10"/>
      <c r="L28" s="10"/>
      <c r="M28" s="10"/>
      <c r="N28" s="23"/>
      <c r="O28" s="23"/>
      <c r="P28" s="26"/>
      <c r="Q28" s="25"/>
      <c r="R28" s="25"/>
      <c r="S28" s="25"/>
      <c r="T28" s="25"/>
      <c r="U28" s="25"/>
      <c r="V28" s="25"/>
      <c r="W28" s="25"/>
      <c r="X28" s="10"/>
      <c r="Y28" s="10"/>
      <c r="Z28" s="26"/>
      <c r="AA28" s="25"/>
      <c r="AB28" s="26"/>
      <c r="AC28" s="26"/>
      <c r="AD28" s="25"/>
      <c r="AE28" s="26"/>
    </row>
    <row r="29" spans="1:31" s="3" customFormat="1" ht="27" customHeight="1">
      <c r="A29" s="37" t="s">
        <v>21</v>
      </c>
      <c r="B29" s="41">
        <v>101425.64</v>
      </c>
      <c r="C29" s="41">
        <v>101476.73</v>
      </c>
      <c r="D29" s="7"/>
      <c r="E29" s="9"/>
      <c r="F29" s="44">
        <f>C29-B29</f>
        <v>51.08999999999651</v>
      </c>
      <c r="G29" s="20"/>
      <c r="H29" s="14"/>
      <c r="I29" s="10"/>
      <c r="J29" s="10"/>
      <c r="K29" s="10"/>
      <c r="L29" s="10"/>
      <c r="M29" s="10"/>
      <c r="N29" s="23"/>
      <c r="O29" s="23"/>
      <c r="P29" s="26"/>
      <c r="Q29" s="25"/>
      <c r="R29" s="25"/>
      <c r="S29" s="25"/>
      <c r="T29" s="25"/>
      <c r="U29" s="25"/>
      <c r="V29" s="25"/>
      <c r="W29" s="25"/>
      <c r="X29" s="10"/>
      <c r="Y29" s="10"/>
      <c r="Z29" s="26"/>
      <c r="AA29" s="25"/>
      <c r="AB29" s="26"/>
      <c r="AC29" s="26"/>
      <c r="AD29" s="25"/>
      <c r="AE29" s="26"/>
    </row>
    <row r="30" spans="1:31" s="3" customFormat="1" ht="27" customHeight="1">
      <c r="A30" s="16" t="s">
        <v>21</v>
      </c>
      <c r="B30" s="17">
        <v>100605.67</v>
      </c>
      <c r="C30" s="17"/>
      <c r="D30" s="7"/>
      <c r="E30" s="9"/>
      <c r="F30" s="20"/>
      <c r="G30" s="20"/>
      <c r="H30" s="14"/>
      <c r="I30" s="10"/>
      <c r="J30" s="10"/>
      <c r="K30" s="52">
        <v>1</v>
      </c>
      <c r="L30" s="10"/>
      <c r="M30" s="10"/>
      <c r="N30" s="23"/>
      <c r="O30" s="23"/>
      <c r="P30" s="26"/>
      <c r="Q30" s="25"/>
      <c r="R30" s="25"/>
      <c r="S30" s="25"/>
      <c r="T30" s="25"/>
      <c r="U30" s="25"/>
      <c r="V30" s="25"/>
      <c r="W30" s="25"/>
      <c r="X30" s="10"/>
      <c r="Y30" s="10"/>
      <c r="Z30" s="26"/>
      <c r="AA30" s="25"/>
      <c r="AB30" s="26"/>
      <c r="AC30" s="26"/>
      <c r="AD30" s="25"/>
      <c r="AE30" s="26"/>
    </row>
    <row r="31" spans="1:31" s="3" customFormat="1" ht="27" customHeight="1">
      <c r="A31" s="37" t="s">
        <v>23</v>
      </c>
      <c r="B31" s="41">
        <v>80783.07</v>
      </c>
      <c r="C31" s="41">
        <v>80832.11</v>
      </c>
      <c r="D31" s="7"/>
      <c r="E31" s="9"/>
      <c r="F31" s="44">
        <f>C31-B31</f>
        <v>49.0399999999936</v>
      </c>
      <c r="G31" s="20"/>
      <c r="H31" s="14"/>
      <c r="I31" s="10"/>
      <c r="J31" s="10"/>
      <c r="K31" s="14"/>
      <c r="L31" s="10"/>
      <c r="M31" s="10"/>
      <c r="N31" s="23"/>
      <c r="O31" s="23"/>
      <c r="P31" s="26"/>
      <c r="Q31" s="25"/>
      <c r="R31" s="25"/>
      <c r="S31" s="25"/>
      <c r="T31" s="25"/>
      <c r="U31" s="25"/>
      <c r="V31" s="25"/>
      <c r="W31" s="25"/>
      <c r="X31" s="10"/>
      <c r="Y31" s="10"/>
      <c r="Z31" s="26"/>
      <c r="AA31" s="25"/>
      <c r="AB31" s="26"/>
      <c r="AC31" s="26"/>
      <c r="AD31" s="25"/>
      <c r="AE31" s="26"/>
    </row>
    <row r="32" spans="1:31" s="3" customFormat="1" ht="27" customHeight="1">
      <c r="A32" s="37" t="s">
        <v>25</v>
      </c>
      <c r="B32" s="41">
        <v>80800</v>
      </c>
      <c r="C32" s="41"/>
      <c r="D32" s="7"/>
      <c r="E32" s="9"/>
      <c r="F32" s="44"/>
      <c r="G32" s="20"/>
      <c r="H32" s="14"/>
      <c r="I32" s="10"/>
      <c r="J32" s="10"/>
      <c r="K32" s="14"/>
      <c r="L32" s="10"/>
      <c r="M32" s="10"/>
      <c r="N32" s="23"/>
      <c r="O32" s="23"/>
      <c r="P32" s="26"/>
      <c r="Q32" s="25"/>
      <c r="R32" s="25"/>
      <c r="S32" s="25"/>
      <c r="T32" s="25"/>
      <c r="U32" s="25"/>
      <c r="V32" s="25"/>
      <c r="W32" s="25"/>
      <c r="X32" s="10"/>
      <c r="Y32" s="10"/>
      <c r="Z32" s="26"/>
      <c r="AA32" s="25"/>
      <c r="AB32" s="26"/>
      <c r="AC32" s="26"/>
      <c r="AD32" s="25"/>
      <c r="AE32" s="26"/>
    </row>
    <row r="33" spans="1:31" s="3" customFormat="1" ht="27" customHeight="1">
      <c r="A33" s="16" t="s">
        <v>23</v>
      </c>
      <c r="B33" s="17">
        <v>80783.07</v>
      </c>
      <c r="C33" s="17"/>
      <c r="D33" s="7"/>
      <c r="E33" s="9"/>
      <c r="F33" s="20"/>
      <c r="G33" s="20"/>
      <c r="H33" s="14"/>
      <c r="I33" s="10"/>
      <c r="J33" s="10"/>
      <c r="K33" s="52">
        <v>1</v>
      </c>
      <c r="L33" s="10"/>
      <c r="M33" s="10"/>
      <c r="N33" s="23"/>
      <c r="O33" s="23"/>
      <c r="P33" s="26"/>
      <c r="Q33" s="25"/>
      <c r="R33" s="25"/>
      <c r="S33" s="25"/>
      <c r="T33" s="25"/>
      <c r="U33" s="25"/>
      <c r="V33" s="25"/>
      <c r="W33" s="25"/>
      <c r="X33" s="10"/>
      <c r="Y33" s="10"/>
      <c r="Z33" s="26"/>
      <c r="AA33" s="25"/>
      <c r="AB33" s="26"/>
      <c r="AC33" s="26"/>
      <c r="AD33" s="25"/>
      <c r="AE33" s="26"/>
    </row>
    <row r="34" spans="1:31" s="3" customFormat="1" ht="27" customHeight="1">
      <c r="A34" s="16" t="s">
        <v>23</v>
      </c>
      <c r="B34" s="17">
        <v>80832.11</v>
      </c>
      <c r="C34" s="17"/>
      <c r="D34" s="7"/>
      <c r="E34" s="9"/>
      <c r="F34" s="20"/>
      <c r="G34" s="20"/>
      <c r="H34" s="14"/>
      <c r="I34" s="52">
        <v>1</v>
      </c>
      <c r="J34" s="10"/>
      <c r="K34" s="10"/>
      <c r="L34" s="10"/>
      <c r="M34" s="10"/>
      <c r="N34" s="23"/>
      <c r="O34" s="23"/>
      <c r="P34" s="26"/>
      <c r="Q34" s="25"/>
      <c r="R34" s="25"/>
      <c r="S34" s="25"/>
      <c r="T34" s="25"/>
      <c r="U34" s="25"/>
      <c r="V34" s="25"/>
      <c r="W34" s="25"/>
      <c r="X34" s="10"/>
      <c r="Y34" s="10"/>
      <c r="Z34" s="26"/>
      <c r="AA34" s="25"/>
      <c r="AB34" s="26"/>
      <c r="AC34" s="26"/>
      <c r="AD34" s="25"/>
      <c r="AE34" s="26"/>
    </row>
    <row r="35" spans="1:31" s="3" customFormat="1" ht="27" customHeight="1">
      <c r="A35" s="16" t="s">
        <v>24</v>
      </c>
      <c r="B35" s="17">
        <v>1976.5</v>
      </c>
      <c r="C35" s="17"/>
      <c r="D35" s="7"/>
      <c r="E35" s="9"/>
      <c r="F35" s="20"/>
      <c r="G35" s="20"/>
      <c r="H35" s="14"/>
      <c r="I35" s="10"/>
      <c r="J35" s="52">
        <v>1</v>
      </c>
      <c r="K35" s="10"/>
      <c r="L35" s="10"/>
      <c r="M35" s="10"/>
      <c r="N35" s="23"/>
      <c r="O35" s="23"/>
      <c r="P35" s="26"/>
      <c r="Q35" s="25"/>
      <c r="R35" s="25"/>
      <c r="S35" s="25"/>
      <c r="T35" s="25"/>
      <c r="U35" s="25"/>
      <c r="V35" s="25"/>
      <c r="W35" s="25"/>
      <c r="X35" s="10"/>
      <c r="Y35" s="10"/>
      <c r="Z35" s="26"/>
      <c r="AA35" s="25"/>
      <c r="AB35" s="26"/>
      <c r="AC35" s="26"/>
      <c r="AD35" s="25"/>
      <c r="AE35" s="26"/>
    </row>
    <row r="36" spans="1:31" s="3" customFormat="1" ht="27" customHeight="1">
      <c r="A36" s="16" t="s">
        <v>24</v>
      </c>
      <c r="B36" s="17">
        <v>2003.65</v>
      </c>
      <c r="C36" s="17"/>
      <c r="D36" s="7"/>
      <c r="E36" s="9"/>
      <c r="F36" s="20"/>
      <c r="G36" s="56">
        <v>1</v>
      </c>
      <c r="H36" s="14"/>
      <c r="I36" s="10"/>
      <c r="J36" s="10"/>
      <c r="K36" s="10"/>
      <c r="L36" s="10"/>
      <c r="M36" s="10"/>
      <c r="N36" s="23"/>
      <c r="O36" s="23"/>
      <c r="P36" s="26"/>
      <c r="Q36" s="25"/>
      <c r="R36" s="25"/>
      <c r="S36" s="25"/>
      <c r="T36" s="25"/>
      <c r="U36" s="25"/>
      <c r="V36" s="25"/>
      <c r="W36" s="25"/>
      <c r="X36" s="10"/>
      <c r="Y36" s="10"/>
      <c r="Z36" s="26"/>
      <c r="AA36" s="25"/>
      <c r="AB36" s="26"/>
      <c r="AC36" s="26"/>
      <c r="AD36" s="25"/>
      <c r="AE36" s="26"/>
    </row>
    <row r="37" spans="1:31" s="58" customFormat="1" ht="27" customHeight="1">
      <c r="A37" s="54" t="s">
        <v>13</v>
      </c>
      <c r="B37" s="53">
        <v>9998.34</v>
      </c>
      <c r="C37" s="53">
        <v>10074.72</v>
      </c>
      <c r="D37" s="55"/>
      <c r="E37" s="54"/>
      <c r="F37" s="56"/>
      <c r="G37" s="56"/>
      <c r="H37" s="52"/>
      <c r="I37" s="82" t="s">
        <v>53</v>
      </c>
      <c r="J37" s="83"/>
      <c r="K37" s="83"/>
      <c r="L37" s="83"/>
      <c r="M37" s="83"/>
      <c r="N37" s="83"/>
      <c r="O37" s="83"/>
      <c r="P37" s="84"/>
      <c r="Q37" s="57"/>
      <c r="R37" s="57"/>
      <c r="S37" s="57"/>
      <c r="T37" s="57"/>
      <c r="U37" s="57"/>
      <c r="V37" s="57"/>
      <c r="W37" s="57"/>
      <c r="X37" s="52"/>
      <c r="Y37" s="52"/>
      <c r="Z37" s="50"/>
      <c r="AA37" s="57">
        <f>C37-B37</f>
        <v>76.3799999999992</v>
      </c>
      <c r="AB37" s="50"/>
      <c r="AC37" s="50"/>
      <c r="AD37" s="57"/>
      <c r="AE37" s="50"/>
    </row>
    <row r="38" spans="1:31" s="58" customFormat="1" ht="27" customHeight="1">
      <c r="A38" s="54" t="s">
        <v>13</v>
      </c>
      <c r="B38" s="53">
        <v>10239.77</v>
      </c>
      <c r="C38" s="53">
        <v>10285.8</v>
      </c>
      <c r="D38" s="55"/>
      <c r="E38" s="54"/>
      <c r="F38" s="56"/>
      <c r="G38" s="56"/>
      <c r="H38" s="52"/>
      <c r="I38" s="82"/>
      <c r="J38" s="83"/>
      <c r="K38" s="83"/>
      <c r="L38" s="83"/>
      <c r="M38" s="83"/>
      <c r="N38" s="83"/>
      <c r="O38" s="83"/>
      <c r="P38" s="84"/>
      <c r="Q38" s="57"/>
      <c r="R38" s="57"/>
      <c r="S38" s="57"/>
      <c r="T38" s="57"/>
      <c r="U38" s="57"/>
      <c r="V38" s="57"/>
      <c r="W38" s="57"/>
      <c r="X38" s="52"/>
      <c r="Y38" s="52"/>
      <c r="Z38" s="50"/>
      <c r="AA38" s="57">
        <f>C38-B38</f>
        <v>46.029999999998836</v>
      </c>
      <c r="AB38" s="50"/>
      <c r="AC38" s="50"/>
      <c r="AD38" s="57"/>
      <c r="AE38" s="50"/>
    </row>
    <row r="39" spans="1:31" s="3" customFormat="1" ht="15">
      <c r="A39" s="16" t="s">
        <v>13</v>
      </c>
      <c r="B39" s="41">
        <v>11100</v>
      </c>
      <c r="C39" s="17">
        <v>11271.52</v>
      </c>
      <c r="D39" s="7"/>
      <c r="E39" s="9"/>
      <c r="F39" s="20"/>
      <c r="G39" s="20"/>
      <c r="H39" s="14"/>
      <c r="I39" s="10"/>
      <c r="J39" s="10"/>
      <c r="K39" s="10"/>
      <c r="L39" s="10"/>
      <c r="M39" s="10"/>
      <c r="N39" s="23"/>
      <c r="O39" s="23"/>
      <c r="P39" s="26"/>
      <c r="Q39" s="25"/>
      <c r="R39" s="25"/>
      <c r="S39" s="25"/>
      <c r="T39" s="25"/>
      <c r="U39" s="25"/>
      <c r="V39" s="25"/>
      <c r="W39" s="25"/>
      <c r="X39" s="10"/>
      <c r="Y39" s="10"/>
      <c r="Z39" s="26"/>
      <c r="AA39" s="38">
        <f>C39-B39</f>
        <v>171.52000000000044</v>
      </c>
      <c r="AB39" s="40"/>
      <c r="AC39" s="26"/>
      <c r="AD39" s="25"/>
      <c r="AE39" s="26"/>
    </row>
    <row r="40" spans="1:31" s="3" customFormat="1" ht="27" customHeight="1">
      <c r="A40" s="16" t="s">
        <v>13</v>
      </c>
      <c r="B40" s="17">
        <v>10264.1</v>
      </c>
      <c r="C40" s="17">
        <v>10285.36</v>
      </c>
      <c r="D40" s="7"/>
      <c r="E40" s="9"/>
      <c r="F40" s="20"/>
      <c r="G40" s="20"/>
      <c r="H40" s="14"/>
      <c r="I40" s="10"/>
      <c r="J40" s="10"/>
      <c r="K40" s="10"/>
      <c r="L40" s="10"/>
      <c r="M40" s="10"/>
      <c r="N40" s="23"/>
      <c r="O40" s="23"/>
      <c r="P40" s="26"/>
      <c r="Q40" s="25"/>
      <c r="R40" s="25"/>
      <c r="S40" s="25"/>
      <c r="T40" s="25"/>
      <c r="U40" s="25"/>
      <c r="V40" s="25"/>
      <c r="W40" s="25"/>
      <c r="X40" s="38">
        <f>C40-B40</f>
        <v>21.26000000000022</v>
      </c>
      <c r="Z40" s="40"/>
      <c r="AA40" s="25"/>
      <c r="AB40" s="40">
        <v>2</v>
      </c>
      <c r="AD40" s="25"/>
      <c r="AE40" s="26"/>
    </row>
    <row r="41" spans="1:31" s="15" customFormat="1" ht="27" customHeight="1">
      <c r="A41" s="16" t="s">
        <v>13</v>
      </c>
      <c r="B41" s="59">
        <v>11121</v>
      </c>
      <c r="C41" s="60">
        <v>11437.72</v>
      </c>
      <c r="D41" s="61"/>
      <c r="E41" s="16"/>
      <c r="F41" s="20"/>
      <c r="G41" s="20"/>
      <c r="H41" s="14"/>
      <c r="I41" s="62"/>
      <c r="J41" s="63"/>
      <c r="K41" s="64"/>
      <c r="L41" s="14"/>
      <c r="M41" s="14"/>
      <c r="N41" s="31"/>
      <c r="O41" s="31"/>
      <c r="P41" s="65"/>
      <c r="Q41" s="21"/>
      <c r="R41" s="21"/>
      <c r="S41" s="21"/>
      <c r="T41" s="21"/>
      <c r="U41" s="21"/>
      <c r="V41" s="21"/>
      <c r="W41" s="21"/>
      <c r="X41" s="66">
        <f>C41-B41</f>
        <v>316.71999999999935</v>
      </c>
      <c r="Y41" s="21"/>
      <c r="Z41" s="67">
        <v>1</v>
      </c>
      <c r="AA41" s="21"/>
      <c r="AB41" s="65"/>
      <c r="AC41" s="65"/>
      <c r="AD41" s="21"/>
      <c r="AE41" s="65"/>
    </row>
    <row r="42" spans="1:31" s="3" customFormat="1" ht="27" customHeight="1">
      <c r="A42" s="16" t="s">
        <v>22</v>
      </c>
      <c r="B42" s="17">
        <v>101194.37</v>
      </c>
      <c r="C42" s="17">
        <v>101216.33</v>
      </c>
      <c r="D42" s="7"/>
      <c r="E42" s="9"/>
      <c r="F42" s="20"/>
      <c r="G42" s="20"/>
      <c r="H42" s="14"/>
      <c r="I42" s="10"/>
      <c r="J42" s="10"/>
      <c r="K42" s="10"/>
      <c r="L42" s="10"/>
      <c r="M42" s="10"/>
      <c r="N42" s="23"/>
      <c r="O42" s="23"/>
      <c r="P42" s="26"/>
      <c r="Q42" s="25"/>
      <c r="R42" s="25"/>
      <c r="S42" s="25"/>
      <c r="T42" s="25"/>
      <c r="U42" s="25"/>
      <c r="V42" s="25"/>
      <c r="W42" s="25"/>
      <c r="X42" s="57">
        <f>C42-B42</f>
        <v>21.960000000006403</v>
      </c>
      <c r="Y42" s="25"/>
      <c r="Z42" s="26"/>
      <c r="AA42" s="25"/>
      <c r="AB42" s="26"/>
      <c r="AC42" s="26"/>
      <c r="AD42" s="25"/>
      <c r="AE42" s="26"/>
    </row>
    <row r="43" spans="1:31" s="3" customFormat="1" ht="27" customHeight="1">
      <c r="A43" s="16" t="s">
        <v>25</v>
      </c>
      <c r="B43" s="17">
        <v>80782.99</v>
      </c>
      <c r="C43" s="17">
        <v>81325</v>
      </c>
      <c r="D43" s="7"/>
      <c r="E43" s="9"/>
      <c r="F43" s="20"/>
      <c r="G43" s="20"/>
      <c r="H43" s="14"/>
      <c r="I43" s="10"/>
      <c r="J43" s="10"/>
      <c r="K43" s="10"/>
      <c r="L43" s="10"/>
      <c r="M43" s="10"/>
      <c r="N43" s="23"/>
      <c r="O43" s="23"/>
      <c r="P43" s="26"/>
      <c r="Q43" s="25"/>
      <c r="R43" s="25"/>
      <c r="S43" s="25"/>
      <c r="T43" s="25"/>
      <c r="U43" s="25"/>
      <c r="V43" s="25"/>
      <c r="W43" s="25"/>
      <c r="X43" s="25">
        <f>C43-B43</f>
        <v>542.0099999999948</v>
      </c>
      <c r="Y43" s="25"/>
      <c r="Z43" s="40">
        <v>1</v>
      </c>
      <c r="AA43" s="25"/>
      <c r="AB43" s="26"/>
      <c r="AC43" s="26"/>
      <c r="AD43" s="25"/>
      <c r="AE43" s="26"/>
    </row>
    <row r="44" spans="1:31" s="3" customFormat="1" ht="27" customHeight="1">
      <c r="A44" s="37" t="s">
        <v>23</v>
      </c>
      <c r="B44" s="41">
        <v>80783.07</v>
      </c>
      <c r="C44" s="41">
        <v>80832.11</v>
      </c>
      <c r="D44" s="7"/>
      <c r="E44" s="9"/>
      <c r="F44" s="20"/>
      <c r="G44" s="20"/>
      <c r="H44" s="14"/>
      <c r="I44" s="10"/>
      <c r="J44" s="10"/>
      <c r="K44" s="10"/>
      <c r="L44" s="10"/>
      <c r="M44" s="10"/>
      <c r="N44" s="23"/>
      <c r="O44" s="23"/>
      <c r="P44" s="26"/>
      <c r="Q44" s="25"/>
      <c r="R44" s="25"/>
      <c r="S44" s="25"/>
      <c r="T44" s="25"/>
      <c r="U44" s="38">
        <f>C44-B44</f>
        <v>49.0399999999936</v>
      </c>
      <c r="V44" s="25"/>
      <c r="W44" s="25"/>
      <c r="X44" s="25"/>
      <c r="Y44" s="25"/>
      <c r="Z44" s="26"/>
      <c r="AA44" s="25"/>
      <c r="AB44" s="26"/>
      <c r="AC44" s="26"/>
      <c r="AD44" s="25"/>
      <c r="AE44" s="26"/>
    </row>
    <row r="45" spans="1:31" s="3" customFormat="1" ht="27" customHeight="1">
      <c r="A45" s="16" t="s">
        <v>16</v>
      </c>
      <c r="B45" s="17">
        <v>11271.52</v>
      </c>
      <c r="C45" s="17">
        <v>11291.59</v>
      </c>
      <c r="D45" s="7"/>
      <c r="E45" s="9"/>
      <c r="F45" s="20"/>
      <c r="G45" s="20"/>
      <c r="H45" s="14"/>
      <c r="I45" s="10"/>
      <c r="J45" s="10"/>
      <c r="K45" s="10"/>
      <c r="L45" s="10"/>
      <c r="M45" s="10"/>
      <c r="N45" s="23"/>
      <c r="O45" s="23"/>
      <c r="P45" s="26"/>
      <c r="Q45" s="25"/>
      <c r="R45" s="25"/>
      <c r="S45" s="25"/>
      <c r="T45" s="25"/>
      <c r="U45" s="25"/>
      <c r="V45" s="57">
        <f aca="true" t="shared" si="1" ref="V45:V53">C45-B45</f>
        <v>20.06999999999971</v>
      </c>
      <c r="W45" s="25"/>
      <c r="X45" s="10"/>
      <c r="Y45" s="10"/>
      <c r="Z45" s="26"/>
      <c r="AA45" s="25"/>
      <c r="AB45" s="26"/>
      <c r="AC45" s="26"/>
      <c r="AD45" s="25"/>
      <c r="AE45" s="26"/>
    </row>
    <row r="46" spans="1:31" s="3" customFormat="1" ht="27" customHeight="1">
      <c r="A46" s="16" t="s">
        <v>15</v>
      </c>
      <c r="B46" s="17">
        <v>11437.72</v>
      </c>
      <c r="C46" s="17">
        <v>11552.9</v>
      </c>
      <c r="D46" s="7"/>
      <c r="E46" s="9"/>
      <c r="F46" s="20"/>
      <c r="G46" s="20"/>
      <c r="H46" s="14"/>
      <c r="I46" s="10"/>
      <c r="J46" s="10"/>
      <c r="K46" s="10"/>
      <c r="L46" s="10"/>
      <c r="M46" s="10"/>
      <c r="N46" s="23"/>
      <c r="O46" s="23"/>
      <c r="P46" s="26"/>
      <c r="Q46" s="25"/>
      <c r="R46" s="25"/>
      <c r="S46" s="25"/>
      <c r="T46" s="25"/>
      <c r="U46" s="25"/>
      <c r="V46" s="57">
        <f t="shared" si="1"/>
        <v>115.18000000000029</v>
      </c>
      <c r="W46" s="25"/>
      <c r="X46" s="10"/>
      <c r="Y46" s="10"/>
      <c r="Z46" s="26"/>
      <c r="AA46" s="25"/>
      <c r="AB46" s="26"/>
      <c r="AC46" s="26"/>
      <c r="AD46" s="25"/>
      <c r="AE46" s="26"/>
    </row>
    <row r="47" spans="1:31" s="3" customFormat="1" ht="27" customHeight="1">
      <c r="A47" s="16" t="s">
        <v>15</v>
      </c>
      <c r="B47" s="17">
        <v>11727</v>
      </c>
      <c r="C47" s="17">
        <v>11906.41</v>
      </c>
      <c r="D47" s="7"/>
      <c r="E47" s="9"/>
      <c r="F47" s="20"/>
      <c r="G47" s="20"/>
      <c r="H47" s="14"/>
      <c r="I47" s="10"/>
      <c r="J47" s="10"/>
      <c r="K47" s="10"/>
      <c r="L47" s="10"/>
      <c r="M47" s="10"/>
      <c r="N47" s="23"/>
      <c r="O47" s="23"/>
      <c r="P47" s="26"/>
      <c r="Q47" s="25"/>
      <c r="R47" s="25"/>
      <c r="S47" s="25"/>
      <c r="T47" s="25"/>
      <c r="U47" s="25"/>
      <c r="V47" s="57">
        <f t="shared" si="1"/>
        <v>179.40999999999985</v>
      </c>
      <c r="W47" s="25"/>
      <c r="X47" s="10"/>
      <c r="Y47" s="10"/>
      <c r="Z47" s="26"/>
      <c r="AA47" s="25"/>
      <c r="AB47" s="26"/>
      <c r="AC47" s="26"/>
      <c r="AD47" s="25"/>
      <c r="AE47" s="26"/>
    </row>
    <row r="48" spans="1:31" s="3" customFormat="1" ht="27" customHeight="1">
      <c r="A48" s="16" t="s">
        <v>16</v>
      </c>
      <c r="B48" s="17">
        <v>11843</v>
      </c>
      <c r="C48" s="17">
        <v>11894.69</v>
      </c>
      <c r="D48" s="7"/>
      <c r="E48" s="9"/>
      <c r="F48" s="20"/>
      <c r="G48" s="20"/>
      <c r="H48" s="14"/>
      <c r="I48" s="10"/>
      <c r="J48" s="10"/>
      <c r="K48" s="10"/>
      <c r="L48" s="10"/>
      <c r="M48" s="10"/>
      <c r="N48" s="23"/>
      <c r="O48" s="23"/>
      <c r="P48" s="26"/>
      <c r="Q48" s="25"/>
      <c r="R48" s="25"/>
      <c r="S48" s="25"/>
      <c r="T48" s="25"/>
      <c r="U48" s="25"/>
      <c r="V48" s="57">
        <f t="shared" si="1"/>
        <v>51.69000000000051</v>
      </c>
      <c r="W48" s="25"/>
      <c r="X48" s="10"/>
      <c r="Y48" s="10"/>
      <c r="Z48" s="26"/>
      <c r="AA48" s="25"/>
      <c r="AB48" s="26"/>
      <c r="AC48" s="26"/>
      <c r="AD48" s="25"/>
      <c r="AE48" s="26"/>
    </row>
    <row r="49" spans="1:31" s="3" customFormat="1" ht="27" customHeight="1">
      <c r="A49" s="16" t="s">
        <v>16</v>
      </c>
      <c r="B49" s="17">
        <v>12033.15</v>
      </c>
      <c r="C49" s="17">
        <v>12053.45</v>
      </c>
      <c r="D49" s="7"/>
      <c r="E49" s="9"/>
      <c r="F49" s="20"/>
      <c r="G49" s="20"/>
      <c r="H49" s="14"/>
      <c r="I49" s="10"/>
      <c r="J49" s="10"/>
      <c r="K49" s="10"/>
      <c r="L49" s="10"/>
      <c r="M49" s="10"/>
      <c r="N49" s="23"/>
      <c r="O49" s="23"/>
      <c r="P49" s="26"/>
      <c r="Q49" s="25"/>
      <c r="R49" s="25"/>
      <c r="S49" s="25"/>
      <c r="T49" s="25"/>
      <c r="U49" s="25"/>
      <c r="V49" s="25">
        <f t="shared" si="1"/>
        <v>20.30000000000109</v>
      </c>
      <c r="W49" s="25"/>
      <c r="X49" s="10"/>
      <c r="Y49" s="10"/>
      <c r="Z49" s="26"/>
      <c r="AA49" s="25"/>
      <c r="AB49" s="26"/>
      <c r="AC49" s="26"/>
      <c r="AD49" s="25"/>
      <c r="AE49" s="26"/>
    </row>
    <row r="50" spans="1:31" s="3" customFormat="1" ht="27" customHeight="1">
      <c r="A50" s="16" t="s">
        <v>15</v>
      </c>
      <c r="B50" s="17">
        <v>12043.68</v>
      </c>
      <c r="C50" s="17">
        <v>12063.79</v>
      </c>
      <c r="D50" s="7"/>
      <c r="E50" s="9"/>
      <c r="F50" s="20"/>
      <c r="G50" s="20"/>
      <c r="H50" s="14"/>
      <c r="I50" s="10"/>
      <c r="J50" s="10"/>
      <c r="K50" s="10"/>
      <c r="L50" s="10"/>
      <c r="M50" s="10"/>
      <c r="N50" s="23"/>
      <c r="O50" s="23"/>
      <c r="P50" s="26"/>
      <c r="Q50" s="25"/>
      <c r="R50" s="25"/>
      <c r="S50" s="25"/>
      <c r="T50" s="25"/>
      <c r="U50" s="25"/>
      <c r="V50" s="25">
        <f t="shared" si="1"/>
        <v>20.110000000000582</v>
      </c>
      <c r="W50" s="25"/>
      <c r="X50" s="10"/>
      <c r="Y50" s="10"/>
      <c r="Z50" s="26"/>
      <c r="AA50" s="25"/>
      <c r="AB50" s="26"/>
      <c r="AC50" s="26"/>
      <c r="AD50" s="25"/>
      <c r="AE50" s="26"/>
    </row>
    <row r="51" spans="1:31" s="3" customFormat="1" ht="27" customHeight="1">
      <c r="A51" s="16" t="s">
        <v>16</v>
      </c>
      <c r="B51" s="17">
        <v>12189.99</v>
      </c>
      <c r="C51" s="17">
        <v>12230.34</v>
      </c>
      <c r="D51" s="7"/>
      <c r="E51" s="9"/>
      <c r="F51" s="20"/>
      <c r="G51" s="20"/>
      <c r="H51" s="14"/>
      <c r="I51" s="10"/>
      <c r="J51" s="10"/>
      <c r="K51" s="10"/>
      <c r="L51" s="10"/>
      <c r="M51" s="10"/>
      <c r="N51" s="23"/>
      <c r="O51" s="23"/>
      <c r="P51" s="26"/>
      <c r="Q51" s="25"/>
      <c r="R51" s="25"/>
      <c r="S51" s="25"/>
      <c r="T51" s="25"/>
      <c r="U51" s="25"/>
      <c r="V51" s="25">
        <f t="shared" si="1"/>
        <v>40.350000000000364</v>
      </c>
      <c r="W51" s="25"/>
      <c r="X51" s="10"/>
      <c r="Y51" s="10"/>
      <c r="Z51" s="26"/>
      <c r="AA51" s="25"/>
      <c r="AB51" s="26"/>
      <c r="AC51" s="26"/>
      <c r="AD51" s="25"/>
      <c r="AE51" s="26"/>
    </row>
    <row r="52" spans="1:31" s="3" customFormat="1" ht="27" customHeight="1">
      <c r="A52" s="16" t="s">
        <v>21</v>
      </c>
      <c r="B52" s="17">
        <v>101435</v>
      </c>
      <c r="C52" s="17">
        <v>101456.38</v>
      </c>
      <c r="D52" s="7"/>
      <c r="E52" s="9"/>
      <c r="F52" s="20"/>
      <c r="G52" s="20"/>
      <c r="H52" s="14"/>
      <c r="I52" s="10"/>
      <c r="J52" s="10"/>
      <c r="K52" s="10"/>
      <c r="L52" s="10"/>
      <c r="M52" s="10"/>
      <c r="N52" s="23"/>
      <c r="O52" s="23"/>
      <c r="P52" s="26"/>
      <c r="Q52" s="25"/>
      <c r="R52" s="25"/>
      <c r="S52" s="25"/>
      <c r="T52" s="25"/>
      <c r="U52" s="25"/>
      <c r="V52" s="57">
        <f t="shared" si="1"/>
        <v>21.380000000004657</v>
      </c>
      <c r="W52" s="25"/>
      <c r="X52" s="10"/>
      <c r="Y52" s="10"/>
      <c r="Z52" s="26"/>
      <c r="AA52" s="25"/>
      <c r="AB52" s="26"/>
      <c r="AC52" s="26"/>
      <c r="AD52" s="25"/>
      <c r="AE52" s="26"/>
    </row>
    <row r="53" spans="1:31" s="3" customFormat="1" ht="27" customHeight="1">
      <c r="A53" s="16" t="s">
        <v>21</v>
      </c>
      <c r="B53" s="17">
        <v>101199.81</v>
      </c>
      <c r="C53" s="17">
        <v>101219.84</v>
      </c>
      <c r="D53" s="7"/>
      <c r="E53" s="9"/>
      <c r="F53" s="20"/>
      <c r="G53" s="20"/>
      <c r="H53" s="14"/>
      <c r="I53" s="10"/>
      <c r="J53" s="10"/>
      <c r="K53" s="10"/>
      <c r="L53" s="10"/>
      <c r="M53" s="10"/>
      <c r="N53" s="23"/>
      <c r="O53" s="23"/>
      <c r="P53" s="26"/>
      <c r="Q53" s="25"/>
      <c r="R53" s="25"/>
      <c r="S53" s="25"/>
      <c r="T53" s="25"/>
      <c r="U53" s="25"/>
      <c r="V53" s="57">
        <f t="shared" si="1"/>
        <v>20.029999999998836</v>
      </c>
      <c r="W53" s="25"/>
      <c r="X53" s="10"/>
      <c r="Y53" s="10"/>
      <c r="Z53" s="26"/>
      <c r="AA53" s="25"/>
      <c r="AB53" s="26"/>
      <c r="AC53" s="26"/>
      <c r="AD53" s="25"/>
      <c r="AE53" s="26"/>
    </row>
    <row r="54" spans="1:31" s="3" customFormat="1" ht="27" customHeight="1">
      <c r="A54" s="16" t="s">
        <v>26</v>
      </c>
      <c r="B54" s="17">
        <v>10786</v>
      </c>
      <c r="C54" s="17">
        <v>841.5</v>
      </c>
      <c r="D54" s="7"/>
      <c r="E54" s="9"/>
      <c r="F54" s="20"/>
      <c r="G54" s="20"/>
      <c r="H54" s="14"/>
      <c r="I54" s="10"/>
      <c r="J54" s="10"/>
      <c r="K54" s="10"/>
      <c r="L54" s="10"/>
      <c r="M54" s="10"/>
      <c r="N54" s="23"/>
      <c r="O54" s="23"/>
      <c r="P54" s="26"/>
      <c r="Q54" s="25"/>
      <c r="R54" s="25"/>
      <c r="S54" s="25"/>
      <c r="T54" s="25"/>
      <c r="U54" s="25"/>
      <c r="V54" s="25"/>
      <c r="W54" s="25">
        <v>54.8</v>
      </c>
      <c r="X54" s="10"/>
      <c r="Y54" s="10"/>
      <c r="Z54" s="26"/>
      <c r="AA54" s="25"/>
      <c r="AB54" s="26"/>
      <c r="AC54" s="26"/>
      <c r="AD54" s="25"/>
      <c r="AE54" s="26"/>
    </row>
    <row r="55" spans="1:31" s="3" customFormat="1" ht="27" customHeight="1">
      <c r="A55" s="16" t="s">
        <v>27</v>
      </c>
      <c r="B55" s="17">
        <v>805.69</v>
      </c>
      <c r="C55" s="17">
        <v>841.5</v>
      </c>
      <c r="D55" s="7"/>
      <c r="E55" s="9"/>
      <c r="F55" s="20"/>
      <c r="G55" s="20"/>
      <c r="H55" s="14"/>
      <c r="I55" s="10"/>
      <c r="J55" s="10"/>
      <c r="K55" s="10"/>
      <c r="L55" s="10"/>
      <c r="M55" s="10"/>
      <c r="N55" s="23"/>
      <c r="O55" s="23"/>
      <c r="P55" s="26"/>
      <c r="Q55" s="25"/>
      <c r="R55" s="25"/>
      <c r="S55" s="25"/>
      <c r="T55" s="25"/>
      <c r="U55" s="25"/>
      <c r="V55" s="25"/>
      <c r="W55" s="25">
        <v>46</v>
      </c>
      <c r="X55" s="10"/>
      <c r="Y55" s="10"/>
      <c r="Z55" s="26"/>
      <c r="AA55" s="25"/>
      <c r="AB55" s="26"/>
      <c r="AC55" s="26"/>
      <c r="AD55" s="25"/>
      <c r="AE55" s="26"/>
    </row>
    <row r="56" spans="1:31" s="3" customFormat="1" ht="27" customHeight="1">
      <c r="A56" s="37" t="s">
        <v>32</v>
      </c>
      <c r="B56" s="41">
        <v>1974.5</v>
      </c>
      <c r="C56" s="41">
        <v>2026.14</v>
      </c>
      <c r="D56" s="7"/>
      <c r="E56" s="9"/>
      <c r="F56" s="44">
        <f>C56-B56</f>
        <v>51.6400000000001</v>
      </c>
      <c r="G56" s="20"/>
      <c r="H56" s="14"/>
      <c r="I56" s="10"/>
      <c r="J56" s="10"/>
      <c r="K56" s="10"/>
      <c r="L56" s="10"/>
      <c r="M56" s="10"/>
      <c r="N56" s="23"/>
      <c r="O56" s="23"/>
      <c r="P56" s="26"/>
      <c r="Q56" s="25"/>
      <c r="R56" s="25"/>
      <c r="S56" s="25"/>
      <c r="T56" s="25"/>
      <c r="U56" s="25"/>
      <c r="V56" s="25"/>
      <c r="W56" s="25"/>
      <c r="X56" s="10"/>
      <c r="Y56" s="10"/>
      <c r="Z56" s="26"/>
      <c r="AA56" s="25"/>
      <c r="AB56" s="26"/>
      <c r="AC56" s="26"/>
      <c r="AD56" s="25"/>
      <c r="AE56" s="26"/>
    </row>
    <row r="57" spans="1:31" s="3" customFormat="1" ht="27" customHeight="1">
      <c r="A57" s="16" t="s">
        <v>28</v>
      </c>
      <c r="B57" s="17">
        <v>1974.5</v>
      </c>
      <c r="C57" s="17">
        <v>2166.6</v>
      </c>
      <c r="D57" s="7"/>
      <c r="E57" s="9"/>
      <c r="F57" s="20"/>
      <c r="G57" s="20"/>
      <c r="H57" s="14"/>
      <c r="I57" s="10"/>
      <c r="J57" s="10"/>
      <c r="K57" s="10"/>
      <c r="L57" s="10"/>
      <c r="M57" s="10"/>
      <c r="N57" s="23"/>
      <c r="O57" s="23"/>
      <c r="P57" s="26"/>
      <c r="Q57" s="25"/>
      <c r="R57" s="25"/>
      <c r="S57" s="25"/>
      <c r="T57" s="25">
        <f>C57-B57</f>
        <v>192.0999999999999</v>
      </c>
      <c r="U57" s="25"/>
      <c r="V57" s="25"/>
      <c r="W57" s="25"/>
      <c r="X57" s="10"/>
      <c r="Y57" s="10"/>
      <c r="Z57" s="26"/>
      <c r="AA57" s="25"/>
      <c r="AB57" s="26"/>
      <c r="AC57" s="26"/>
      <c r="AD57" s="25"/>
      <c r="AE57" s="26"/>
    </row>
    <row r="58" spans="1:31" s="3" customFormat="1" ht="27" customHeight="1">
      <c r="A58" s="16" t="s">
        <v>29</v>
      </c>
      <c r="B58" s="17">
        <v>2167</v>
      </c>
      <c r="C58" s="17"/>
      <c r="D58" s="7"/>
      <c r="E58" s="9"/>
      <c r="F58" s="20"/>
      <c r="G58" s="20"/>
      <c r="H58" s="14"/>
      <c r="I58" s="10"/>
      <c r="J58" s="10"/>
      <c r="K58" s="10"/>
      <c r="L58" s="10"/>
      <c r="M58" s="10"/>
      <c r="N58" s="23"/>
      <c r="O58" s="23"/>
      <c r="P58" s="26"/>
      <c r="Q58" s="25"/>
      <c r="R58" s="25"/>
      <c r="S58" s="25"/>
      <c r="T58" s="25">
        <v>58.5</v>
      </c>
      <c r="U58" s="25"/>
      <c r="V58" s="25"/>
      <c r="W58" s="25"/>
      <c r="X58" s="10"/>
      <c r="Y58" s="10"/>
      <c r="Z58" s="26"/>
      <c r="AA58" s="25"/>
      <c r="AB58" s="26"/>
      <c r="AC58" s="26"/>
      <c r="AD58" s="25"/>
      <c r="AE58" s="26"/>
    </row>
    <row r="59" spans="1:31" s="3" customFormat="1" ht="27" customHeight="1">
      <c r="A59" s="16" t="s">
        <v>30</v>
      </c>
      <c r="B59" s="17">
        <v>2277</v>
      </c>
      <c r="C59" s="17"/>
      <c r="D59" s="7"/>
      <c r="E59" s="9"/>
      <c r="F59" s="20"/>
      <c r="G59" s="20"/>
      <c r="H59" s="14"/>
      <c r="I59" s="10"/>
      <c r="J59" s="10"/>
      <c r="K59" s="10"/>
      <c r="L59" s="10"/>
      <c r="M59" s="10"/>
      <c r="N59" s="23"/>
      <c r="O59" s="23"/>
      <c r="P59" s="26"/>
      <c r="Q59" s="25"/>
      <c r="R59" s="25"/>
      <c r="S59" s="25"/>
      <c r="T59" s="25">
        <v>57.7</v>
      </c>
      <c r="U59" s="25"/>
      <c r="V59" s="25"/>
      <c r="W59" s="25"/>
      <c r="X59" s="10"/>
      <c r="Y59" s="10"/>
      <c r="Z59" s="26"/>
      <c r="AA59" s="25"/>
      <c r="AB59" s="26"/>
      <c r="AC59" s="26"/>
      <c r="AD59" s="25"/>
      <c r="AE59" s="26"/>
    </row>
    <row r="60" spans="1:31" s="3" customFormat="1" ht="27" customHeight="1">
      <c r="A60" s="16" t="s">
        <v>28</v>
      </c>
      <c r="B60" s="17">
        <v>2276.83</v>
      </c>
      <c r="C60" s="17">
        <v>2740.84</v>
      </c>
      <c r="D60" s="7"/>
      <c r="E60" s="9"/>
      <c r="F60" s="20"/>
      <c r="G60" s="20"/>
      <c r="H60" s="14"/>
      <c r="I60" s="10"/>
      <c r="J60" s="10"/>
      <c r="K60" s="10"/>
      <c r="L60" s="10"/>
      <c r="M60" s="10"/>
      <c r="N60" s="23"/>
      <c r="O60" s="23"/>
      <c r="P60" s="26"/>
      <c r="Q60" s="25"/>
      <c r="R60" s="25"/>
      <c r="S60" s="25"/>
      <c r="T60" s="25">
        <f>C60-B60</f>
        <v>464.0100000000002</v>
      </c>
      <c r="U60" s="25"/>
      <c r="V60" s="25"/>
      <c r="W60" s="25"/>
      <c r="X60" s="10"/>
      <c r="Y60" s="10"/>
      <c r="Z60" s="26"/>
      <c r="AA60" s="25"/>
      <c r="AB60" s="26"/>
      <c r="AC60" s="26"/>
      <c r="AD60" s="25"/>
      <c r="AE60" s="26"/>
    </row>
    <row r="61" spans="1:31" s="3" customFormat="1" ht="45">
      <c r="A61" s="16" t="s">
        <v>31</v>
      </c>
      <c r="B61" s="17">
        <v>2741</v>
      </c>
      <c r="C61" s="17"/>
      <c r="D61" s="7"/>
      <c r="E61" s="9"/>
      <c r="F61" s="20"/>
      <c r="G61" s="20"/>
      <c r="H61" s="14"/>
      <c r="I61" s="10"/>
      <c r="J61" s="10"/>
      <c r="K61" s="10"/>
      <c r="L61" s="10"/>
      <c r="M61" s="10"/>
      <c r="N61" s="23"/>
      <c r="O61" s="23"/>
      <c r="P61" s="26"/>
      <c r="Q61" s="25"/>
      <c r="R61" s="25"/>
      <c r="S61" s="25"/>
      <c r="T61" s="25">
        <v>22.5</v>
      </c>
      <c r="U61" s="25"/>
      <c r="V61" s="25"/>
      <c r="W61" s="25"/>
      <c r="X61" s="10"/>
      <c r="Y61" s="10"/>
      <c r="Z61" s="26"/>
      <c r="AA61" s="25"/>
      <c r="AB61" s="26"/>
      <c r="AC61" s="26"/>
      <c r="AD61" s="25"/>
      <c r="AE61" s="26"/>
    </row>
    <row r="62" spans="1:31" s="3" customFormat="1" ht="45">
      <c r="A62" s="16" t="s">
        <v>31</v>
      </c>
      <c r="B62" s="17">
        <v>2806</v>
      </c>
      <c r="C62" s="17"/>
      <c r="D62" s="7"/>
      <c r="E62" s="9"/>
      <c r="F62" s="20"/>
      <c r="G62" s="20"/>
      <c r="H62" s="14"/>
      <c r="I62" s="10"/>
      <c r="J62" s="10"/>
      <c r="K62" s="10"/>
      <c r="L62" s="10"/>
      <c r="M62" s="10"/>
      <c r="N62" s="23"/>
      <c r="O62" s="23"/>
      <c r="P62" s="26"/>
      <c r="Q62" s="25"/>
      <c r="R62" s="25"/>
      <c r="S62" s="25"/>
      <c r="T62" s="25">
        <v>27.9</v>
      </c>
      <c r="U62" s="25"/>
      <c r="V62" s="25"/>
      <c r="W62" s="25"/>
      <c r="X62" s="10"/>
      <c r="Y62" s="10"/>
      <c r="Z62" s="26"/>
      <c r="AA62" s="25"/>
      <c r="AB62" s="26"/>
      <c r="AC62" s="26"/>
      <c r="AD62" s="25"/>
      <c r="AE62" s="26"/>
    </row>
    <row r="63" spans="1:31" s="3" customFormat="1" ht="27" customHeight="1">
      <c r="A63" s="16" t="s">
        <v>28</v>
      </c>
      <c r="B63" s="17">
        <v>2805.91</v>
      </c>
      <c r="C63" s="17">
        <v>2817.67</v>
      </c>
      <c r="D63" s="7"/>
      <c r="E63" s="9"/>
      <c r="F63" s="20"/>
      <c r="G63" s="20"/>
      <c r="H63" s="14"/>
      <c r="I63" s="10"/>
      <c r="J63" s="10"/>
      <c r="K63" s="10"/>
      <c r="L63" s="10"/>
      <c r="M63" s="10"/>
      <c r="N63" s="23"/>
      <c r="O63" s="23"/>
      <c r="P63" s="26"/>
      <c r="Q63" s="25"/>
      <c r="R63" s="25"/>
      <c r="S63" s="25"/>
      <c r="T63" s="25">
        <f>C63-B63</f>
        <v>11.760000000000218</v>
      </c>
      <c r="U63" s="25"/>
      <c r="V63" s="25"/>
      <c r="W63" s="25"/>
      <c r="X63" s="10"/>
      <c r="Y63" s="10"/>
      <c r="Z63" s="26"/>
      <c r="AA63" s="25"/>
      <c r="AB63" s="26"/>
      <c r="AC63" s="26"/>
      <c r="AD63" s="25"/>
      <c r="AE63" s="26"/>
    </row>
    <row r="64" spans="1:31" s="3" customFormat="1" ht="27" customHeight="1">
      <c r="A64" s="16" t="s">
        <v>28</v>
      </c>
      <c r="B64" s="17">
        <v>2850.58</v>
      </c>
      <c r="C64" s="17">
        <v>2859.4</v>
      </c>
      <c r="D64" s="7"/>
      <c r="E64" s="9"/>
      <c r="F64" s="20"/>
      <c r="G64" s="20"/>
      <c r="H64" s="14"/>
      <c r="I64" s="10"/>
      <c r="J64" s="10"/>
      <c r="K64" s="10"/>
      <c r="L64" s="10"/>
      <c r="M64" s="10"/>
      <c r="N64" s="23"/>
      <c r="O64" s="23"/>
      <c r="P64" s="26"/>
      <c r="Q64" s="25"/>
      <c r="R64" s="25"/>
      <c r="S64" s="25"/>
      <c r="T64" s="25">
        <f>C64-B64</f>
        <v>8.820000000000164</v>
      </c>
      <c r="U64" s="25"/>
      <c r="V64" s="25"/>
      <c r="W64" s="25"/>
      <c r="X64" s="10"/>
      <c r="Y64" s="10"/>
      <c r="Z64" s="26"/>
      <c r="AA64" s="25"/>
      <c r="AB64" s="26"/>
      <c r="AC64" s="26"/>
      <c r="AD64" s="25"/>
      <c r="AE64" s="26"/>
    </row>
    <row r="65" spans="1:31" s="3" customFormat="1" ht="27" customHeight="1">
      <c r="A65" s="16" t="s">
        <v>32</v>
      </c>
      <c r="B65" s="17">
        <v>1974.5</v>
      </c>
      <c r="C65" s="17">
        <v>2797.81</v>
      </c>
      <c r="D65" s="7"/>
      <c r="E65" s="9"/>
      <c r="F65" s="20"/>
      <c r="G65" s="20"/>
      <c r="H65" s="14"/>
      <c r="I65" s="10"/>
      <c r="J65" s="10"/>
      <c r="K65" s="10"/>
      <c r="L65" s="10"/>
      <c r="M65" s="10"/>
      <c r="N65" s="23"/>
      <c r="O65" s="23"/>
      <c r="P65" s="26"/>
      <c r="Q65" s="25"/>
      <c r="R65" s="25"/>
      <c r="S65" s="25"/>
      <c r="T65" s="25">
        <f>C65-B65</f>
        <v>823.31</v>
      </c>
      <c r="U65" s="25"/>
      <c r="V65" s="25"/>
      <c r="W65" s="25"/>
      <c r="X65" s="10"/>
      <c r="Y65" s="10"/>
      <c r="Z65" s="26"/>
      <c r="AA65" s="25"/>
      <c r="AB65" s="26"/>
      <c r="AC65" s="26"/>
      <c r="AD65" s="25"/>
      <c r="AE65" s="26"/>
    </row>
    <row r="66" spans="1:31" s="3" customFormat="1" ht="45">
      <c r="A66" s="16" t="s">
        <v>33</v>
      </c>
      <c r="B66" s="17">
        <v>2798</v>
      </c>
      <c r="C66" s="17"/>
      <c r="D66" s="7"/>
      <c r="E66" s="9"/>
      <c r="F66" s="20"/>
      <c r="G66" s="20"/>
      <c r="H66" s="14"/>
      <c r="I66" s="10"/>
      <c r="J66" s="10"/>
      <c r="K66" s="10"/>
      <c r="L66" s="10"/>
      <c r="M66" s="10"/>
      <c r="N66" s="23"/>
      <c r="O66" s="23"/>
      <c r="P66" s="26"/>
      <c r="Q66" s="25"/>
      <c r="R66" s="25"/>
      <c r="S66" s="25"/>
      <c r="T66" s="25">
        <v>38.9</v>
      </c>
      <c r="U66" s="25"/>
      <c r="V66" s="25"/>
      <c r="W66" s="25"/>
      <c r="X66" s="10"/>
      <c r="Y66" s="10"/>
      <c r="Z66" s="26"/>
      <c r="AA66" s="25"/>
      <c r="AB66" s="26"/>
      <c r="AC66" s="26"/>
      <c r="AD66" s="25"/>
      <c r="AE66" s="26"/>
    </row>
    <row r="67" spans="1:31" s="3" customFormat="1" ht="45">
      <c r="A67" s="16" t="s">
        <v>34</v>
      </c>
      <c r="B67" s="17">
        <v>2845</v>
      </c>
      <c r="C67" s="17"/>
      <c r="D67" s="7"/>
      <c r="E67" s="9"/>
      <c r="F67" s="20"/>
      <c r="G67" s="20"/>
      <c r="H67" s="14"/>
      <c r="I67" s="10"/>
      <c r="J67" s="10"/>
      <c r="K67" s="10"/>
      <c r="L67" s="10"/>
      <c r="M67" s="10"/>
      <c r="N67" s="23"/>
      <c r="O67" s="23"/>
      <c r="P67" s="26"/>
      <c r="Q67" s="25"/>
      <c r="R67" s="25"/>
      <c r="S67" s="25"/>
      <c r="T67" s="25">
        <v>30.8</v>
      </c>
      <c r="U67" s="25"/>
      <c r="V67" s="25"/>
      <c r="W67" s="25"/>
      <c r="X67" s="10"/>
      <c r="Y67" s="10"/>
      <c r="Z67" s="26"/>
      <c r="AA67" s="25"/>
      <c r="AB67" s="26"/>
      <c r="AC67" s="26"/>
      <c r="AD67" s="25"/>
      <c r="AE67" s="26"/>
    </row>
    <row r="68" spans="1:31" s="3" customFormat="1" ht="27" customHeight="1">
      <c r="A68" s="16" t="s">
        <v>35</v>
      </c>
      <c r="B68" s="17">
        <v>1124.97</v>
      </c>
      <c r="C68" s="17">
        <v>1228</v>
      </c>
      <c r="D68" s="7"/>
      <c r="E68" s="9"/>
      <c r="F68" s="20"/>
      <c r="G68" s="20"/>
      <c r="H68" s="14"/>
      <c r="I68" s="10"/>
      <c r="J68" s="10"/>
      <c r="K68" s="10"/>
      <c r="L68" s="10"/>
      <c r="M68" s="10"/>
      <c r="N68" s="23"/>
      <c r="O68" s="23"/>
      <c r="P68" s="26"/>
      <c r="Q68" s="25"/>
      <c r="R68" s="25"/>
      <c r="S68" s="25"/>
      <c r="T68" s="25"/>
      <c r="U68" s="25"/>
      <c r="V68" s="25"/>
      <c r="W68" s="29">
        <f>C68-B68</f>
        <v>103.02999999999997</v>
      </c>
      <c r="X68" s="10"/>
      <c r="Y68" s="10"/>
      <c r="Z68" s="26"/>
      <c r="AA68" s="25"/>
      <c r="AB68" s="26"/>
      <c r="AC68" s="26"/>
      <c r="AD68" s="25"/>
      <c r="AE68" s="26"/>
    </row>
    <row r="69" spans="1:31" s="3" customFormat="1" ht="27" customHeight="1">
      <c r="A69" s="16" t="s">
        <v>36</v>
      </c>
      <c r="B69" s="17">
        <v>1125</v>
      </c>
      <c r="C69" s="17">
        <v>1201</v>
      </c>
      <c r="D69" s="7"/>
      <c r="E69" s="9"/>
      <c r="F69" s="20"/>
      <c r="G69" s="20"/>
      <c r="H69" s="14"/>
      <c r="I69" s="10"/>
      <c r="J69" s="10"/>
      <c r="K69" s="10"/>
      <c r="L69" s="10"/>
      <c r="M69" s="10"/>
      <c r="N69" s="23"/>
      <c r="O69" s="23"/>
      <c r="P69" s="26"/>
      <c r="Q69" s="25"/>
      <c r="R69" s="25"/>
      <c r="S69" s="25"/>
      <c r="T69" s="25"/>
      <c r="U69" s="25"/>
      <c r="V69" s="25"/>
      <c r="W69" s="25">
        <f>C69-B69</f>
        <v>76</v>
      </c>
      <c r="X69" s="10"/>
      <c r="Y69" s="10"/>
      <c r="Z69" s="26"/>
      <c r="AA69" s="25"/>
      <c r="AB69" s="26"/>
      <c r="AC69" s="26"/>
      <c r="AD69" s="25"/>
      <c r="AE69" s="26"/>
    </row>
    <row r="70" spans="1:31" s="3" customFormat="1" ht="27" customHeight="1">
      <c r="A70" s="16" t="s">
        <v>37</v>
      </c>
      <c r="B70" s="17">
        <v>1228</v>
      </c>
      <c r="C70" s="17"/>
      <c r="D70" s="7"/>
      <c r="E70" s="9"/>
      <c r="F70" s="20"/>
      <c r="G70" s="20"/>
      <c r="H70" s="14"/>
      <c r="I70" s="10"/>
      <c r="J70" s="10"/>
      <c r="K70" s="10"/>
      <c r="L70" s="10"/>
      <c r="M70" s="10"/>
      <c r="N70" s="23"/>
      <c r="O70" s="23"/>
      <c r="P70" s="26"/>
      <c r="Q70" s="25"/>
      <c r="R70" s="25"/>
      <c r="S70" s="25"/>
      <c r="T70" s="25"/>
      <c r="U70" s="25"/>
      <c r="V70" s="25"/>
      <c r="W70" s="25">
        <v>31.3</v>
      </c>
      <c r="X70" s="10"/>
      <c r="Y70" s="10"/>
      <c r="Z70" s="26"/>
      <c r="AA70" s="25"/>
      <c r="AB70" s="26"/>
      <c r="AC70" s="26"/>
      <c r="AD70" s="25"/>
      <c r="AE70" s="26"/>
    </row>
    <row r="71" spans="1:31" s="3" customFormat="1" ht="27" customHeight="1">
      <c r="A71" s="16" t="s">
        <v>38</v>
      </c>
      <c r="B71" s="17"/>
      <c r="C71" s="17"/>
      <c r="D71" s="7"/>
      <c r="E71" s="9"/>
      <c r="F71" s="20"/>
      <c r="G71" s="20"/>
      <c r="H71" s="14"/>
      <c r="I71" s="10"/>
      <c r="J71" s="10"/>
      <c r="K71" s="10"/>
      <c r="L71" s="10"/>
      <c r="M71" s="10"/>
      <c r="N71" s="23"/>
      <c r="O71" s="23"/>
      <c r="P71" s="26"/>
      <c r="Q71" s="25"/>
      <c r="R71" s="25"/>
      <c r="S71" s="25"/>
      <c r="T71" s="25"/>
      <c r="U71" s="25"/>
      <c r="V71" s="25"/>
      <c r="W71" s="25">
        <v>243</v>
      </c>
      <c r="X71" s="10"/>
      <c r="Y71" s="10"/>
      <c r="Z71" s="26"/>
      <c r="AA71" s="25"/>
      <c r="AB71" s="26"/>
      <c r="AC71" s="26"/>
      <c r="AD71" s="25"/>
      <c r="AE71" s="26"/>
    </row>
    <row r="72" spans="1:31" s="3" customFormat="1" ht="27" customHeight="1">
      <c r="A72" s="16" t="s">
        <v>40</v>
      </c>
      <c r="B72" s="17">
        <v>10165.33</v>
      </c>
      <c r="C72" s="17"/>
      <c r="D72" s="7"/>
      <c r="E72" s="9"/>
      <c r="F72" s="20"/>
      <c r="G72" s="20"/>
      <c r="H72" s="14"/>
      <c r="I72" s="10"/>
      <c r="J72" s="10"/>
      <c r="K72" s="10"/>
      <c r="L72" s="10"/>
      <c r="M72" s="10"/>
      <c r="N72" s="23"/>
      <c r="O72" s="23"/>
      <c r="P72" s="26"/>
      <c r="Q72" s="25"/>
      <c r="R72" s="25"/>
      <c r="S72" s="25"/>
      <c r="T72" s="38">
        <v>64.8</v>
      </c>
      <c r="U72" s="38"/>
      <c r="V72" s="38"/>
      <c r="W72" s="38"/>
      <c r="X72" s="10"/>
      <c r="Y72" s="10"/>
      <c r="Z72" s="26"/>
      <c r="AA72" s="25"/>
      <c r="AB72" s="26"/>
      <c r="AC72" s="26"/>
      <c r="AD72" s="25"/>
      <c r="AE72" s="26"/>
    </row>
    <row r="73" spans="1:31" s="3" customFormat="1" ht="27" customHeight="1">
      <c r="A73" s="16" t="s">
        <v>40</v>
      </c>
      <c r="B73" s="17">
        <v>10165</v>
      </c>
      <c r="C73" s="17"/>
      <c r="D73" s="7"/>
      <c r="E73" s="9"/>
      <c r="F73" s="20"/>
      <c r="G73" s="20"/>
      <c r="H73" s="14"/>
      <c r="I73" s="10"/>
      <c r="J73" s="10"/>
      <c r="K73" s="10"/>
      <c r="L73" s="10"/>
      <c r="M73" s="10"/>
      <c r="N73" s="23"/>
      <c r="O73" s="23"/>
      <c r="P73" s="26"/>
      <c r="Q73" s="25"/>
      <c r="R73" s="25"/>
      <c r="S73" s="25"/>
      <c r="T73" s="38"/>
      <c r="U73" s="38"/>
      <c r="V73" s="38"/>
      <c r="W73" s="38">
        <v>89.7</v>
      </c>
      <c r="X73" s="10"/>
      <c r="Y73" s="10"/>
      <c r="Z73" s="26"/>
      <c r="AA73" s="25"/>
      <c r="AB73" s="26"/>
      <c r="AC73" s="26"/>
      <c r="AD73" s="25"/>
      <c r="AE73" s="26"/>
    </row>
    <row r="74" spans="1:31" s="3" customFormat="1" ht="27" customHeight="1">
      <c r="A74" s="16" t="s">
        <v>39</v>
      </c>
      <c r="B74" s="17">
        <v>10165.33</v>
      </c>
      <c r="C74" s="17">
        <v>10595</v>
      </c>
      <c r="D74" s="7"/>
      <c r="E74" s="9"/>
      <c r="F74" s="20"/>
      <c r="G74" s="20"/>
      <c r="H74" s="14"/>
      <c r="I74" s="10"/>
      <c r="J74" s="10"/>
      <c r="K74" s="10"/>
      <c r="L74" s="10"/>
      <c r="M74" s="10"/>
      <c r="N74" s="23"/>
      <c r="O74" s="23"/>
      <c r="P74" s="26"/>
      <c r="Q74" s="25"/>
      <c r="R74" s="25"/>
      <c r="S74" s="25"/>
      <c r="T74" s="38">
        <f>C74-B74</f>
        <v>429.6700000000001</v>
      </c>
      <c r="U74" s="38"/>
      <c r="V74" s="38"/>
      <c r="W74" s="38"/>
      <c r="X74" s="10"/>
      <c r="Y74" s="10"/>
      <c r="Z74" s="26"/>
      <c r="AA74" s="25"/>
      <c r="AB74" s="26"/>
      <c r="AC74" s="26"/>
      <c r="AD74" s="25"/>
      <c r="AE74" s="26"/>
    </row>
    <row r="75" spans="1:31" s="3" customFormat="1" ht="27" customHeight="1">
      <c r="A75" s="16"/>
      <c r="B75" s="17">
        <v>10595</v>
      </c>
      <c r="C75" s="17">
        <v>10626</v>
      </c>
      <c r="D75" s="7"/>
      <c r="E75" s="9"/>
      <c r="F75" s="20"/>
      <c r="G75" s="20"/>
      <c r="H75" s="14"/>
      <c r="I75" s="10"/>
      <c r="J75" s="10"/>
      <c r="K75" s="10"/>
      <c r="L75" s="10"/>
      <c r="M75" s="10"/>
      <c r="N75" s="23"/>
      <c r="O75" s="23"/>
      <c r="P75" s="26"/>
      <c r="Q75" s="25"/>
      <c r="R75" s="25"/>
      <c r="S75" s="25"/>
      <c r="T75" s="76">
        <f>C75-B75</f>
        <v>31</v>
      </c>
      <c r="U75" s="38"/>
      <c r="V75" s="38"/>
      <c r="W75" s="38"/>
      <c r="X75" s="10"/>
      <c r="Y75" s="10"/>
      <c r="Z75" s="26"/>
      <c r="AA75" s="25"/>
      <c r="AB75" s="26"/>
      <c r="AC75" s="26"/>
      <c r="AD75" s="25"/>
      <c r="AE75" s="26"/>
    </row>
    <row r="76" spans="1:31" s="3" customFormat="1" ht="27" customHeight="1">
      <c r="A76" s="16" t="s">
        <v>41</v>
      </c>
      <c r="B76" s="17">
        <v>10626</v>
      </c>
      <c r="C76" s="17"/>
      <c r="D76" s="7"/>
      <c r="E76" s="9"/>
      <c r="F76" s="20"/>
      <c r="G76" s="20"/>
      <c r="H76" s="14"/>
      <c r="I76" s="10"/>
      <c r="J76" s="10"/>
      <c r="K76" s="10"/>
      <c r="L76" s="10"/>
      <c r="M76" s="10"/>
      <c r="N76" s="23"/>
      <c r="O76" s="23"/>
      <c r="P76" s="26"/>
      <c r="Q76" s="25"/>
      <c r="R76" s="25"/>
      <c r="S76" s="25"/>
      <c r="T76" s="76">
        <v>47.3</v>
      </c>
      <c r="U76" s="38"/>
      <c r="V76" s="38"/>
      <c r="W76" s="38"/>
      <c r="X76" s="10"/>
      <c r="Y76" s="10"/>
      <c r="Z76" s="26"/>
      <c r="AA76" s="25"/>
      <c r="AB76" s="26"/>
      <c r="AC76" s="26"/>
      <c r="AD76" s="25"/>
      <c r="AE76" s="26"/>
    </row>
    <row r="77" spans="1:31" s="3" customFormat="1" ht="27" customHeight="1">
      <c r="A77" s="16" t="s">
        <v>42</v>
      </c>
      <c r="B77" s="17">
        <v>10723</v>
      </c>
      <c r="C77" s="17"/>
      <c r="D77" s="7"/>
      <c r="E77" s="9"/>
      <c r="F77" s="20"/>
      <c r="G77" s="20"/>
      <c r="H77" s="14"/>
      <c r="I77" s="10"/>
      <c r="J77" s="10"/>
      <c r="K77" s="10"/>
      <c r="L77" s="10"/>
      <c r="M77" s="10"/>
      <c r="N77" s="23"/>
      <c r="O77" s="23"/>
      <c r="P77" s="26"/>
      <c r="Q77" s="25"/>
      <c r="R77" s="25"/>
      <c r="S77" s="25"/>
      <c r="T77" s="76">
        <v>65.2</v>
      </c>
      <c r="U77" s="38"/>
      <c r="V77" s="38"/>
      <c r="W77" s="38"/>
      <c r="X77" s="10"/>
      <c r="Y77" s="10"/>
      <c r="Z77" s="26"/>
      <c r="AA77" s="25"/>
      <c r="AB77" s="26"/>
      <c r="AC77" s="26"/>
      <c r="AD77" s="25"/>
      <c r="AE77" s="26"/>
    </row>
    <row r="78" spans="1:31" s="3" customFormat="1" ht="27" customHeight="1">
      <c r="A78" s="16" t="s">
        <v>39</v>
      </c>
      <c r="B78" s="17">
        <v>10722.83</v>
      </c>
      <c r="C78" s="17">
        <v>10825.03</v>
      </c>
      <c r="D78" s="7"/>
      <c r="E78" s="9"/>
      <c r="F78" s="20"/>
      <c r="G78" s="20"/>
      <c r="H78" s="14"/>
      <c r="I78" s="10"/>
      <c r="J78" s="10"/>
      <c r="K78" s="10"/>
      <c r="L78" s="10"/>
      <c r="M78" s="10"/>
      <c r="N78" s="23"/>
      <c r="O78" s="23"/>
      <c r="P78" s="26"/>
      <c r="Q78" s="25"/>
      <c r="R78" s="25"/>
      <c r="S78" s="25"/>
      <c r="T78" s="76">
        <f>C78-B78</f>
        <v>102.20000000000073</v>
      </c>
      <c r="U78" s="38"/>
      <c r="V78" s="38"/>
      <c r="W78" s="38"/>
      <c r="X78" s="10"/>
      <c r="Y78" s="10"/>
      <c r="Z78" s="26"/>
      <c r="AA78" s="25"/>
      <c r="AB78" s="26"/>
      <c r="AC78" s="26"/>
      <c r="AD78" s="25"/>
      <c r="AE78" s="26"/>
    </row>
    <row r="79" spans="1:31" s="3" customFormat="1" ht="27" customHeight="1">
      <c r="A79" s="16" t="s">
        <v>43</v>
      </c>
      <c r="B79" s="17"/>
      <c r="C79" s="17"/>
      <c r="D79" s="7"/>
      <c r="E79" s="9"/>
      <c r="F79" s="20"/>
      <c r="G79" s="20"/>
      <c r="H79" s="14"/>
      <c r="I79" s="10"/>
      <c r="J79" s="10"/>
      <c r="K79" s="10"/>
      <c r="L79" s="10"/>
      <c r="M79" s="10"/>
      <c r="N79" s="23"/>
      <c r="O79" s="23"/>
      <c r="P79" s="26"/>
      <c r="Q79" s="25"/>
      <c r="R79" s="25"/>
      <c r="S79" s="25"/>
      <c r="T79" s="38"/>
      <c r="U79" s="38"/>
      <c r="V79" s="38"/>
      <c r="W79" s="38">
        <v>24.5</v>
      </c>
      <c r="X79" s="10"/>
      <c r="Y79" s="10"/>
      <c r="Z79" s="26"/>
      <c r="AA79" s="25"/>
      <c r="AB79" s="26"/>
      <c r="AC79" s="26"/>
      <c r="AD79" s="25"/>
      <c r="AE79" s="26"/>
    </row>
    <row r="80" spans="1:31" s="3" customFormat="1" ht="27" customHeight="1">
      <c r="A80" s="16"/>
      <c r="B80" s="17"/>
      <c r="C80" s="17"/>
      <c r="D80" s="7"/>
      <c r="E80" s="9"/>
      <c r="F80" s="20"/>
      <c r="G80" s="20"/>
      <c r="H80" s="14"/>
      <c r="I80" s="10"/>
      <c r="J80" s="10"/>
      <c r="K80" s="10"/>
      <c r="L80" s="10"/>
      <c r="M80" s="10"/>
      <c r="N80" s="23"/>
      <c r="O80" s="23"/>
      <c r="P80" s="26"/>
      <c r="Q80" s="25"/>
      <c r="R80" s="25"/>
      <c r="S80" s="25"/>
      <c r="T80" s="38"/>
      <c r="U80" s="38"/>
      <c r="V80" s="38"/>
      <c r="W80" s="38">
        <v>2.4</v>
      </c>
      <c r="X80" s="10"/>
      <c r="Y80" s="10"/>
      <c r="Z80" s="26"/>
      <c r="AA80" s="25"/>
      <c r="AB80" s="26"/>
      <c r="AC80" s="26"/>
      <c r="AD80" s="25"/>
      <c r="AE80" s="26"/>
    </row>
    <row r="81" spans="1:31" s="3" customFormat="1" ht="27" customHeight="1">
      <c r="A81" s="16"/>
      <c r="B81" s="17"/>
      <c r="C81" s="17"/>
      <c r="D81" s="7"/>
      <c r="E81" s="9"/>
      <c r="F81" s="20"/>
      <c r="G81" s="20"/>
      <c r="H81" s="14"/>
      <c r="I81" s="10"/>
      <c r="J81" s="10"/>
      <c r="K81" s="10"/>
      <c r="L81" s="10"/>
      <c r="M81" s="10"/>
      <c r="N81" s="23"/>
      <c r="O81" s="23"/>
      <c r="P81" s="26"/>
      <c r="Q81" s="25"/>
      <c r="R81" s="25"/>
      <c r="S81" s="25"/>
      <c r="T81" s="38"/>
      <c r="U81" s="38"/>
      <c r="V81" s="38"/>
      <c r="W81" s="38">
        <v>18.4</v>
      </c>
      <c r="X81" s="10"/>
      <c r="Y81" s="10"/>
      <c r="Z81" s="26"/>
      <c r="AA81" s="25"/>
      <c r="AB81" s="26"/>
      <c r="AC81" s="26"/>
      <c r="AD81" s="25"/>
      <c r="AE81" s="26"/>
    </row>
    <row r="82" spans="1:31" s="3" customFormat="1" ht="27" customHeight="1">
      <c r="A82" s="16"/>
      <c r="B82" s="17"/>
      <c r="C82" s="17"/>
      <c r="D82" s="7"/>
      <c r="E82" s="9"/>
      <c r="F82" s="20"/>
      <c r="G82" s="20"/>
      <c r="H82" s="14"/>
      <c r="I82" s="10"/>
      <c r="J82" s="10"/>
      <c r="K82" s="10"/>
      <c r="L82" s="10"/>
      <c r="M82" s="10"/>
      <c r="N82" s="23"/>
      <c r="O82" s="23"/>
      <c r="P82" s="26"/>
      <c r="Q82" s="25"/>
      <c r="R82" s="25"/>
      <c r="S82" s="25"/>
      <c r="T82" s="38"/>
      <c r="U82" s="38"/>
      <c r="V82" s="38"/>
      <c r="W82" s="38">
        <v>16.3</v>
      </c>
      <c r="X82" s="10"/>
      <c r="Y82" s="10"/>
      <c r="Z82" s="26"/>
      <c r="AA82" s="25"/>
      <c r="AB82" s="26"/>
      <c r="AC82" s="26"/>
      <c r="AD82" s="25"/>
      <c r="AE82" s="26"/>
    </row>
    <row r="83" spans="1:31" s="3" customFormat="1" ht="27" customHeight="1">
      <c r="A83" s="16"/>
      <c r="B83" s="17"/>
      <c r="C83" s="17"/>
      <c r="D83" s="7"/>
      <c r="E83" s="9"/>
      <c r="F83" s="20"/>
      <c r="G83" s="20"/>
      <c r="H83" s="14"/>
      <c r="I83" s="10"/>
      <c r="J83" s="10"/>
      <c r="K83" s="10"/>
      <c r="L83" s="10"/>
      <c r="M83" s="10"/>
      <c r="N83" s="23"/>
      <c r="O83" s="23"/>
      <c r="P83" s="26"/>
      <c r="Q83" s="25"/>
      <c r="R83" s="25"/>
      <c r="S83" s="25"/>
      <c r="T83" s="38"/>
      <c r="U83" s="38"/>
      <c r="V83" s="38"/>
      <c r="W83" s="38">
        <v>4</v>
      </c>
      <c r="X83" s="10"/>
      <c r="Y83" s="10"/>
      <c r="Z83" s="26"/>
      <c r="AA83" s="25"/>
      <c r="AB83" s="26"/>
      <c r="AC83" s="26"/>
      <c r="AD83" s="25"/>
      <c r="AE83" s="26"/>
    </row>
    <row r="84" spans="1:31" s="3" customFormat="1" ht="27" customHeight="1">
      <c r="A84" s="16"/>
      <c r="B84" s="17"/>
      <c r="C84" s="17"/>
      <c r="D84" s="7"/>
      <c r="E84" s="9"/>
      <c r="F84" s="20"/>
      <c r="G84" s="20"/>
      <c r="H84" s="14"/>
      <c r="I84" s="10"/>
      <c r="J84" s="10"/>
      <c r="K84" s="10"/>
      <c r="L84" s="10"/>
      <c r="M84" s="10"/>
      <c r="N84" s="23"/>
      <c r="O84" s="23"/>
      <c r="P84" s="26"/>
      <c r="Q84" s="25"/>
      <c r="R84" s="25"/>
      <c r="S84" s="25"/>
      <c r="T84" s="38"/>
      <c r="U84" s="38"/>
      <c r="V84" s="38"/>
      <c r="W84" s="38">
        <v>41.6</v>
      </c>
      <c r="X84" s="10"/>
      <c r="Y84" s="10"/>
      <c r="Z84" s="26"/>
      <c r="AA84" s="25"/>
      <c r="AB84" s="26"/>
      <c r="AC84" s="26"/>
      <c r="AD84" s="25"/>
      <c r="AE84" s="26"/>
    </row>
    <row r="85" spans="1:31" s="3" customFormat="1" ht="27" customHeight="1">
      <c r="A85" s="16"/>
      <c r="B85" s="17"/>
      <c r="C85" s="17"/>
      <c r="D85" s="7"/>
      <c r="E85" s="9"/>
      <c r="F85" s="20"/>
      <c r="G85" s="20"/>
      <c r="H85" s="14"/>
      <c r="I85" s="10"/>
      <c r="J85" s="10"/>
      <c r="K85" s="10"/>
      <c r="L85" s="10"/>
      <c r="M85" s="10"/>
      <c r="N85" s="23"/>
      <c r="O85" s="23"/>
      <c r="P85" s="26"/>
      <c r="Q85" s="25"/>
      <c r="R85" s="25"/>
      <c r="S85" s="25"/>
      <c r="T85" s="38"/>
      <c r="U85" s="38"/>
      <c r="V85" s="38"/>
      <c r="W85" s="38">
        <v>3.6</v>
      </c>
      <c r="X85" s="10"/>
      <c r="Y85" s="10"/>
      <c r="Z85" s="26"/>
      <c r="AA85" s="25"/>
      <c r="AB85" s="26"/>
      <c r="AC85" s="26"/>
      <c r="AD85" s="25"/>
      <c r="AE85" s="26"/>
    </row>
    <row r="86" spans="1:31" s="3" customFormat="1" ht="27" customHeight="1">
      <c r="A86" s="16" t="s">
        <v>44</v>
      </c>
      <c r="B86" s="17">
        <v>10080.85</v>
      </c>
      <c r="C86" s="17">
        <v>10096.71</v>
      </c>
      <c r="D86" s="7"/>
      <c r="E86" s="9"/>
      <c r="F86" s="20"/>
      <c r="G86" s="20"/>
      <c r="H86" s="14"/>
      <c r="I86" s="10"/>
      <c r="J86" s="10"/>
      <c r="K86" s="10"/>
      <c r="L86" s="10"/>
      <c r="M86" s="10"/>
      <c r="N86" s="23"/>
      <c r="O86" s="23"/>
      <c r="P86" s="26"/>
      <c r="Q86" s="25"/>
      <c r="R86" s="25"/>
      <c r="S86" s="25"/>
      <c r="T86" s="38">
        <f>C86-B86</f>
        <v>15.859999999998763</v>
      </c>
      <c r="U86" s="38"/>
      <c r="V86" s="38"/>
      <c r="W86" s="38"/>
      <c r="X86" s="10"/>
      <c r="Y86" s="10"/>
      <c r="Z86" s="26"/>
      <c r="AA86" s="25"/>
      <c r="AB86" s="26"/>
      <c r="AC86" s="26"/>
      <c r="AD86" s="25"/>
      <c r="AE86" s="26"/>
    </row>
    <row r="87" spans="1:31" s="3" customFormat="1" ht="27" customHeight="1">
      <c r="A87" s="16"/>
      <c r="B87" s="17">
        <v>10080.85</v>
      </c>
      <c r="C87" s="17">
        <v>10595</v>
      </c>
      <c r="D87" s="7"/>
      <c r="E87" s="9"/>
      <c r="F87" s="20"/>
      <c r="G87" s="20"/>
      <c r="H87" s="14"/>
      <c r="I87" s="10"/>
      <c r="J87" s="10"/>
      <c r="K87" s="10"/>
      <c r="L87" s="10"/>
      <c r="M87" s="10"/>
      <c r="N87" s="23"/>
      <c r="O87" s="23"/>
      <c r="P87" s="26"/>
      <c r="Q87" s="25"/>
      <c r="R87" s="25"/>
      <c r="S87" s="25"/>
      <c r="T87" s="38">
        <f>C87-B87</f>
        <v>514.1499999999996</v>
      </c>
      <c r="U87" s="38"/>
      <c r="V87" s="38"/>
      <c r="W87" s="38"/>
      <c r="X87" s="10"/>
      <c r="Y87" s="10"/>
      <c r="Z87" s="26"/>
      <c r="AA87" s="25"/>
      <c r="AB87" s="26"/>
      <c r="AC87" s="26"/>
      <c r="AD87" s="25"/>
      <c r="AE87" s="26"/>
    </row>
    <row r="88" spans="1:31" s="3" customFormat="1" ht="27" customHeight="1">
      <c r="A88" s="16"/>
      <c r="B88" s="17">
        <v>10590</v>
      </c>
      <c r="C88" s="17">
        <v>10818</v>
      </c>
      <c r="D88" s="7"/>
      <c r="E88" s="9"/>
      <c r="F88" s="20"/>
      <c r="G88" s="20"/>
      <c r="H88" s="14"/>
      <c r="I88" s="10"/>
      <c r="J88" s="10"/>
      <c r="K88" s="10"/>
      <c r="L88" s="10"/>
      <c r="M88" s="10"/>
      <c r="N88" s="23"/>
      <c r="O88" s="23"/>
      <c r="P88" s="26"/>
      <c r="Q88" s="25"/>
      <c r="R88" s="25"/>
      <c r="S88" s="25"/>
      <c r="T88" s="76">
        <f>C88-B88</f>
        <v>228</v>
      </c>
      <c r="U88" s="38"/>
      <c r="V88" s="38"/>
      <c r="W88" s="38"/>
      <c r="X88" s="10"/>
      <c r="Y88" s="10"/>
      <c r="Z88" s="26"/>
      <c r="AA88" s="25"/>
      <c r="AB88" s="26"/>
      <c r="AC88" s="26"/>
      <c r="AD88" s="25"/>
      <c r="AE88" s="26"/>
    </row>
    <row r="89" spans="1:31" s="3" customFormat="1" ht="27" customHeight="1">
      <c r="A89" s="16" t="s">
        <v>45</v>
      </c>
      <c r="B89" s="17">
        <v>1122.85</v>
      </c>
      <c r="C89" s="17">
        <v>1841.6</v>
      </c>
      <c r="D89" s="7"/>
      <c r="E89" s="9"/>
      <c r="F89" s="20"/>
      <c r="G89" s="20"/>
      <c r="H89" s="14"/>
      <c r="I89" s="10"/>
      <c r="J89" s="10"/>
      <c r="K89" s="10"/>
      <c r="L89" s="10"/>
      <c r="M89" s="10"/>
      <c r="N89" s="23"/>
      <c r="O89" s="23"/>
      <c r="P89" s="26"/>
      <c r="Q89" s="25"/>
      <c r="R89" s="25"/>
      <c r="S89" s="25"/>
      <c r="T89" s="25"/>
      <c r="U89" s="25"/>
      <c r="V89" s="25"/>
      <c r="W89" s="25">
        <f>C89-B89</f>
        <v>718.75</v>
      </c>
      <c r="X89" s="10"/>
      <c r="Y89" s="10"/>
      <c r="Z89" s="26"/>
      <c r="AA89" s="25"/>
      <c r="AB89" s="26"/>
      <c r="AC89" s="26"/>
      <c r="AD89" s="25"/>
      <c r="AE89" s="26"/>
    </row>
    <row r="90" spans="1:31" s="3" customFormat="1" ht="27" customHeight="1">
      <c r="A90" s="16" t="s">
        <v>46</v>
      </c>
      <c r="B90" s="17">
        <v>1452.44</v>
      </c>
      <c r="C90" s="17">
        <v>1685</v>
      </c>
      <c r="D90" s="7"/>
      <c r="E90" s="9"/>
      <c r="F90" s="20"/>
      <c r="G90" s="20"/>
      <c r="H90" s="14"/>
      <c r="I90" s="10"/>
      <c r="J90" s="10"/>
      <c r="K90" s="10"/>
      <c r="L90" s="10"/>
      <c r="M90" s="10"/>
      <c r="N90" s="23"/>
      <c r="O90" s="23"/>
      <c r="P90" s="26"/>
      <c r="Q90" s="25"/>
      <c r="R90" s="25"/>
      <c r="S90" s="25"/>
      <c r="T90" s="25"/>
      <c r="U90" s="25"/>
      <c r="V90" s="25"/>
      <c r="W90" s="25">
        <f>C90-B90</f>
        <v>232.55999999999995</v>
      </c>
      <c r="X90" s="10"/>
      <c r="Y90" s="10"/>
      <c r="Z90" s="26"/>
      <c r="AA90" s="25"/>
      <c r="AB90" s="26"/>
      <c r="AC90" s="26"/>
      <c r="AD90" s="25"/>
      <c r="AE90" s="26"/>
    </row>
    <row r="91" spans="1:31" s="3" customFormat="1" ht="27" customHeight="1">
      <c r="A91" s="16"/>
      <c r="B91" s="17"/>
      <c r="C91" s="17"/>
      <c r="D91" s="7"/>
      <c r="E91" s="9"/>
      <c r="F91" s="20"/>
      <c r="G91" s="20"/>
      <c r="H91" s="14"/>
      <c r="I91" s="10"/>
      <c r="J91" s="10"/>
      <c r="K91" s="10"/>
      <c r="L91" s="10"/>
      <c r="M91" s="10"/>
      <c r="N91" s="23"/>
      <c r="O91" s="23"/>
      <c r="P91" s="26"/>
      <c r="Q91" s="25"/>
      <c r="R91" s="25"/>
      <c r="S91" s="25"/>
      <c r="T91" s="25"/>
      <c r="U91" s="25"/>
      <c r="V91" s="25"/>
      <c r="W91" s="25"/>
      <c r="X91" s="10"/>
      <c r="Y91" s="10"/>
      <c r="Z91" s="26"/>
      <c r="AA91" s="25"/>
      <c r="AB91" s="26"/>
      <c r="AC91" s="26"/>
      <c r="AD91" s="25"/>
      <c r="AE91" s="26"/>
    </row>
    <row r="92" spans="1:31" ht="15">
      <c r="A92" s="9"/>
      <c r="B92" s="9"/>
      <c r="C92" s="9"/>
      <c r="D92" s="9"/>
      <c r="E92" s="9"/>
      <c r="F92" s="22"/>
      <c r="G92" s="22"/>
      <c r="H92" s="9"/>
      <c r="I92" s="9"/>
      <c r="J92" s="9"/>
      <c r="K92" s="9"/>
      <c r="L92" s="9"/>
      <c r="M92" s="9"/>
      <c r="O92" s="3"/>
      <c r="P92" s="26"/>
      <c r="Q92" s="25"/>
      <c r="R92" s="25"/>
      <c r="S92" s="25"/>
      <c r="T92" s="25"/>
      <c r="U92" s="25"/>
      <c r="V92" s="25"/>
      <c r="W92" s="25"/>
      <c r="X92" s="9"/>
      <c r="Y92" s="9"/>
      <c r="Z92" s="27"/>
      <c r="AA92" s="22"/>
      <c r="AB92" s="27"/>
      <c r="AC92" s="27"/>
      <c r="AD92" s="9"/>
      <c r="AE92" s="27"/>
    </row>
    <row r="93" spans="1:31" ht="15">
      <c r="A93" s="18" t="s">
        <v>8</v>
      </c>
      <c r="B93" s="18"/>
      <c r="C93" s="18"/>
      <c r="D93" s="18"/>
      <c r="E93" s="18"/>
      <c r="F93" s="68">
        <f aca="true" t="shared" si="2" ref="F93:P93">SUM(F6:F92)</f>
        <v>2521.279999999996</v>
      </c>
      <c r="G93" s="24">
        <f t="shared" si="2"/>
        <v>1</v>
      </c>
      <c r="H93" s="24">
        <f t="shared" si="2"/>
        <v>0</v>
      </c>
      <c r="I93" s="24">
        <f t="shared" si="2"/>
        <v>1</v>
      </c>
      <c r="J93" s="24">
        <f t="shared" si="2"/>
        <v>8</v>
      </c>
      <c r="K93" s="24">
        <f t="shared" si="2"/>
        <v>6</v>
      </c>
      <c r="L93" s="24">
        <f t="shared" si="2"/>
        <v>0</v>
      </c>
      <c r="M93" s="24">
        <f t="shared" si="2"/>
        <v>0</v>
      </c>
      <c r="N93" s="24">
        <f t="shared" si="2"/>
        <v>0</v>
      </c>
      <c r="O93" s="24">
        <f t="shared" si="2"/>
        <v>0</v>
      </c>
      <c r="P93" s="24">
        <f t="shared" si="2"/>
        <v>2</v>
      </c>
      <c r="Q93" s="24">
        <f>69135.47</f>
        <v>69135.47</v>
      </c>
      <c r="R93" s="24">
        <f>(Q93*(2.5/12)/27)</f>
        <v>533.452700617284</v>
      </c>
      <c r="S93" s="24">
        <f aca="true" t="shared" si="3" ref="S93:AE93">SUM(S6:S92)</f>
        <v>0</v>
      </c>
      <c r="T93" s="24">
        <f>SUM(T6:T92)-T94</f>
        <v>2210.000000000001</v>
      </c>
      <c r="U93" s="72">
        <f t="shared" si="3"/>
        <v>49.0399999999936</v>
      </c>
      <c r="V93" s="24">
        <f t="shared" si="3"/>
        <v>488.5200000000059</v>
      </c>
      <c r="W93" s="24">
        <f>SUM(W6:W92)-W94</f>
        <v>1505.44</v>
      </c>
      <c r="X93" s="24">
        <f t="shared" si="3"/>
        <v>901.9500000000007</v>
      </c>
      <c r="Y93" s="24">
        <f t="shared" si="3"/>
        <v>0</v>
      </c>
      <c r="Z93" s="24">
        <f t="shared" si="3"/>
        <v>5</v>
      </c>
      <c r="AA93" s="24">
        <f t="shared" si="3"/>
        <v>293.9299999999985</v>
      </c>
      <c r="AB93" s="24">
        <f t="shared" si="3"/>
        <v>3</v>
      </c>
      <c r="AC93" s="24">
        <f t="shared" si="3"/>
        <v>1</v>
      </c>
      <c r="AD93" s="24">
        <f t="shared" si="3"/>
        <v>0</v>
      </c>
      <c r="AE93" s="24">
        <f t="shared" si="3"/>
        <v>2</v>
      </c>
    </row>
    <row r="94" spans="1:31" s="48" customFormat="1" ht="15">
      <c r="A94" s="77"/>
      <c r="B94" s="78"/>
      <c r="C94" s="78"/>
      <c r="D94" s="79"/>
      <c r="E94" s="77"/>
      <c r="F94" s="80"/>
      <c r="G94" s="80"/>
      <c r="H94" s="80"/>
      <c r="P94" s="79"/>
      <c r="T94" s="81">
        <f>SUM(T86:T87,T72:T74)</f>
        <v>1024.4799999999984</v>
      </c>
      <c r="W94" s="81">
        <f>SUM(W73:W85)</f>
        <v>200.5</v>
      </c>
      <c r="Z94" s="79"/>
      <c r="AA94" s="81"/>
      <c r="AB94" s="79"/>
      <c r="AC94" s="79"/>
      <c r="AE94" s="79"/>
    </row>
    <row r="95" spans="1:5" ht="15">
      <c r="A95" s="2"/>
      <c r="D95" s="5"/>
      <c r="E95" s="2"/>
    </row>
    <row r="96" spans="1:5" ht="15">
      <c r="A96" s="2"/>
      <c r="D96" s="5"/>
      <c r="E96" s="2"/>
    </row>
    <row r="97" spans="1:5" ht="15">
      <c r="A97" s="2"/>
      <c r="D97" s="5"/>
      <c r="E97" s="2"/>
    </row>
    <row r="98" spans="1:4" ht="15">
      <c r="A98" s="2"/>
      <c r="D98" s="5"/>
    </row>
    <row r="99" spans="1:4" ht="15">
      <c r="A99" s="2"/>
      <c r="D99" s="5"/>
    </row>
    <row r="100" spans="1:4" ht="15">
      <c r="A100" s="2"/>
      <c r="D100" s="5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</sheetData>
  <sheetProtection/>
  <mergeCells count="1">
    <mergeCell ref="I37:P38"/>
  </mergeCells>
  <printOptions/>
  <pageMargins left="0.25" right="0.25" top="0.75" bottom="0.75" header="0.3" footer="0.3"/>
  <pageSetup fitToHeight="2" horizontalDpi="600" verticalDpi="600" orientation="portrait" paperSize="17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Goins</dc:creator>
  <cp:keywords/>
  <dc:description/>
  <cp:lastModifiedBy>Kevin Monroe</cp:lastModifiedBy>
  <cp:lastPrinted>2010-07-12T19:29:59Z</cp:lastPrinted>
  <dcterms:created xsi:type="dcterms:W3CDTF">2010-05-12T19:33:49Z</dcterms:created>
  <dcterms:modified xsi:type="dcterms:W3CDTF">2016-01-11T22:41:41Z</dcterms:modified>
  <cp:category/>
  <cp:version/>
  <cp:contentType/>
  <cp:contentStatus/>
</cp:coreProperties>
</file>