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90" yWindow="900" windowWidth="22635" windowHeight="11565" activeTab="1"/>
  </bookViews>
  <sheets>
    <sheet name="STRUCTURES" sheetId="2" r:id="rId1"/>
    <sheet name="TRUNKLINE" sheetId="3" r:id="rId2"/>
  </sheets>
  <externalReferences>
    <externalReference r:id="rId3"/>
  </externalReferences>
  <definedNames>
    <definedName name="_xlnm.Print_Area" localSheetId="0">STRUCTURES!$A$1:$AM$95</definedName>
    <definedName name="_xlnm.Print_Area" localSheetId="1">TRUNKLINE!$A$1:$AK$94</definedName>
    <definedName name="_xlnm.Print_Titles" localSheetId="0">STRUCTURES!$1:$9</definedName>
    <definedName name="_xlnm.Print_Titles" localSheetId="1">TRUNKLINE!$1:$12</definedName>
  </definedNames>
  <calcPr calcId="145621"/>
</workbook>
</file>

<file path=xl/calcChain.xml><?xml version="1.0" encoding="utf-8"?>
<calcChain xmlns="http://schemas.openxmlformats.org/spreadsheetml/2006/main">
  <c r="V95" i="2" l="1"/>
  <c r="T95" i="2"/>
  <c r="L95" i="2"/>
  <c r="R95" i="3"/>
  <c r="S94" i="3"/>
  <c r="S95" i="3"/>
  <c r="R94" i="3"/>
  <c r="Q94" i="3"/>
  <c r="Q95" i="3"/>
  <c r="P94" i="3"/>
  <c r="P95" i="3"/>
  <c r="T94" i="3" l="1"/>
  <c r="V94" i="3"/>
  <c r="W94" i="3"/>
  <c r="X94" i="3"/>
  <c r="AA94" i="3"/>
  <c r="AD94" i="3"/>
  <c r="Y94" i="3"/>
  <c r="AB94" i="3"/>
  <c r="AE94" i="3"/>
  <c r="Z94" i="3"/>
  <c r="AC18" i="3"/>
  <c r="AC94" i="3" s="1"/>
  <c r="H95" i="2" l="1"/>
  <c r="W95" i="2"/>
  <c r="U95" i="2"/>
  <c r="M95" i="2"/>
  <c r="J95" i="2"/>
  <c r="U12" i="3" l="1"/>
  <c r="U94" i="3" s="1"/>
  <c r="F95" i="2" l="1"/>
  <c r="G95" i="2"/>
  <c r="I95" i="2"/>
  <c r="K95" i="2"/>
  <c r="P95" i="2"/>
  <c r="N95" i="2"/>
  <c r="O95" i="2"/>
  <c r="Q95" i="2"/>
  <c r="R95" i="2"/>
  <c r="S95" i="2"/>
  <c r="X95" i="2"/>
  <c r="Y95" i="2"/>
  <c r="Z95" i="2"/>
  <c r="AA95" i="2"/>
  <c r="AB95" i="2"/>
  <c r="AC95" i="2"/>
  <c r="AD95" i="2"/>
  <c r="E95" i="2"/>
  <c r="A1" i="3" l="1"/>
  <c r="A2" i="3"/>
  <c r="A3" i="3"/>
  <c r="A4" i="3"/>
  <c r="H94" i="3"/>
  <c r="I94" i="3"/>
  <c r="J94" i="3"/>
  <c r="K94" i="3"/>
  <c r="L94" i="3"/>
  <c r="M94" i="3"/>
  <c r="N94" i="3"/>
  <c r="O94" i="3"/>
  <c r="A4" i="2"/>
  <c r="A3" i="2"/>
  <c r="A2" i="2"/>
  <c r="A1" i="2"/>
</calcChain>
</file>

<file path=xl/sharedStrings.xml><?xml version="1.0" encoding="utf-8"?>
<sst xmlns="http://schemas.openxmlformats.org/spreadsheetml/2006/main" count="394" uniqueCount="186">
  <si>
    <t>D-62</t>
  </si>
  <si>
    <t>D-50</t>
  </si>
  <si>
    <t>D-74</t>
  </si>
  <si>
    <t>D-61</t>
  </si>
  <si>
    <t>D-51</t>
  </si>
  <si>
    <t>D-87</t>
  </si>
  <si>
    <t>NORTHING</t>
  </si>
  <si>
    <t>EASTING</t>
  </si>
  <si>
    <t>ELEVATION</t>
  </si>
  <si>
    <t>TOTALS:</t>
  </si>
  <si>
    <t>STRUCTURE ID</t>
  </si>
  <si>
    <t>CATCH BASIN, NO. 3
604E00400</t>
  </si>
  <si>
    <t>UpstreamID</t>
  </si>
  <si>
    <t>DownstreamID</t>
  </si>
  <si>
    <t>US Area</t>
  </si>
  <si>
    <t>SumCA</t>
  </si>
  <si>
    <t>Tc</t>
  </si>
  <si>
    <t>Int.</t>
  </si>
  <si>
    <t>Flow</t>
  </si>
  <si>
    <t>Slope</t>
  </si>
  <si>
    <t>InvertIn</t>
  </si>
  <si>
    <t>InvertOut</t>
  </si>
  <si>
    <t>Velocity</t>
  </si>
  <si>
    <t>EntranceHGL</t>
  </si>
  <si>
    <t>ExitHGL</t>
  </si>
  <si>
    <t>EntranceEGL</t>
  </si>
  <si>
    <t>ExitEGL</t>
  </si>
  <si>
    <t>(ac)</t>
  </si>
  <si>
    <t>(min)</t>
  </si>
  <si>
    <t>(in/h)</t>
  </si>
  <si>
    <t>(cfs)</t>
  </si>
  <si>
    <t>L (ft)</t>
  </si>
  <si>
    <t>FREE</t>
  </si>
  <si>
    <t>CATCH BASIN, NO. 2-2B
604E04500</t>
  </si>
  <si>
    <t>STORM STRUCTURE QUANTITIES</t>
  </si>
  <si>
    <t>STORM TRUNKLINE QUANTITIES</t>
  </si>
  <si>
    <t>D-112</t>
  </si>
  <si>
    <t>D-1015</t>
  </si>
  <si>
    <t>D-1015B</t>
  </si>
  <si>
    <t>D-3988</t>
  </si>
  <si>
    <t>D-111</t>
  </si>
  <si>
    <t>D-112A</t>
  </si>
  <si>
    <t>D-115</t>
  </si>
  <si>
    <t>D-115A</t>
  </si>
  <si>
    <t>D-119</t>
  </si>
  <si>
    <t>D-119C</t>
  </si>
  <si>
    <t>D-19</t>
  </si>
  <si>
    <t>D-5766</t>
  </si>
  <si>
    <t>D-5438</t>
  </si>
  <si>
    <t>D-933</t>
  </si>
  <si>
    <t>D-118A</t>
  </si>
  <si>
    <t>D-118D</t>
  </si>
  <si>
    <t>D-901</t>
  </si>
  <si>
    <t>D-119A</t>
  </si>
  <si>
    <t>D-5182</t>
  </si>
  <si>
    <t>D-964</t>
  </si>
  <si>
    <t>D-1190</t>
  </si>
  <si>
    <t>D-964B</t>
  </si>
  <si>
    <t>D-118C</t>
  </si>
  <si>
    <t>D-118B</t>
  </si>
  <si>
    <t>D-938</t>
  </si>
  <si>
    <t>D-27G</t>
  </si>
  <si>
    <t>D-27B</t>
  </si>
  <si>
    <t>EXISTING</t>
  </si>
  <si>
    <t>D-936</t>
  </si>
  <si>
    <t>D-934</t>
  </si>
  <si>
    <t>D-970</t>
  </si>
  <si>
    <t>D-940</t>
  </si>
  <si>
    <t>D-972</t>
  </si>
  <si>
    <t>D-978</t>
  </si>
  <si>
    <t>D-108C</t>
  </si>
  <si>
    <t>D-84A</t>
  </si>
  <si>
    <t>D-932</t>
  </si>
  <si>
    <t>D-932B</t>
  </si>
  <si>
    <t>D-944</t>
  </si>
  <si>
    <t>D-945</t>
  </si>
  <si>
    <t>D-950</t>
  </si>
  <si>
    <t>D-976B</t>
  </si>
  <si>
    <t>D-976</t>
  </si>
  <si>
    <t>D-910</t>
  </si>
  <si>
    <t>D-946</t>
  </si>
  <si>
    <t>D-912</t>
  </si>
  <si>
    <t>D-930</t>
  </si>
  <si>
    <t>D-924</t>
  </si>
  <si>
    <t>D-922</t>
  </si>
  <si>
    <t>D-27D</t>
  </si>
  <si>
    <t>D-914</t>
  </si>
  <si>
    <t>D-27C</t>
  </si>
  <si>
    <t>D-948</t>
  </si>
  <si>
    <t>D-942</t>
  </si>
  <si>
    <t>D-916</t>
  </si>
  <si>
    <t>D-27E</t>
  </si>
  <si>
    <t>D-103B</t>
  </si>
  <si>
    <t>D-103A</t>
  </si>
  <si>
    <t>D-103C</t>
  </si>
  <si>
    <t>D-103F</t>
  </si>
  <si>
    <t>D-103D</t>
  </si>
  <si>
    <t>D-103E</t>
  </si>
  <si>
    <t>D-956</t>
  </si>
  <si>
    <t>D-47</t>
  </si>
  <si>
    <t>D-48</t>
  </si>
  <si>
    <t>D-49</t>
  </si>
  <si>
    <t>D-80</t>
  </si>
  <si>
    <t>D-88D</t>
  </si>
  <si>
    <t>D-88E</t>
  </si>
  <si>
    <t>D-88C</t>
  </si>
  <si>
    <t>D-88B</t>
  </si>
  <si>
    <t>D-88A</t>
  </si>
  <si>
    <t>D-118E</t>
  </si>
  <si>
    <t>D-118F</t>
  </si>
  <si>
    <t>D-108B</t>
  </si>
  <si>
    <t>D-89A</t>
  </si>
  <si>
    <t>D-89B</t>
  </si>
  <si>
    <t>D-GWC</t>
  </si>
  <si>
    <t>D-GWB</t>
  </si>
  <si>
    <t>D-GWD</t>
  </si>
  <si>
    <t>D-GWE</t>
  </si>
  <si>
    <t>D-GWA</t>
  </si>
  <si>
    <t>CATCH BASIN, NO. 3A
604E00800</t>
  </si>
  <si>
    <t>INLET, NO. 3 FOR SINGLE SLOPE BARRIER, TYPE B1 604E20514</t>
  </si>
  <si>
    <t>CATCH BASIN, NO. 8
604E02800</t>
  </si>
  <si>
    <t>INLET, NO. 3 FOR SINGLE SLOPE BARRIER, TYPE D 604E20530</t>
  </si>
  <si>
    <t>CATCH BASIN, NO. 6, 
604E02000</t>
  </si>
  <si>
    <t>INLET, NO. 3 FOR SINGLE SLOPE BARRIER, TYPE C1 604E20524</t>
  </si>
  <si>
    <t>DRAINAGE STRUCTURE, MISC.: UNISTORM TYPE 1  604E98000</t>
  </si>
  <si>
    <t>4'</t>
  </si>
  <si>
    <t>ALL SHOW UP ON SHEET 158</t>
  </si>
  <si>
    <t>SUMP</t>
  </si>
  <si>
    <t>4' , SUMP</t>
  </si>
  <si>
    <t>ALL SHOW UP ON SHEET 159</t>
  </si>
  <si>
    <t>4', SUMP</t>
  </si>
  <si>
    <t>REMOVE APP</t>
  </si>
  <si>
    <t>ALL SHOW UP ON SHEET 160</t>
  </si>
  <si>
    <t>4', check the elev.</t>
  </si>
  <si>
    <t>BICYCLE SAFE GRATE</t>
  </si>
  <si>
    <t>ALL SHOW UP ON SHEET 161</t>
  </si>
  <si>
    <t>ALL SHOW UP ON SHEET 162</t>
  </si>
  <si>
    <t>ALL SHOW UP ON SHEET 163</t>
  </si>
  <si>
    <t>4' ; WITH TYPE M GRATE</t>
  </si>
  <si>
    <t xml:space="preserve">6' </t>
  </si>
  <si>
    <t>ALL SHOW UP ON SHEET 164</t>
  </si>
  <si>
    <t>MANHOLE, MISC.: MANHOLE, CITY OF CLEVELAND NO. 1, 4 FT. 
604E32500</t>
  </si>
  <si>
    <t>CATCH BASIN, CITY OF CLEVELAND NO. 1 
604E00300</t>
  </si>
  <si>
    <t>CATCH BASIN, CITY OF CLEVELAND NO. 1, AS PER PLAN, BICYCLE SAFE GRATE
604E00301</t>
  </si>
  <si>
    <t>WATER QUALITY BASIN (WQB), DETENTION                      604E80050</t>
  </si>
  <si>
    <t>CATCH BASIN, NO. 6, AS PER PLAN, MODIFIED GRATE
604E02001</t>
  </si>
  <si>
    <t>CATCH BASIN GRATE,                                                                                          604E09900</t>
  </si>
  <si>
    <t>CATCH BASIN, CITY OF CLEVELAND NO. 3
604E00400</t>
  </si>
  <si>
    <t>CATCH BASIN, CITY OF CLEVELAND NO. 3, AS PER PLAN 
604E00401</t>
  </si>
  <si>
    <t>CATCH BASIN, CITY OF CLEVELAND NO. 3, AS PER PLAN, BICYCLE SAFE GRATE
604E00401</t>
  </si>
  <si>
    <t xml:space="preserve">APP </t>
  </si>
  <si>
    <t>MANHOLE, MISC.: MANHOLE, CITY OF CLEVELAND NO. 1, 4 FT., WITH 2' SUMP 
604E32500</t>
  </si>
  <si>
    <t>MANHOLE NO. 3, 4 FT. 
604E31500</t>
  </si>
  <si>
    <t>MANHOLE NO. 3, 4 FT, TYPE M GRATE
604E31500</t>
  </si>
  <si>
    <t>MANHOLE NO. 3, 6 FT. 
604E31500</t>
  </si>
  <si>
    <t>CATCH BASIN, CITY OF CLEVELAND NO. 1, BICYCLE SAFE GRATE
604E00300</t>
  </si>
  <si>
    <t>CATCH BASIN, NO. 2-2B WITH 2' SUMP 
604E04550</t>
  </si>
  <si>
    <t>CATCH BASIN, CITY OF CLEVELAND NO. 3, BICYCLE SAFE GRATE
604E00400</t>
  </si>
  <si>
    <t>ALL CAN BE FOUND ON SHEET 158 FROM LEFT TO RIGHT</t>
  </si>
  <si>
    <t>ALL CAN BE FOUND ON SHEET 159 FROM LEFT TO RIGHT</t>
  </si>
  <si>
    <t>ALL CAN BE FOUND ON SHEET 160 FROM LEFT TO RIGHT</t>
  </si>
  <si>
    <t>ALL CAN BE FOUND ON SHEET 161 FROM LEFT TO RIGHT</t>
  </si>
  <si>
    <t>ALL CAN BE FOUND ON SHEET 162 FROM LEFT TO RIGHT</t>
  </si>
  <si>
    <t>ALL CAN BE FOUND ON SHEET 163 FROM LEFT TO RIGHT</t>
  </si>
  <si>
    <t>ALL CAN BE FOUND ON SHEET 164 FROM LEFT TO RIGHT</t>
  </si>
  <si>
    <t>ALL CAN BE FOUND ON SHEET 164A FROM LEFT TO RIGHT</t>
  </si>
  <si>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" CONDUIT, TYPE C, 706.08 WITH 706.12 JOINTS                              603E04600</t>
    </r>
  </si>
  <si>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" CONDUIT, TYPE B, 706.08 WITH 706.12 JOINTS
603E05900</t>
    </r>
  </si>
  <si>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" CONDUIT, TYPE C, 706.08 WITH 706.12 JOINTS                                           603E06100</t>
    </r>
  </si>
  <si>
    <r>
      <rPr>
        <b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" CONDUIT, TYPE C, 706.02 WITH 706.11 JOINTS                                 603E10600</t>
    </r>
  </si>
  <si>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" CONDUIT, TYPE F, 707.05, TYPE C, WITH 707.01 JOINTS        603E06700</t>
    </r>
  </si>
  <si>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" CONDUIT, TYPE B, 706.08 WITH 706.12 JOINTS
603E07400</t>
    </r>
  </si>
  <si>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" CONDUIT, TYPE B, 706.02 WITH 706.11 JOINTS
603E07400</t>
    </r>
  </si>
  <si>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" CONDUIT, TYPE B, HDPE WITH 707.33 JOINTS
603E07400</t>
    </r>
  </si>
  <si>
    <t>SPECIAL - 20" STEEL CASING PIPE                            638E22900</t>
  </si>
  <si>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" CONDUIT, TYPE C, 706.02 WITH 706.11 JOINTS                           603E07600</t>
    </r>
  </si>
  <si>
    <r>
      <rPr>
        <b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" CONDUIT, TYPE B, 706.02 WITH 706.11 JOINTS                                               603E10400</t>
    </r>
  </si>
  <si>
    <r>
      <rPr>
        <b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" CONDUIT, TYPE F, 707.05, TYPE C, WITH 707.01 JOINTS                           603E11200</t>
    </r>
  </si>
  <si>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" CONDUIT, TYPE B, 706.02  WITH 706.11 JOINTS                    603E13400</t>
    </r>
  </si>
  <si>
    <r>
      <rPr>
        <b/>
        <sz val="11"/>
        <color theme="1"/>
        <rFont val="Calibri"/>
        <family val="2"/>
        <scheme val="minor"/>
      </rPr>
      <t>36</t>
    </r>
    <r>
      <rPr>
        <sz val="11"/>
        <color theme="1"/>
        <rFont val="Calibri"/>
        <family val="2"/>
        <scheme val="minor"/>
      </rPr>
      <t>" CONDUIT, TYPE C  706.02 WITH 706.11 JOINTS                        603E16600</t>
    </r>
  </si>
  <si>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" CONDUIT, TYPE B, 706.08 WITH 706.12 JOINTS 
603E04400</t>
    </r>
  </si>
  <si>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" CONDUIT, TYPE C, 706.02 WITH 706.11 JOINTS                                           603E06100</t>
    </r>
  </si>
  <si>
    <t>CATCH BASIN, NO. 8 WITH 2' SUMP
604E02850</t>
  </si>
  <si>
    <t xml:space="preserve">This format are trunklines that were non-performed on W14th Extension, NOT REMOVED FROM QUANTITIES </t>
  </si>
  <si>
    <t xml:space="preserve">This format are trunklines that were non-performed on W14th Extension, REMOVED FROM QUANTITIES </t>
  </si>
  <si>
    <t>W 14th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</si>
</sst>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2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14" fontId="22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Font="1" applyFill="1"/>
    <xf numFmtId="1" fontId="0" fillId="0" borderId="1" xfId="0" applyNumberFormat="1" applyFill="1" applyBorder="1"/>
    <xf numFmtId="1" fontId="0" fillId="0" borderId="1" xfId="0" applyNumberFormat="1" applyBorder="1"/>
    <xf numFmtId="0" fontId="1" fillId="0" borderId="1" xfId="0" applyFont="1" applyFill="1" applyBorder="1"/>
    <xf numFmtId="0" fontId="3" fillId="33" borderId="0" xfId="0" applyFont="1" applyFill="1"/>
    <xf numFmtId="14" fontId="3" fillId="33" borderId="0" xfId="0" applyNumberFormat="1" applyFont="1" applyFill="1" applyAlignment="1">
      <alignment horizontal="center"/>
    </xf>
    <xf numFmtId="0" fontId="0" fillId="33" borderId="0" xfId="0" applyFill="1"/>
    <xf numFmtId="2" fontId="0" fillId="0" borderId="1" xfId="0" applyNumberFormat="1" applyFill="1" applyBorder="1"/>
    <xf numFmtId="2" fontId="0" fillId="0" borderId="1" xfId="0" applyNumberFormat="1" applyBorder="1"/>
    <xf numFmtId="0" fontId="0" fillId="0" borderId="15" xfId="0" applyFill="1" applyBorder="1"/>
    <xf numFmtId="2" fontId="0" fillId="0" borderId="15" xfId="0" applyNumberFormat="1" applyFill="1" applyBorder="1"/>
    <xf numFmtId="1" fontId="0" fillId="0" borderId="15" xfId="0" applyNumberFormat="1" applyFill="1" applyBorder="1"/>
    <xf numFmtId="0" fontId="0" fillId="0" borderId="11" xfId="0" applyBorder="1" applyAlignment="1">
      <alignment horizontal="center" textRotation="90"/>
    </xf>
    <xf numFmtId="0" fontId="0" fillId="0" borderId="16" xfId="0" applyFill="1" applyBorder="1"/>
    <xf numFmtId="0" fontId="0" fillId="0" borderId="17" xfId="0" applyFill="1" applyBorder="1"/>
    <xf numFmtId="2" fontId="0" fillId="0" borderId="17" xfId="0" applyNumberFormat="1" applyFill="1" applyBorder="1"/>
    <xf numFmtId="1" fontId="0" fillId="0" borderId="17" xfId="0" applyNumberFormat="1" applyFill="1" applyBorder="1"/>
    <xf numFmtId="0" fontId="0" fillId="0" borderId="18" xfId="0" applyFill="1" applyBorder="1"/>
    <xf numFmtId="0" fontId="0" fillId="0" borderId="22" xfId="0" applyFill="1" applyBorder="1"/>
    <xf numFmtId="0" fontId="0" fillId="0" borderId="13" xfId="0" applyFill="1" applyBorder="1"/>
    <xf numFmtId="2" fontId="0" fillId="0" borderId="13" xfId="0" applyNumberFormat="1" applyFill="1" applyBorder="1"/>
    <xf numFmtId="1" fontId="0" fillId="0" borderId="13" xfId="0" applyNumberFormat="1" applyFill="1" applyBorder="1"/>
    <xf numFmtId="0" fontId="0" fillId="0" borderId="23" xfId="0" applyFill="1" applyBorder="1"/>
    <xf numFmtId="0" fontId="0" fillId="0" borderId="0" xfId="0" applyFill="1" applyBorder="1"/>
    <xf numFmtId="0" fontId="21" fillId="0" borderId="18" xfId="0" applyFont="1" applyFill="1" applyBorder="1"/>
    <xf numFmtId="0" fontId="21" fillId="0" borderId="1" xfId="0" applyFont="1" applyFill="1" applyBorder="1"/>
    <xf numFmtId="0" fontId="0" fillId="0" borderId="19" xfId="0" applyFill="1" applyBorder="1"/>
    <xf numFmtId="0" fontId="0" fillId="0" borderId="20" xfId="0" applyFill="1" applyBorder="1"/>
    <xf numFmtId="2" fontId="0" fillId="0" borderId="20" xfId="0" applyNumberFormat="1" applyFill="1" applyBorder="1"/>
    <xf numFmtId="1" fontId="0" fillId="0" borderId="20" xfId="0" applyNumberFormat="1" applyFill="1" applyBorder="1"/>
    <xf numFmtId="0" fontId="0" fillId="0" borderId="24" xfId="0" applyFill="1" applyBorder="1"/>
    <xf numFmtId="0" fontId="0" fillId="0" borderId="28" xfId="0" applyFill="1" applyBorder="1"/>
    <xf numFmtId="1" fontId="0" fillId="0" borderId="32" xfId="0" applyNumberFormat="1" applyFill="1" applyBorder="1"/>
    <xf numFmtId="1" fontId="0" fillId="0" borderId="12" xfId="0" applyNumberFormat="1" applyFill="1" applyBorder="1"/>
    <xf numFmtId="1" fontId="0" fillId="0" borderId="33" xfId="0" applyNumberFormat="1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1" xfId="0" applyBorder="1" applyAlignment="1">
      <alignment horizontal="center" textRotation="90" wrapText="1"/>
    </xf>
    <xf numFmtId="0" fontId="0" fillId="0" borderId="14" xfId="0" applyBorder="1"/>
    <xf numFmtId="14" fontId="3" fillId="0" borderId="0" xfId="0" applyNumberFormat="1" applyFont="1"/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0" fillId="0" borderId="16" xfId="0" applyFont="1" applyFill="1" applyBorder="1" applyAlignment="1">
      <alignment horizontal="left" textRotation="90"/>
    </xf>
    <xf numFmtId="0" fontId="0" fillId="0" borderId="17" xfId="0" applyFont="1" applyFill="1" applyBorder="1" applyAlignment="1">
      <alignment horizontal="left" textRotation="90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/>
    <xf numFmtId="0" fontId="0" fillId="0" borderId="20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9" xfId="0" applyFont="1" applyFill="1" applyBorder="1"/>
    <xf numFmtId="0" fontId="22" fillId="34" borderId="0" xfId="0" applyFont="1" applyFill="1"/>
    <xf numFmtId="0" fontId="0" fillId="34" borderId="17" xfId="0" applyFill="1" applyBorder="1" applyAlignment="1">
      <alignment horizontal="left" textRotation="90" wrapText="1"/>
    </xf>
    <xf numFmtId="0" fontId="0" fillId="34" borderId="20" xfId="0" applyFill="1" applyBorder="1" applyAlignment="1">
      <alignment horizontal="center"/>
    </xf>
    <xf numFmtId="0" fontId="0" fillId="34" borderId="17" xfId="0" applyFill="1" applyBorder="1"/>
    <xf numFmtId="0" fontId="0" fillId="34" borderId="1" xfId="0" applyFill="1" applyBorder="1"/>
    <xf numFmtId="0" fontId="0" fillId="34" borderId="20" xfId="0" applyFill="1" applyBorder="1"/>
    <xf numFmtId="0" fontId="0" fillId="34" borderId="15" xfId="0" applyFill="1" applyBorder="1"/>
    <xf numFmtId="1" fontId="1" fillId="34" borderId="1" xfId="0" applyNumberFormat="1" applyFont="1" applyFill="1" applyBorder="1"/>
    <xf numFmtId="0" fontId="0" fillId="34" borderId="0" xfId="0" applyFont="1" applyFill="1"/>
    <xf numFmtId="0" fontId="0" fillId="34" borderId="1" xfId="0" applyFont="1" applyFill="1" applyBorder="1"/>
    <xf numFmtId="0" fontId="24" fillId="34" borderId="0" xfId="0" applyFont="1" applyFill="1"/>
    <xf numFmtId="0" fontId="24" fillId="34" borderId="0" xfId="0" applyFont="1" applyFill="1" applyAlignment="1">
      <alignment horizontal="right"/>
    </xf>
    <xf numFmtId="0" fontId="0" fillId="34" borderId="47" xfId="0" applyFill="1" applyBorder="1" applyAlignment="1">
      <alignment horizontal="left" textRotation="90" wrapText="1"/>
    </xf>
    <xf numFmtId="1" fontId="0" fillId="34" borderId="17" xfId="0" applyNumberFormat="1" applyFont="1" applyFill="1" applyBorder="1"/>
    <xf numFmtId="1" fontId="0" fillId="34" borderId="1" xfId="0" applyNumberFormat="1" applyFont="1" applyFill="1" applyBorder="1"/>
    <xf numFmtId="1" fontId="0" fillId="34" borderId="20" xfId="0" applyNumberFormat="1" applyFont="1" applyFill="1" applyBorder="1"/>
    <xf numFmtId="1" fontId="0" fillId="34" borderId="1" xfId="0" applyNumberFormat="1" applyFill="1" applyBorder="1"/>
    <xf numFmtId="1" fontId="0" fillId="34" borderId="20" xfId="0" applyNumberFormat="1" applyFill="1" applyBorder="1"/>
    <xf numFmtId="1" fontId="0" fillId="34" borderId="17" xfId="0" applyNumberFormat="1" applyFill="1" applyBorder="1"/>
    <xf numFmtId="1" fontId="0" fillId="34" borderId="15" xfId="0" applyNumberFormat="1" applyFont="1" applyFill="1" applyBorder="1"/>
    <xf numFmtId="1" fontId="0" fillId="34" borderId="15" xfId="0" applyNumberFormat="1" applyFill="1" applyBorder="1"/>
    <xf numFmtId="1" fontId="18" fillId="34" borderId="1" xfId="0" applyNumberFormat="1" applyFont="1" applyFill="1" applyBorder="1"/>
    <xf numFmtId="0" fontId="2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5" fillId="34" borderId="0" xfId="0" applyFont="1" applyFill="1"/>
    <xf numFmtId="1" fontId="0" fillId="34" borderId="44" xfId="0" applyNumberFormat="1" applyFont="1" applyFill="1" applyBorder="1"/>
    <xf numFmtId="1" fontId="0" fillId="34" borderId="41" xfId="0" applyNumberFormat="1" applyFont="1" applyFill="1" applyBorder="1"/>
    <xf numFmtId="1" fontId="0" fillId="34" borderId="41" xfId="0" applyNumberFormat="1" applyFill="1" applyBorder="1"/>
    <xf numFmtId="1" fontId="0" fillId="34" borderId="45" xfId="0" applyNumberFormat="1" applyFont="1" applyFill="1" applyBorder="1"/>
    <xf numFmtId="0" fontId="0" fillId="34" borderId="41" xfId="0" applyFont="1" applyFill="1" applyBorder="1"/>
    <xf numFmtId="1" fontId="0" fillId="34" borderId="46" xfId="0" applyNumberFormat="1" applyFont="1" applyFill="1" applyBorder="1"/>
    <xf numFmtId="0" fontId="0" fillId="34" borderId="44" xfId="0" applyFont="1" applyFill="1" applyBorder="1"/>
    <xf numFmtId="14" fontId="22" fillId="34" borderId="0" xfId="0" applyNumberFormat="1" applyFont="1" applyFill="1" applyAlignment="1">
      <alignment horizontal="center"/>
    </xf>
    <xf numFmtId="14" fontId="3" fillId="34" borderId="0" xfId="0" applyNumberFormat="1" applyFont="1" applyFill="1" applyAlignment="1">
      <alignment horizontal="center"/>
    </xf>
    <xf numFmtId="0" fontId="0" fillId="34" borderId="48" xfId="0" applyFill="1" applyBorder="1" applyAlignment="1">
      <alignment horizontal="left" textRotation="90" wrapText="1"/>
    </xf>
    <xf numFmtId="0" fontId="0" fillId="34" borderId="34" xfId="0" applyFill="1" applyBorder="1" applyAlignment="1">
      <alignment horizontal="center"/>
    </xf>
    <xf numFmtId="1" fontId="0" fillId="34" borderId="32" xfId="0" applyNumberFormat="1" applyFont="1" applyFill="1" applyBorder="1"/>
    <xf numFmtId="1" fontId="0" fillId="34" borderId="12" xfId="0" applyNumberFormat="1" applyFont="1" applyFill="1" applyBorder="1"/>
    <xf numFmtId="1" fontId="0" fillId="34" borderId="42" xfId="0" applyNumberFormat="1" applyFont="1" applyFill="1" applyBorder="1"/>
    <xf numFmtId="1" fontId="0" fillId="34" borderId="43" xfId="0" applyNumberFormat="1" applyFont="1" applyFill="1" applyBorder="1"/>
    <xf numFmtId="1" fontId="0" fillId="34" borderId="12" xfId="0" applyNumberFormat="1" applyFill="1" applyBorder="1"/>
    <xf numFmtId="1" fontId="0" fillId="34" borderId="43" xfId="0" applyNumberFormat="1" applyFill="1" applyBorder="1"/>
    <xf numFmtId="1" fontId="0" fillId="34" borderId="42" xfId="0" applyNumberFormat="1" applyFill="1" applyBorder="1"/>
    <xf numFmtId="1" fontId="0" fillId="34" borderId="32" xfId="0" applyNumberFormat="1" applyFill="1" applyBorder="1"/>
    <xf numFmtId="0" fontId="3" fillId="34" borderId="0" xfId="0" applyFont="1" applyFill="1"/>
    <xf numFmtId="0" fontId="0" fillId="34" borderId="11" xfId="0" applyFill="1" applyBorder="1" applyAlignment="1">
      <alignment horizontal="center" textRotation="90" wrapText="1"/>
    </xf>
    <xf numFmtId="2" fontId="0" fillId="34" borderId="17" xfId="0" applyNumberFormat="1" applyFill="1" applyBorder="1"/>
    <xf numFmtId="2" fontId="0" fillId="34" borderId="1" xfId="0" applyNumberFormat="1" applyFill="1" applyBorder="1"/>
    <xf numFmtId="2" fontId="0" fillId="34" borderId="13" xfId="0" applyNumberFormat="1" applyFill="1" applyBorder="1"/>
    <xf numFmtId="2" fontId="0" fillId="34" borderId="20" xfId="0" applyNumberFormat="1" applyFill="1" applyBorder="1"/>
    <xf numFmtId="2" fontId="0" fillId="34" borderId="15" xfId="0" applyNumberFormat="1" applyFill="1" applyBorder="1"/>
    <xf numFmtId="0" fontId="1" fillId="34" borderId="1" xfId="0" applyFont="1" applyFill="1" applyBorder="1"/>
    <xf numFmtId="0" fontId="0" fillId="34" borderId="0" xfId="0" applyFill="1"/>
    <xf numFmtId="1" fontId="0" fillId="34" borderId="13" xfId="0" applyNumberFormat="1" applyFill="1" applyBorder="1"/>
    <xf numFmtId="0" fontId="3" fillId="34" borderId="0" xfId="0" applyFont="1" applyFill="1" applyAlignment="1">
      <alignment horizontal="right"/>
    </xf>
    <xf numFmtId="0" fontId="20" fillId="35" borderId="18" xfId="0" applyFont="1" applyFill="1" applyBorder="1"/>
    <xf numFmtId="0" fontId="20" fillId="35" borderId="1" xfId="0" applyFont="1" applyFill="1" applyBorder="1"/>
    <xf numFmtId="1" fontId="20" fillId="35" borderId="1" xfId="0" applyNumberFormat="1" applyFont="1" applyFill="1" applyBorder="1"/>
    <xf numFmtId="0" fontId="20" fillId="35" borderId="19" xfId="0" applyFont="1" applyFill="1" applyBorder="1"/>
    <xf numFmtId="0" fontId="20" fillId="35" borderId="20" xfId="0" applyFont="1" applyFill="1" applyBorder="1"/>
    <xf numFmtId="0" fontId="20" fillId="35" borderId="28" xfId="0" applyFont="1" applyFill="1" applyBorder="1"/>
    <xf numFmtId="0" fontId="20" fillId="35" borderId="15" xfId="0" applyFont="1" applyFill="1" applyBorder="1"/>
    <xf numFmtId="1" fontId="20" fillId="35" borderId="15" xfId="0" applyNumberFormat="1" applyFont="1" applyFill="1" applyBorder="1"/>
    <xf numFmtId="0" fontId="2" fillId="35" borderId="0" xfId="0" applyFont="1" applyFill="1"/>
    <xf numFmtId="0" fontId="26" fillId="35" borderId="0" xfId="0" applyFont="1" applyFill="1"/>
    <xf numFmtId="0" fontId="22" fillId="35" borderId="0" xfId="0" applyFont="1" applyFill="1"/>
    <xf numFmtId="2" fontId="20" fillId="35" borderId="1" xfId="0" applyNumberFormat="1" applyFont="1" applyFill="1" applyBorder="1"/>
    <xf numFmtId="0" fontId="3" fillId="35" borderId="0" xfId="0" applyFont="1" applyFill="1"/>
    <xf numFmtId="2" fontId="20" fillId="35" borderId="20" xfId="0" applyNumberFormat="1" applyFont="1" applyFill="1" applyBorder="1"/>
    <xf numFmtId="0" fontId="20" fillId="35" borderId="16" xfId="0" applyFont="1" applyFill="1" applyBorder="1"/>
    <xf numFmtId="0" fontId="20" fillId="35" borderId="17" xfId="0" applyFont="1" applyFill="1" applyBorder="1"/>
    <xf numFmtId="2" fontId="20" fillId="35" borderId="17" xfId="0" applyNumberFormat="1" applyFont="1" applyFill="1" applyBorder="1"/>
    <xf numFmtId="1" fontId="20" fillId="35" borderId="17" xfId="0" applyNumberFormat="1" applyFont="1" applyFill="1" applyBorder="1"/>
    <xf numFmtId="1" fontId="20" fillId="35" borderId="20" xfId="0" applyNumberFormat="1" applyFont="1" applyFill="1" applyBorder="1"/>
    <xf numFmtId="1" fontId="18" fillId="34" borderId="0" xfId="0" applyNumberFormat="1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/>
    <xf numFmtId="0" fontId="18" fillId="34" borderId="0" xfId="0" applyFont="1" applyFill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ddlib/pw/ekisiel/db/dms66401/InnerbeltEarth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thwork Summary"/>
      <sheetName val="I-90"/>
      <sheetName val="Abbey"/>
      <sheetName val="Abbey Ramp"/>
      <sheetName val="A5 - Ontario Ramp"/>
      <sheetName val="A4 - 9th Ramp"/>
      <sheetName val="A3 - 14th Ramp"/>
      <sheetName val="Broadway"/>
      <sheetName val="Commercial"/>
      <sheetName val="E9th"/>
      <sheetName val="Inroads Output"/>
    </sheetNames>
    <sheetDataSet>
      <sheetData sheetId="0" refreshError="1">
        <row r="1">
          <cell r="B1" t="str">
            <v>PROJECT - Cleveland Innerbelt - CCG1</v>
          </cell>
        </row>
        <row r="2">
          <cell r="B2" t="str">
            <v>ODOT PROJECT # - CUY-90-14.90</v>
          </cell>
        </row>
        <row r="3">
          <cell r="B3" t="str">
            <v>PID 77332 / 85531</v>
          </cell>
        </row>
        <row r="4">
          <cell r="B4" t="str">
            <v>HNTB PROJECT # - 49633 PA 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6"/>
  <sheetViews>
    <sheetView zoomScale="70" zoomScaleNormal="70" workbookViewId="0">
      <selection activeCell="G2" sqref="G2"/>
    </sheetView>
  </sheetViews>
  <sheetFormatPr defaultRowHeight="15" x14ac:dyDescent="0.25"/>
  <cols>
    <col min="1" max="1" width="9.85546875" customWidth="1"/>
    <col min="2" max="2" width="11.85546875" hidden="1" customWidth="1"/>
    <col min="3" max="3" width="12.7109375" hidden="1" customWidth="1"/>
    <col min="4" max="4" width="9.28515625" bestFit="1" customWidth="1"/>
    <col min="5" max="5" width="9.28515625" style="120" customWidth="1"/>
    <col min="6" max="6" width="9.42578125" style="120" bestFit="1" customWidth="1"/>
    <col min="7" max="7" width="15.140625" style="120" bestFit="1" customWidth="1"/>
    <col min="8" max="8" width="15.140625" style="120" customWidth="1"/>
    <col min="9" max="11" width="9.28515625" style="120" customWidth="1"/>
    <col min="12" max="12" width="9.5703125" style="120" bestFit="1" customWidth="1"/>
    <col min="13" max="13" width="9.28515625" style="120" customWidth="1"/>
    <col min="14" max="14" width="12.28515625" style="120" bestFit="1" customWidth="1"/>
    <col min="15" max="15" width="15.140625" style="120" bestFit="1" customWidth="1"/>
    <col min="16" max="17" width="6.5703125" style="120" bestFit="1" customWidth="1"/>
    <col min="18" max="18" width="12.28515625" style="120" bestFit="1" customWidth="1"/>
    <col min="19" max="19" width="6.7109375" style="120" bestFit="1" customWidth="1"/>
    <col min="20" max="20" width="6.7109375" style="120" customWidth="1"/>
    <col min="21" max="21" width="9.5703125" style="120" customWidth="1"/>
    <col min="22" max="22" width="12.42578125" style="120" bestFit="1" customWidth="1"/>
    <col min="23" max="23" width="12.42578125" style="120" customWidth="1"/>
    <col min="24" max="24" width="6.7109375" style="120" bestFit="1" customWidth="1"/>
    <col min="25" max="25" width="12.28515625" style="120" bestFit="1" customWidth="1"/>
    <col min="26" max="26" width="12.28515625" style="120" customWidth="1"/>
    <col min="27" max="28" width="9.28515625" style="120" customWidth="1"/>
    <col min="29" max="29" width="12.28515625" style="120" bestFit="1" customWidth="1"/>
    <col min="30" max="30" width="12.28515625" style="8" bestFit="1" customWidth="1"/>
    <col min="31" max="31" width="11.140625" customWidth="1"/>
    <col min="32" max="32" width="13.42578125" customWidth="1"/>
    <col min="33" max="33" width="13.7109375" customWidth="1"/>
    <col min="34" max="34" width="11.5703125" customWidth="1"/>
    <col min="37" max="37" width="7" customWidth="1"/>
    <col min="38" max="38" width="13.42578125" customWidth="1"/>
    <col min="39" max="39" width="14.85546875" customWidth="1"/>
  </cols>
  <sheetData>
    <row r="1" spans="1:41" s="2" customFormat="1" ht="11.25" x14ac:dyDescent="0.2">
      <c r="A1" s="1" t="str">
        <f>'[1]Earthwork Summary'!B1</f>
        <v>PROJECT - Cleveland Innerbelt - CCG1</v>
      </c>
      <c r="B1" s="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E1" s="3"/>
      <c r="AF1" s="4"/>
      <c r="AG1" s="5"/>
      <c r="AH1" s="19"/>
      <c r="AI1" s="19"/>
      <c r="AJ1" s="20"/>
      <c r="AK1" s="19"/>
      <c r="AL1" s="19"/>
      <c r="AM1" s="19"/>
      <c r="AN1" s="19"/>
      <c r="AO1" s="19"/>
    </row>
    <row r="2" spans="1:41" s="2" customFormat="1" ht="11.25" x14ac:dyDescent="0.2">
      <c r="A2" s="1" t="str">
        <f>'[1]Earthwork Summary'!B2</f>
        <v>ODOT PROJECT # - CUY-90-14.90</v>
      </c>
      <c r="B2" s="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22"/>
      <c r="AD2" s="55"/>
      <c r="AE2" s="3"/>
      <c r="AF2" s="4"/>
      <c r="AG2" s="5"/>
      <c r="AH2" s="19"/>
      <c r="AI2" s="19"/>
      <c r="AJ2" s="20"/>
      <c r="AK2" s="19"/>
      <c r="AL2" s="19"/>
      <c r="AM2" s="19"/>
      <c r="AN2" s="19"/>
      <c r="AO2" s="19"/>
    </row>
    <row r="3" spans="1:41" s="2" customFormat="1" ht="11.25" x14ac:dyDescent="0.2">
      <c r="A3" s="1" t="str">
        <f>'[1]Earthwork Summary'!B3</f>
        <v>PID 77332 / 85531</v>
      </c>
      <c r="B3" s="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22"/>
      <c r="AD3" s="55"/>
      <c r="AE3" s="6"/>
      <c r="AF3" s="7"/>
      <c r="AG3" s="5"/>
      <c r="AH3" s="20"/>
      <c r="AI3" s="19"/>
      <c r="AJ3" s="19"/>
      <c r="AK3" s="19"/>
      <c r="AL3" s="19"/>
      <c r="AM3" s="19"/>
      <c r="AN3" s="19"/>
      <c r="AO3" s="19"/>
    </row>
    <row r="4" spans="1:41" s="2" customFormat="1" ht="11.25" x14ac:dyDescent="0.2">
      <c r="A4" s="1" t="str">
        <f>'[1]Earthwork Summary'!B4</f>
        <v>HNTB PROJECT # - 49633 PA 002</v>
      </c>
      <c r="B4" s="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E4" s="3"/>
      <c r="AF4" s="4"/>
      <c r="AG4" s="5"/>
      <c r="AH4" s="19"/>
      <c r="AI4" s="19"/>
      <c r="AJ4" s="19"/>
      <c r="AK4" s="19"/>
      <c r="AL4" s="19"/>
      <c r="AM4" s="19"/>
      <c r="AN4" s="19"/>
      <c r="AO4" s="19"/>
    </row>
    <row r="5" spans="1:41" s="2" customFormat="1" ht="11.25" x14ac:dyDescent="0.2">
      <c r="A5" s="1"/>
      <c r="B5" s="1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E5" s="6"/>
      <c r="AF5" s="7"/>
      <c r="AG5" s="5"/>
      <c r="AH5" s="19"/>
      <c r="AI5" s="19"/>
      <c r="AJ5" s="19"/>
      <c r="AK5" s="19"/>
      <c r="AL5" s="19"/>
      <c r="AM5" s="19"/>
      <c r="AN5" s="19"/>
      <c r="AO5" s="19"/>
    </row>
    <row r="6" spans="1:41" s="2" customFormat="1" ht="11.25" x14ac:dyDescent="0.2">
      <c r="A6" s="132" t="s">
        <v>183</v>
      </c>
      <c r="B6" s="131"/>
      <c r="C6" s="135"/>
      <c r="D6" s="135"/>
      <c r="E6" s="135"/>
      <c r="F6" s="135"/>
      <c r="G6" s="135"/>
      <c r="H6" s="135"/>
      <c r="I6" s="135"/>
      <c r="J6" s="135"/>
      <c r="K6" s="135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E6" s="6"/>
      <c r="AF6" s="7"/>
      <c r="AG6" s="5"/>
      <c r="AH6" s="19"/>
      <c r="AI6" s="19"/>
      <c r="AJ6" s="19"/>
      <c r="AK6" s="19"/>
      <c r="AL6" s="19"/>
      <c r="AM6" s="19"/>
      <c r="AN6" s="19"/>
      <c r="AO6" s="19"/>
    </row>
    <row r="7" spans="1:41" s="2" customFormat="1" ht="12" thickBot="1" x14ac:dyDescent="0.25">
      <c r="A7" s="1"/>
      <c r="B7" s="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H7" s="19"/>
      <c r="AI7" s="19"/>
      <c r="AJ7" s="19"/>
      <c r="AK7" s="19"/>
      <c r="AL7" s="19"/>
      <c r="AM7" s="19"/>
      <c r="AN7" s="19"/>
      <c r="AO7" s="19"/>
    </row>
    <row r="8" spans="1:41" ht="15.75" thickBot="1" x14ac:dyDescent="0.3">
      <c r="A8" s="146" t="s">
        <v>34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I8" s="21"/>
      <c r="AJ8" s="21"/>
      <c r="AK8" s="21"/>
      <c r="AL8" s="21"/>
      <c r="AM8" s="21"/>
      <c r="AN8" s="21"/>
      <c r="AO8" s="21"/>
    </row>
    <row r="9" spans="1:41" ht="235.5" customHeight="1" thickBot="1" x14ac:dyDescent="0.3">
      <c r="A9" s="27" t="s">
        <v>10</v>
      </c>
      <c r="B9" s="27" t="s">
        <v>6</v>
      </c>
      <c r="C9" s="27" t="s">
        <v>7</v>
      </c>
      <c r="D9" s="27" t="s">
        <v>8</v>
      </c>
      <c r="E9" s="113" t="s">
        <v>144</v>
      </c>
      <c r="F9" s="113" t="s">
        <v>142</v>
      </c>
      <c r="G9" s="113" t="s">
        <v>155</v>
      </c>
      <c r="H9" s="113" t="s">
        <v>143</v>
      </c>
      <c r="I9" s="113" t="s">
        <v>33</v>
      </c>
      <c r="J9" s="113" t="s">
        <v>156</v>
      </c>
      <c r="K9" s="113" t="s">
        <v>11</v>
      </c>
      <c r="L9" s="113" t="s">
        <v>147</v>
      </c>
      <c r="M9" s="113" t="s">
        <v>157</v>
      </c>
      <c r="N9" s="113" t="s">
        <v>148</v>
      </c>
      <c r="O9" s="113" t="s">
        <v>149</v>
      </c>
      <c r="P9" s="113" t="s">
        <v>118</v>
      </c>
      <c r="Q9" s="113" t="s">
        <v>122</v>
      </c>
      <c r="R9" s="113" t="s">
        <v>145</v>
      </c>
      <c r="S9" s="113" t="s">
        <v>120</v>
      </c>
      <c r="T9" s="113" t="s">
        <v>182</v>
      </c>
      <c r="U9" s="113" t="s">
        <v>146</v>
      </c>
      <c r="V9" s="113" t="s">
        <v>141</v>
      </c>
      <c r="W9" s="113" t="s">
        <v>151</v>
      </c>
      <c r="X9" s="113" t="s">
        <v>152</v>
      </c>
      <c r="Y9" s="113" t="s">
        <v>153</v>
      </c>
      <c r="Z9" s="113" t="s">
        <v>154</v>
      </c>
      <c r="AA9" s="113" t="s">
        <v>119</v>
      </c>
      <c r="AB9" s="113" t="s">
        <v>123</v>
      </c>
      <c r="AC9" s="113" t="s">
        <v>121</v>
      </c>
      <c r="AD9" s="53" t="s">
        <v>124</v>
      </c>
      <c r="AE9" s="54"/>
      <c r="AI9" s="21"/>
      <c r="AJ9" s="21"/>
      <c r="AK9" s="21"/>
      <c r="AL9" s="21"/>
      <c r="AM9" s="21"/>
      <c r="AN9" s="21"/>
      <c r="AO9" s="21"/>
    </row>
    <row r="10" spans="1:41" s="14" customFormat="1" x14ac:dyDescent="0.25">
      <c r="A10" s="28" t="s">
        <v>37</v>
      </c>
      <c r="B10" s="29"/>
      <c r="C10" s="29"/>
      <c r="D10" s="30">
        <v>697.84</v>
      </c>
      <c r="E10" s="114"/>
      <c r="F10" s="86"/>
      <c r="G10" s="86"/>
      <c r="H10" s="86"/>
      <c r="I10" s="114"/>
      <c r="J10" s="114"/>
      <c r="K10" s="86"/>
      <c r="L10" s="86"/>
      <c r="M10" s="86"/>
      <c r="N10" s="86"/>
      <c r="O10" s="86"/>
      <c r="P10" s="86">
        <v>1</v>
      </c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47"/>
      <c r="AE10" s="50"/>
      <c r="AF10" s="151" t="s">
        <v>126</v>
      </c>
    </row>
    <row r="11" spans="1:41" s="14" customFormat="1" x14ac:dyDescent="0.25">
      <c r="A11" s="32" t="s">
        <v>38</v>
      </c>
      <c r="B11" s="13"/>
      <c r="C11" s="13"/>
      <c r="D11" s="22">
        <v>679.24</v>
      </c>
      <c r="E11" s="115"/>
      <c r="F11" s="84"/>
      <c r="G11" s="84"/>
      <c r="H11" s="84"/>
      <c r="I11" s="115"/>
      <c r="J11" s="115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>
        <v>1</v>
      </c>
      <c r="X11" s="84"/>
      <c r="Y11" s="84"/>
      <c r="Z11" s="84"/>
      <c r="AA11" s="84"/>
      <c r="AB11" s="84"/>
      <c r="AC11" s="84"/>
      <c r="AD11" s="48"/>
      <c r="AE11" s="51" t="s">
        <v>128</v>
      </c>
      <c r="AF11" s="152"/>
    </row>
    <row r="12" spans="1:41" s="14" customFormat="1" x14ac:dyDescent="0.25">
      <c r="A12" s="32" t="s">
        <v>39</v>
      </c>
      <c r="B12" s="13"/>
      <c r="C12" s="13"/>
      <c r="D12" s="22">
        <v>678.81</v>
      </c>
      <c r="E12" s="115"/>
      <c r="F12" s="84"/>
      <c r="G12" s="84"/>
      <c r="H12" s="84"/>
      <c r="I12" s="115"/>
      <c r="J12" s="115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>
        <v>1</v>
      </c>
      <c r="W12" s="84"/>
      <c r="X12" s="84"/>
      <c r="Y12" s="84"/>
      <c r="Z12" s="84"/>
      <c r="AA12" s="84"/>
      <c r="AB12" s="84"/>
      <c r="AC12" s="84"/>
      <c r="AD12" s="48"/>
      <c r="AE12" s="51" t="s">
        <v>125</v>
      </c>
      <c r="AF12" s="152"/>
    </row>
    <row r="13" spans="1:41" s="14" customFormat="1" x14ac:dyDescent="0.25">
      <c r="A13" s="32" t="s">
        <v>40</v>
      </c>
      <c r="B13" s="13"/>
      <c r="C13" s="13"/>
      <c r="D13" s="22">
        <v>698.8</v>
      </c>
      <c r="E13" s="115"/>
      <c r="F13" s="84"/>
      <c r="G13" s="84"/>
      <c r="H13" s="84"/>
      <c r="I13" s="115"/>
      <c r="J13" s="115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>
        <v>1</v>
      </c>
      <c r="AB13" s="84"/>
      <c r="AC13" s="84"/>
      <c r="AD13" s="48"/>
      <c r="AE13" s="51"/>
      <c r="AF13" s="152"/>
    </row>
    <row r="14" spans="1:41" s="14" customFormat="1" x14ac:dyDescent="0.25">
      <c r="A14" s="32" t="s">
        <v>36</v>
      </c>
      <c r="B14" s="13"/>
      <c r="C14" s="13"/>
      <c r="D14" s="22">
        <v>698.05</v>
      </c>
      <c r="E14" s="115"/>
      <c r="F14" s="84"/>
      <c r="G14" s="84"/>
      <c r="H14" s="84"/>
      <c r="I14" s="115"/>
      <c r="J14" s="115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>
        <v>1</v>
      </c>
      <c r="AB14" s="84"/>
      <c r="AC14" s="84"/>
      <c r="AD14" s="48"/>
      <c r="AE14" s="51"/>
      <c r="AF14" s="152"/>
    </row>
    <row r="15" spans="1:41" s="14" customFormat="1" x14ac:dyDescent="0.25">
      <c r="A15" s="32" t="s">
        <v>41</v>
      </c>
      <c r="B15" s="13"/>
      <c r="C15" s="13"/>
      <c r="D15" s="22">
        <v>697.55</v>
      </c>
      <c r="E15" s="115"/>
      <c r="F15" s="84"/>
      <c r="G15" s="84"/>
      <c r="H15" s="84"/>
      <c r="I15" s="115"/>
      <c r="J15" s="115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>
        <v>1</v>
      </c>
      <c r="Y15" s="84"/>
      <c r="Z15" s="84"/>
      <c r="AA15" s="84"/>
      <c r="AB15" s="84"/>
      <c r="AC15" s="84"/>
      <c r="AD15" s="48"/>
      <c r="AE15" s="51" t="s">
        <v>125</v>
      </c>
      <c r="AF15" s="152"/>
    </row>
    <row r="16" spans="1:41" s="14" customFormat="1" x14ac:dyDescent="0.25">
      <c r="A16" s="32" t="s">
        <v>42</v>
      </c>
      <c r="B16" s="13"/>
      <c r="C16" s="13"/>
      <c r="D16" s="22">
        <v>694.88</v>
      </c>
      <c r="E16" s="115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>
        <v>1</v>
      </c>
      <c r="Y16" s="84"/>
      <c r="Z16" s="84"/>
      <c r="AA16" s="84"/>
      <c r="AB16" s="84"/>
      <c r="AC16" s="84"/>
      <c r="AD16" s="48"/>
      <c r="AE16" s="51" t="s">
        <v>125</v>
      </c>
      <c r="AF16" s="152"/>
    </row>
    <row r="17" spans="1:39" s="14" customFormat="1" ht="15.75" thickBot="1" x14ac:dyDescent="0.3">
      <c r="A17" s="33" t="s">
        <v>43</v>
      </c>
      <c r="B17" s="34"/>
      <c r="C17" s="34"/>
      <c r="D17" s="35">
        <v>696.54</v>
      </c>
      <c r="E17" s="116"/>
      <c r="F17" s="121"/>
      <c r="G17" s="121"/>
      <c r="H17" s="121"/>
      <c r="I17" s="121"/>
      <c r="J17" s="121"/>
      <c r="K17" s="121">
        <v>1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49"/>
      <c r="AE17" s="52"/>
      <c r="AF17" s="153"/>
    </row>
    <row r="18" spans="1:39" s="37" customFormat="1" x14ac:dyDescent="0.25">
      <c r="A18" s="28" t="s">
        <v>44</v>
      </c>
      <c r="B18" s="29"/>
      <c r="C18" s="29"/>
      <c r="D18" s="30">
        <v>649</v>
      </c>
      <c r="E18" s="114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>
        <v>1</v>
      </c>
      <c r="U18" s="86"/>
      <c r="V18" s="86"/>
      <c r="W18" s="86"/>
      <c r="X18" s="86"/>
      <c r="Y18" s="86"/>
      <c r="Z18" s="86"/>
      <c r="AA18" s="86"/>
      <c r="AB18" s="86"/>
      <c r="AC18" s="86"/>
      <c r="AD18" s="31"/>
      <c r="AE18" s="37" t="s">
        <v>127</v>
      </c>
      <c r="AL18" s="151" t="s">
        <v>129</v>
      </c>
    </row>
    <row r="19" spans="1:39" s="38" customFormat="1" x14ac:dyDescent="0.25">
      <c r="A19" s="32" t="s">
        <v>45</v>
      </c>
      <c r="B19" s="13"/>
      <c r="C19" s="13"/>
      <c r="D19" s="22">
        <v>651.08000000000004</v>
      </c>
      <c r="E19" s="115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>
        <v>1</v>
      </c>
      <c r="W19" s="84"/>
      <c r="X19" s="84"/>
      <c r="Y19" s="84"/>
      <c r="Z19" s="84"/>
      <c r="AA19" s="84"/>
      <c r="AB19" s="84"/>
      <c r="AC19" s="84"/>
      <c r="AD19" s="16"/>
      <c r="AE19" s="38" t="s">
        <v>125</v>
      </c>
      <c r="AL19" s="152"/>
    </row>
    <row r="20" spans="1:39" s="38" customFormat="1" x14ac:dyDescent="0.25">
      <c r="A20" s="32" t="s">
        <v>48</v>
      </c>
      <c r="B20" s="13"/>
      <c r="C20" s="13"/>
      <c r="D20" s="22">
        <v>626.91</v>
      </c>
      <c r="E20" s="115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>
        <v>1</v>
      </c>
      <c r="W20" s="84"/>
      <c r="X20" s="84"/>
      <c r="Y20" s="84"/>
      <c r="Z20" s="84"/>
      <c r="AA20" s="84"/>
      <c r="AB20" s="84"/>
      <c r="AC20" s="84"/>
      <c r="AD20" s="16"/>
      <c r="AE20" s="38" t="s">
        <v>125</v>
      </c>
      <c r="AL20" s="152"/>
    </row>
    <row r="21" spans="1:39" s="38" customFormat="1" x14ac:dyDescent="0.25">
      <c r="A21" s="32" t="s">
        <v>49</v>
      </c>
      <c r="B21" s="13"/>
      <c r="C21" s="13"/>
      <c r="D21" s="22">
        <v>627.23</v>
      </c>
      <c r="E21" s="115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>
        <v>1</v>
      </c>
      <c r="U21" s="84"/>
      <c r="V21" s="84"/>
      <c r="W21" s="84"/>
      <c r="X21" s="84"/>
      <c r="Y21" s="84"/>
      <c r="Z21" s="84"/>
      <c r="AA21" s="84"/>
      <c r="AB21" s="84"/>
      <c r="AC21" s="84"/>
      <c r="AD21" s="16"/>
      <c r="AE21" s="38" t="s">
        <v>127</v>
      </c>
      <c r="AL21" s="152"/>
    </row>
    <row r="22" spans="1:39" s="38" customFormat="1" x14ac:dyDescent="0.25">
      <c r="A22" s="32" t="s">
        <v>53</v>
      </c>
      <c r="B22" s="13"/>
      <c r="C22" s="13"/>
      <c r="D22" s="22">
        <v>661.96</v>
      </c>
      <c r="E22" s="115"/>
      <c r="F22" s="84"/>
      <c r="G22" s="84"/>
      <c r="H22" s="84"/>
      <c r="I22" s="84"/>
      <c r="J22" s="84">
        <v>1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16"/>
      <c r="AE22" s="38" t="s">
        <v>127</v>
      </c>
      <c r="AL22" s="152"/>
    </row>
    <row r="23" spans="1:39" s="38" customFormat="1" x14ac:dyDescent="0.25">
      <c r="A23" s="123" t="s">
        <v>46</v>
      </c>
      <c r="B23" s="124"/>
      <c r="C23" s="124"/>
      <c r="D23" s="134">
        <v>673.74</v>
      </c>
      <c r="E23" s="115"/>
      <c r="F23" s="84"/>
      <c r="G23" s="84"/>
      <c r="H23" s="84"/>
      <c r="I23" s="84"/>
      <c r="J23" s="84"/>
      <c r="K23" s="84"/>
      <c r="L23" s="125">
        <v>1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16"/>
      <c r="AL23" s="152"/>
    </row>
    <row r="24" spans="1:39" s="38" customFormat="1" x14ac:dyDescent="0.25">
      <c r="A24" s="32" t="s">
        <v>47</v>
      </c>
      <c r="B24" s="13"/>
      <c r="C24" s="13"/>
      <c r="D24" s="22">
        <v>675.05</v>
      </c>
      <c r="E24" s="115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>
        <v>1</v>
      </c>
      <c r="V24" s="84"/>
      <c r="W24" s="84"/>
      <c r="X24" s="84"/>
      <c r="Y24" s="84"/>
      <c r="Z24" s="84"/>
      <c r="AA24" s="84"/>
      <c r="AB24" s="84"/>
      <c r="AC24" s="84"/>
      <c r="AD24" s="16"/>
      <c r="AL24" s="152"/>
    </row>
    <row r="25" spans="1:39" s="38" customFormat="1" x14ac:dyDescent="0.25">
      <c r="A25" s="32" t="s">
        <v>50</v>
      </c>
      <c r="B25" s="13"/>
      <c r="C25" s="13"/>
      <c r="D25" s="22">
        <v>690.2</v>
      </c>
      <c r="E25" s="115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>
        <v>1</v>
      </c>
      <c r="Y25" s="84"/>
      <c r="Z25" s="84"/>
      <c r="AA25" s="84"/>
      <c r="AB25" s="84"/>
      <c r="AC25" s="84"/>
      <c r="AD25" s="16"/>
      <c r="AE25" s="38" t="s">
        <v>125</v>
      </c>
      <c r="AL25" s="152"/>
    </row>
    <row r="26" spans="1:39" s="38" customFormat="1" x14ac:dyDescent="0.25">
      <c r="A26" s="39" t="s">
        <v>51</v>
      </c>
      <c r="B26" s="40"/>
      <c r="C26" s="40"/>
      <c r="D26" s="22">
        <v>687</v>
      </c>
      <c r="E26" s="115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>
        <v>1</v>
      </c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6"/>
      <c r="AL26" s="152"/>
    </row>
    <row r="27" spans="1:39" s="38" customFormat="1" x14ac:dyDescent="0.25">
      <c r="A27" s="32" t="s">
        <v>52</v>
      </c>
      <c r="B27" s="13"/>
      <c r="C27" s="13"/>
      <c r="D27" s="22">
        <v>692</v>
      </c>
      <c r="E27" s="115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>
        <v>1</v>
      </c>
      <c r="Y27" s="84"/>
      <c r="Z27" s="84"/>
      <c r="AA27" s="84"/>
      <c r="AB27" s="84"/>
      <c r="AC27" s="84"/>
      <c r="AD27" s="16"/>
      <c r="AE27" s="38" t="s">
        <v>125</v>
      </c>
      <c r="AL27" s="152"/>
    </row>
    <row r="28" spans="1:39" s="38" customFormat="1" x14ac:dyDescent="0.25">
      <c r="A28" s="32" t="s">
        <v>55</v>
      </c>
      <c r="B28" s="13"/>
      <c r="C28" s="13"/>
      <c r="D28" s="22">
        <v>674.15</v>
      </c>
      <c r="E28" s="115"/>
      <c r="F28" s="84"/>
      <c r="G28" s="84"/>
      <c r="H28" s="84"/>
      <c r="I28" s="84"/>
      <c r="J28" s="84"/>
      <c r="K28" s="84"/>
      <c r="L28" s="84"/>
      <c r="M28" s="84"/>
      <c r="N28" s="84">
        <v>1</v>
      </c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16"/>
      <c r="AE28" s="38" t="s">
        <v>150</v>
      </c>
      <c r="AL28" s="152"/>
    </row>
    <row r="29" spans="1:39" s="38" customFormat="1" x14ac:dyDescent="0.25">
      <c r="A29" s="32" t="s">
        <v>57</v>
      </c>
      <c r="B29" s="13"/>
      <c r="C29" s="13"/>
      <c r="D29" s="22">
        <v>674.15</v>
      </c>
      <c r="E29" s="115"/>
      <c r="F29" s="84"/>
      <c r="G29" s="84"/>
      <c r="H29" s="84"/>
      <c r="I29" s="84"/>
      <c r="J29" s="84"/>
      <c r="K29" s="84"/>
      <c r="L29" s="84"/>
      <c r="M29" s="84"/>
      <c r="N29" s="84">
        <v>1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16"/>
      <c r="AE29" s="38" t="s">
        <v>150</v>
      </c>
      <c r="AL29" s="152"/>
    </row>
    <row r="30" spans="1:39" s="38" customFormat="1" x14ac:dyDescent="0.25">
      <c r="A30" s="32" t="s">
        <v>59</v>
      </c>
      <c r="B30" s="13"/>
      <c r="C30" s="13"/>
      <c r="D30" s="22">
        <v>692.6</v>
      </c>
      <c r="E30" s="115"/>
      <c r="F30" s="84"/>
      <c r="G30" s="84"/>
      <c r="H30" s="84"/>
      <c r="I30" s="84"/>
      <c r="J30" s="84"/>
      <c r="K30" s="84">
        <v>1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16"/>
      <c r="AL30" s="152"/>
    </row>
    <row r="31" spans="1:39" s="38" customFormat="1" ht="15.75" thickBot="1" x14ac:dyDescent="0.3">
      <c r="A31" s="33" t="s">
        <v>58</v>
      </c>
      <c r="B31" s="34"/>
      <c r="C31" s="34"/>
      <c r="D31" s="35">
        <v>693.62</v>
      </c>
      <c r="E31" s="116"/>
      <c r="F31" s="116"/>
      <c r="G31" s="116"/>
      <c r="H31" s="116"/>
      <c r="I31" s="121"/>
      <c r="J31" s="121"/>
      <c r="K31" s="121">
        <v>1</v>
      </c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36"/>
      <c r="AL31" s="153"/>
    </row>
    <row r="32" spans="1:39" s="29" customFormat="1" x14ac:dyDescent="0.25">
      <c r="A32" s="28" t="s">
        <v>60</v>
      </c>
      <c r="D32" s="30">
        <v>678.38</v>
      </c>
      <c r="E32" s="114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>
        <v>1</v>
      </c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31"/>
      <c r="AM32" s="154" t="s">
        <v>132</v>
      </c>
    </row>
    <row r="33" spans="1:39" s="13" customFormat="1" x14ac:dyDescent="0.25">
      <c r="A33" s="32" t="s">
        <v>61</v>
      </c>
      <c r="D33" s="22">
        <v>677.43</v>
      </c>
      <c r="E33" s="115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>
        <v>1</v>
      </c>
      <c r="X33" s="84"/>
      <c r="Y33" s="84"/>
      <c r="Z33" s="84"/>
      <c r="AA33" s="84"/>
      <c r="AB33" s="84"/>
      <c r="AC33" s="84"/>
      <c r="AD33" s="16"/>
      <c r="AE33" s="13" t="s">
        <v>130</v>
      </c>
      <c r="AM33" s="155"/>
    </row>
    <row r="34" spans="1:39" s="13" customFormat="1" x14ac:dyDescent="0.25">
      <c r="A34" s="32" t="s">
        <v>62</v>
      </c>
      <c r="D34" s="22">
        <v>670</v>
      </c>
      <c r="E34" s="115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>
        <v>1</v>
      </c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16"/>
      <c r="AM34" s="155"/>
    </row>
    <row r="35" spans="1:39" s="13" customFormat="1" x14ac:dyDescent="0.25">
      <c r="A35" s="32" t="s">
        <v>4</v>
      </c>
      <c r="D35" s="22">
        <v>674.81</v>
      </c>
      <c r="E35" s="115"/>
      <c r="F35" s="84"/>
      <c r="G35" s="84">
        <v>1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16"/>
      <c r="AE35" s="13" t="s">
        <v>131</v>
      </c>
      <c r="AM35" s="155"/>
    </row>
    <row r="36" spans="1:39" s="13" customFormat="1" x14ac:dyDescent="0.25">
      <c r="A36" s="32" t="s">
        <v>1</v>
      </c>
      <c r="D36" s="22">
        <v>674.81</v>
      </c>
      <c r="E36" s="115"/>
      <c r="F36" s="84"/>
      <c r="G36" s="84">
        <v>1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16"/>
      <c r="AM36" s="155"/>
    </row>
    <row r="37" spans="1:39" s="13" customFormat="1" x14ac:dyDescent="0.25">
      <c r="A37" s="32" t="s">
        <v>64</v>
      </c>
      <c r="D37" s="22">
        <v>677.73</v>
      </c>
      <c r="E37" s="115"/>
      <c r="F37" s="84"/>
      <c r="G37" s="84"/>
      <c r="H37" s="84">
        <v>1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16"/>
      <c r="AM37" s="155"/>
    </row>
    <row r="38" spans="1:39" s="13" customFormat="1" x14ac:dyDescent="0.25">
      <c r="A38" s="32" t="s">
        <v>65</v>
      </c>
      <c r="D38" s="22">
        <v>677.73</v>
      </c>
      <c r="E38" s="115"/>
      <c r="F38" s="84"/>
      <c r="G38" s="84"/>
      <c r="H38" s="84">
        <v>1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16"/>
      <c r="AM38" s="155"/>
    </row>
    <row r="39" spans="1:39" s="13" customFormat="1" x14ac:dyDescent="0.25">
      <c r="A39" s="32" t="s">
        <v>66</v>
      </c>
      <c r="D39" s="22">
        <v>676.81</v>
      </c>
      <c r="E39" s="115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>
        <v>1</v>
      </c>
      <c r="W39" s="84"/>
      <c r="X39" s="84"/>
      <c r="Y39" s="84"/>
      <c r="Z39" s="84"/>
      <c r="AA39" s="84"/>
      <c r="AB39" s="84"/>
      <c r="AC39" s="84"/>
      <c r="AD39" s="16"/>
      <c r="AE39" s="13" t="s">
        <v>125</v>
      </c>
      <c r="AM39" s="155"/>
    </row>
    <row r="40" spans="1:39" s="13" customFormat="1" x14ac:dyDescent="0.25">
      <c r="A40" s="32" t="s">
        <v>67</v>
      </c>
      <c r="D40" s="22">
        <v>676.41</v>
      </c>
      <c r="E40" s="115"/>
      <c r="F40" s="84">
        <v>1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16"/>
      <c r="AM40" s="155"/>
    </row>
    <row r="41" spans="1:39" s="13" customFormat="1" x14ac:dyDescent="0.25">
      <c r="A41" s="32" t="s">
        <v>68</v>
      </c>
      <c r="D41" s="22">
        <v>676.24</v>
      </c>
      <c r="E41" s="115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>
        <v>1</v>
      </c>
      <c r="W41" s="84"/>
      <c r="X41" s="84"/>
      <c r="Y41" s="84"/>
      <c r="Z41" s="84"/>
      <c r="AA41" s="84"/>
      <c r="AB41" s="84"/>
      <c r="AC41" s="84"/>
      <c r="AD41" s="16"/>
      <c r="AE41" s="13" t="s">
        <v>125</v>
      </c>
      <c r="AM41" s="155"/>
    </row>
    <row r="42" spans="1:39" s="13" customFormat="1" x14ac:dyDescent="0.25">
      <c r="A42" s="32" t="s">
        <v>69</v>
      </c>
      <c r="D42" s="22">
        <v>675</v>
      </c>
      <c r="E42" s="115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>
        <v>1</v>
      </c>
      <c r="Y42" s="84"/>
      <c r="Z42" s="84"/>
      <c r="AA42" s="84"/>
      <c r="AB42" s="84"/>
      <c r="AC42" s="84"/>
      <c r="AD42" s="16"/>
      <c r="AE42" s="13" t="s">
        <v>125</v>
      </c>
      <c r="AM42" s="155"/>
    </row>
    <row r="43" spans="1:39" s="13" customFormat="1" x14ac:dyDescent="0.25">
      <c r="A43" s="32" t="s">
        <v>70</v>
      </c>
      <c r="D43" s="22">
        <v>695.82</v>
      </c>
      <c r="E43" s="115"/>
      <c r="F43" s="84"/>
      <c r="G43" s="84"/>
      <c r="H43" s="84"/>
      <c r="I43" s="84"/>
      <c r="J43" s="84"/>
      <c r="K43" s="84">
        <v>1</v>
      </c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16"/>
      <c r="AM43" s="155"/>
    </row>
    <row r="44" spans="1:39" s="13" customFormat="1" x14ac:dyDescent="0.25">
      <c r="A44" s="32" t="s">
        <v>72</v>
      </c>
      <c r="D44" s="22">
        <v>692.5</v>
      </c>
      <c r="E44" s="115"/>
      <c r="F44" s="84"/>
      <c r="G44" s="84"/>
      <c r="H44" s="84"/>
      <c r="I44" s="84">
        <v>1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16"/>
      <c r="AM44" s="155"/>
    </row>
    <row r="45" spans="1:39" s="13" customFormat="1" x14ac:dyDescent="0.25">
      <c r="A45" s="32" t="s">
        <v>73</v>
      </c>
      <c r="D45" s="22">
        <v>695.58</v>
      </c>
      <c r="E45" s="115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>
        <v>1</v>
      </c>
      <c r="Y45" s="84"/>
      <c r="Z45" s="84"/>
      <c r="AA45" s="84"/>
      <c r="AB45" s="84"/>
      <c r="AC45" s="84"/>
      <c r="AD45" s="16"/>
      <c r="AE45" s="13" t="s">
        <v>125</v>
      </c>
      <c r="AM45" s="155"/>
    </row>
    <row r="46" spans="1:39" s="13" customFormat="1" x14ac:dyDescent="0.25">
      <c r="A46" s="32" t="s">
        <v>74</v>
      </c>
      <c r="D46" s="13">
        <v>696.21</v>
      </c>
      <c r="E46" s="72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>
        <v>1</v>
      </c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16"/>
      <c r="AM46" s="155"/>
    </row>
    <row r="47" spans="1:39" s="13" customFormat="1" x14ac:dyDescent="0.25">
      <c r="A47" s="32" t="s">
        <v>75</v>
      </c>
      <c r="D47" s="13">
        <v>671.91</v>
      </c>
      <c r="E47" s="72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>
        <v>1</v>
      </c>
      <c r="Y47" s="84"/>
      <c r="Z47" s="84"/>
      <c r="AA47" s="84"/>
      <c r="AB47" s="84"/>
      <c r="AC47" s="84"/>
      <c r="AD47" s="16"/>
      <c r="AE47" s="13" t="s">
        <v>125</v>
      </c>
      <c r="AM47" s="155"/>
    </row>
    <row r="48" spans="1:39" s="13" customFormat="1" x14ac:dyDescent="0.25">
      <c r="A48" s="32" t="s">
        <v>76</v>
      </c>
      <c r="D48" s="22">
        <v>671.52</v>
      </c>
      <c r="E48" s="115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>
        <v>1</v>
      </c>
      <c r="U48" s="84"/>
      <c r="V48" s="84"/>
      <c r="W48" s="84"/>
      <c r="X48" s="84"/>
      <c r="Y48" s="84"/>
      <c r="Z48" s="84"/>
      <c r="AA48" s="84"/>
      <c r="AB48" s="84"/>
      <c r="AC48" s="84"/>
      <c r="AD48" s="16"/>
      <c r="AE48" s="13" t="s">
        <v>127</v>
      </c>
      <c r="AM48" s="155"/>
    </row>
    <row r="49" spans="1:39" s="13" customFormat="1" x14ac:dyDescent="0.25">
      <c r="A49" s="32" t="s">
        <v>78</v>
      </c>
      <c r="D49" s="22">
        <v>675.11</v>
      </c>
      <c r="E49" s="115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>
        <v>1</v>
      </c>
      <c r="W49" s="84"/>
      <c r="X49" s="84"/>
      <c r="Y49" s="84"/>
      <c r="Z49" s="84"/>
      <c r="AA49" s="84"/>
      <c r="AB49" s="84"/>
      <c r="AC49" s="84"/>
      <c r="AD49" s="16"/>
      <c r="AE49" s="13" t="s">
        <v>125</v>
      </c>
      <c r="AM49" s="155"/>
    </row>
    <row r="50" spans="1:39" s="42" customFormat="1" ht="15.75" thickBot="1" x14ac:dyDescent="0.3">
      <c r="A50" s="41" t="s">
        <v>77</v>
      </c>
      <c r="D50" s="43">
        <v>674.79</v>
      </c>
      <c r="E50" s="117"/>
      <c r="F50" s="85">
        <v>1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44"/>
    </row>
    <row r="51" spans="1:39" s="37" customFormat="1" x14ac:dyDescent="0.25">
      <c r="A51" s="28" t="s">
        <v>85</v>
      </c>
      <c r="B51" s="29"/>
      <c r="C51" s="29"/>
      <c r="D51" s="30">
        <v>675.5</v>
      </c>
      <c r="E51" s="114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>
        <v>1</v>
      </c>
      <c r="W51" s="86"/>
      <c r="X51" s="86"/>
      <c r="Y51" s="86"/>
      <c r="Z51" s="86"/>
      <c r="AA51" s="86"/>
      <c r="AB51" s="86"/>
      <c r="AC51" s="86"/>
      <c r="AD51" s="31"/>
      <c r="AE51" s="37" t="s">
        <v>125</v>
      </c>
      <c r="AG51" s="151" t="s">
        <v>135</v>
      </c>
    </row>
    <row r="52" spans="1:39" s="38" customFormat="1" x14ac:dyDescent="0.25">
      <c r="A52" s="32" t="s">
        <v>86</v>
      </c>
      <c r="B52" s="13"/>
      <c r="C52" s="13"/>
      <c r="D52" s="22">
        <v>673.59</v>
      </c>
      <c r="E52" s="115"/>
      <c r="F52" s="84"/>
      <c r="G52" s="84"/>
      <c r="H52" s="84"/>
      <c r="I52" s="84"/>
      <c r="J52" s="84"/>
      <c r="K52" s="84"/>
      <c r="L52" s="84"/>
      <c r="M52" s="84"/>
      <c r="N52" s="84"/>
      <c r="O52" s="84">
        <v>1</v>
      </c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16"/>
      <c r="AG52" s="152"/>
    </row>
    <row r="53" spans="1:39" s="38" customFormat="1" x14ac:dyDescent="0.25">
      <c r="A53" s="32" t="s">
        <v>90</v>
      </c>
      <c r="B53" s="13"/>
      <c r="C53" s="13"/>
      <c r="D53" s="22">
        <v>673.59</v>
      </c>
      <c r="E53" s="115"/>
      <c r="F53" s="84"/>
      <c r="G53" s="84"/>
      <c r="H53" s="84"/>
      <c r="I53" s="84"/>
      <c r="J53" s="84"/>
      <c r="K53" s="84"/>
      <c r="L53" s="84"/>
      <c r="M53" s="84">
        <v>1</v>
      </c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16"/>
      <c r="AE53" s="38" t="s">
        <v>134</v>
      </c>
      <c r="AG53" s="152"/>
    </row>
    <row r="54" spans="1:39" s="38" customFormat="1" x14ac:dyDescent="0.25">
      <c r="A54" s="32" t="s">
        <v>87</v>
      </c>
      <c r="B54" s="13"/>
      <c r="C54" s="13"/>
      <c r="D54" s="22">
        <v>673.87</v>
      </c>
      <c r="E54" s="115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>
        <v>1</v>
      </c>
      <c r="W54" s="84"/>
      <c r="X54" s="84"/>
      <c r="Y54" s="84"/>
      <c r="Z54" s="84"/>
      <c r="AA54" s="84"/>
      <c r="AB54" s="84"/>
      <c r="AC54" s="84"/>
      <c r="AD54" s="16"/>
      <c r="AE54" s="38" t="s">
        <v>133</v>
      </c>
      <c r="AG54" s="152"/>
    </row>
    <row r="55" spans="1:39" s="38" customFormat="1" x14ac:dyDescent="0.25">
      <c r="A55" s="32" t="s">
        <v>88</v>
      </c>
      <c r="B55" s="13"/>
      <c r="C55" s="13"/>
      <c r="D55" s="22">
        <v>675.92</v>
      </c>
      <c r="E55" s="115"/>
      <c r="F55" s="84">
        <v>1</v>
      </c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16"/>
      <c r="AG55" s="152"/>
    </row>
    <row r="56" spans="1:39" s="38" customFormat="1" ht="14.25" customHeight="1" x14ac:dyDescent="0.25">
      <c r="A56" s="32" t="s">
        <v>89</v>
      </c>
      <c r="B56" s="13"/>
      <c r="C56" s="13"/>
      <c r="D56" s="22">
        <v>676.18</v>
      </c>
      <c r="E56" s="115"/>
      <c r="F56" s="84">
        <v>1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16"/>
      <c r="AG56" s="152"/>
    </row>
    <row r="57" spans="1:39" s="38" customFormat="1" x14ac:dyDescent="0.25">
      <c r="A57" s="32" t="s">
        <v>91</v>
      </c>
      <c r="B57" s="13"/>
      <c r="C57" s="13"/>
      <c r="D57" s="22">
        <v>677.18</v>
      </c>
      <c r="E57" s="115"/>
      <c r="F57" s="115"/>
      <c r="G57" s="115"/>
      <c r="H57" s="115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>
        <v>1</v>
      </c>
      <c r="W57" s="84"/>
      <c r="X57" s="84"/>
      <c r="Y57" s="84"/>
      <c r="Z57" s="84"/>
      <c r="AA57" s="84"/>
      <c r="AB57" s="84"/>
      <c r="AC57" s="84"/>
      <c r="AD57" s="16"/>
      <c r="AE57" s="38" t="s">
        <v>125</v>
      </c>
      <c r="AG57" s="152"/>
    </row>
    <row r="58" spans="1:39" s="38" customFormat="1" x14ac:dyDescent="0.25">
      <c r="A58" s="32" t="s">
        <v>83</v>
      </c>
      <c r="B58" s="13"/>
      <c r="C58" s="13"/>
      <c r="D58" s="22">
        <v>695.13</v>
      </c>
      <c r="E58" s="115"/>
      <c r="F58" s="115"/>
      <c r="G58" s="115"/>
      <c r="H58" s="115"/>
      <c r="I58" s="84"/>
      <c r="J58" s="84"/>
      <c r="K58" s="84">
        <v>1</v>
      </c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16"/>
      <c r="AG58" s="152"/>
    </row>
    <row r="59" spans="1:39" s="38" customFormat="1" x14ac:dyDescent="0.25">
      <c r="A59" s="32" t="s">
        <v>84</v>
      </c>
      <c r="B59" s="13"/>
      <c r="C59" s="13"/>
      <c r="D59" s="22">
        <v>695.24</v>
      </c>
      <c r="E59" s="115"/>
      <c r="F59" s="115"/>
      <c r="G59" s="115"/>
      <c r="H59" s="115"/>
      <c r="I59" s="84"/>
      <c r="J59" s="84"/>
      <c r="K59" s="84">
        <v>1</v>
      </c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16"/>
      <c r="AG59" s="152"/>
    </row>
    <row r="60" spans="1:39" s="38" customFormat="1" x14ac:dyDescent="0.25">
      <c r="A60" s="123" t="s">
        <v>82</v>
      </c>
      <c r="B60" s="124"/>
      <c r="C60" s="124"/>
      <c r="D60" s="134">
        <v>674.12</v>
      </c>
      <c r="E60" s="115"/>
      <c r="F60" s="115"/>
      <c r="G60" s="115"/>
      <c r="H60" s="115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125">
        <v>1</v>
      </c>
      <c r="U60" s="84"/>
      <c r="V60" s="84"/>
      <c r="W60" s="84"/>
      <c r="X60" s="84"/>
      <c r="Y60" s="84"/>
      <c r="Z60" s="84"/>
      <c r="AA60" s="84"/>
      <c r="AB60" s="84"/>
      <c r="AC60" s="84"/>
      <c r="AD60" s="16"/>
      <c r="AE60" s="38" t="s">
        <v>127</v>
      </c>
      <c r="AG60" s="152"/>
    </row>
    <row r="61" spans="1:39" s="38" customFormat="1" x14ac:dyDescent="0.25">
      <c r="A61" s="123" t="s">
        <v>80</v>
      </c>
      <c r="B61" s="124"/>
      <c r="C61" s="124"/>
      <c r="D61" s="134">
        <v>671.88</v>
      </c>
      <c r="E61" s="115"/>
      <c r="F61" s="115"/>
      <c r="G61" s="115"/>
      <c r="H61" s="115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125">
        <v>1</v>
      </c>
      <c r="W61" s="84"/>
      <c r="X61" s="84"/>
      <c r="Y61" s="84"/>
      <c r="Z61" s="84"/>
      <c r="AA61" s="84"/>
      <c r="AB61" s="84"/>
      <c r="AC61" s="84"/>
      <c r="AD61" s="16"/>
      <c r="AE61" s="38" t="s">
        <v>125</v>
      </c>
      <c r="AG61" s="152"/>
    </row>
    <row r="62" spans="1:39" s="38" customFormat="1" x14ac:dyDescent="0.25">
      <c r="A62" s="123" t="s">
        <v>81</v>
      </c>
      <c r="B62" s="124"/>
      <c r="C62" s="124"/>
      <c r="D62" s="134">
        <v>671.61</v>
      </c>
      <c r="E62" s="115"/>
      <c r="F62" s="115"/>
      <c r="G62" s="115"/>
      <c r="H62" s="115"/>
      <c r="I62" s="84"/>
      <c r="J62" s="84"/>
      <c r="K62" s="84"/>
      <c r="L62" s="125">
        <v>1</v>
      </c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16"/>
      <c r="AG62" s="152"/>
    </row>
    <row r="63" spans="1:39" s="45" customFormat="1" ht="15.75" thickBot="1" x14ac:dyDescent="0.3">
      <c r="A63" s="126" t="s">
        <v>79</v>
      </c>
      <c r="B63" s="127"/>
      <c r="C63" s="127"/>
      <c r="D63" s="136">
        <v>671.61</v>
      </c>
      <c r="E63" s="117"/>
      <c r="F63" s="117"/>
      <c r="G63" s="117"/>
      <c r="H63" s="117"/>
      <c r="I63" s="85"/>
      <c r="J63" s="85"/>
      <c r="K63" s="85"/>
      <c r="L63" s="141">
        <v>1</v>
      </c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44"/>
      <c r="AG63" s="153"/>
    </row>
    <row r="64" spans="1:39" s="37" customFormat="1" x14ac:dyDescent="0.25">
      <c r="A64" s="137" t="s">
        <v>2</v>
      </c>
      <c r="B64" s="138"/>
      <c r="C64" s="138"/>
      <c r="D64" s="139">
        <v>675.38</v>
      </c>
      <c r="E64" s="114"/>
      <c r="F64" s="114"/>
      <c r="G64" s="114"/>
      <c r="H64" s="114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140">
        <v>1</v>
      </c>
      <c r="W64" s="86"/>
      <c r="X64" s="86"/>
      <c r="Y64" s="86"/>
      <c r="Z64" s="86"/>
      <c r="AA64" s="86"/>
      <c r="AB64" s="86"/>
      <c r="AC64" s="86"/>
      <c r="AD64" s="31"/>
      <c r="AE64" s="37" t="s">
        <v>125</v>
      </c>
      <c r="AF64" s="151" t="s">
        <v>136</v>
      </c>
    </row>
    <row r="65" spans="1:33" s="38" customFormat="1" x14ac:dyDescent="0.25">
      <c r="A65" s="32" t="s">
        <v>92</v>
      </c>
      <c r="B65" s="13"/>
      <c r="C65" s="13"/>
      <c r="D65" s="22">
        <v>701.9</v>
      </c>
      <c r="E65" s="115"/>
      <c r="F65" s="115"/>
      <c r="G65" s="115"/>
      <c r="H65" s="115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>
        <v>1</v>
      </c>
      <c r="AD65" s="16"/>
      <c r="AF65" s="152"/>
    </row>
    <row r="66" spans="1:33" s="38" customFormat="1" x14ac:dyDescent="0.25">
      <c r="A66" s="46" t="s">
        <v>93</v>
      </c>
      <c r="B66" s="24"/>
      <c r="C66" s="24"/>
      <c r="D66" s="25">
        <v>703.07</v>
      </c>
      <c r="E66" s="118"/>
      <c r="F66" s="118"/>
      <c r="G66" s="118"/>
      <c r="H66" s="118"/>
      <c r="I66" s="88"/>
      <c r="J66" s="88"/>
      <c r="K66" s="88"/>
      <c r="L66" s="88"/>
      <c r="M66" s="88"/>
      <c r="N66" s="88"/>
      <c r="O66" s="88"/>
      <c r="P66" s="88"/>
      <c r="Q66" s="88">
        <v>1</v>
      </c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26"/>
      <c r="AF66" s="152"/>
    </row>
    <row r="67" spans="1:33" s="38" customFormat="1" x14ac:dyDescent="0.25">
      <c r="A67" s="32" t="s">
        <v>94</v>
      </c>
      <c r="B67" s="13"/>
      <c r="C67" s="13"/>
      <c r="D67" s="22">
        <v>702.16</v>
      </c>
      <c r="E67" s="115"/>
      <c r="F67" s="115"/>
      <c r="G67" s="115"/>
      <c r="H67" s="115"/>
      <c r="I67" s="84"/>
      <c r="J67" s="84"/>
      <c r="K67" s="84"/>
      <c r="L67" s="84"/>
      <c r="M67" s="84"/>
      <c r="N67" s="84"/>
      <c r="O67" s="84"/>
      <c r="P67" s="84"/>
      <c r="Q67" s="84">
        <v>1</v>
      </c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16"/>
      <c r="AF67" s="152"/>
    </row>
    <row r="68" spans="1:33" s="38" customFormat="1" x14ac:dyDescent="0.25">
      <c r="A68" s="32" t="s">
        <v>95</v>
      </c>
      <c r="B68" s="13"/>
      <c r="C68" s="13"/>
      <c r="D68" s="22">
        <v>700.57</v>
      </c>
      <c r="E68" s="115"/>
      <c r="F68" s="115"/>
      <c r="G68" s="115"/>
      <c r="H68" s="115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>
        <v>1</v>
      </c>
      <c r="Y68" s="84"/>
      <c r="Z68" s="84"/>
      <c r="AA68" s="84"/>
      <c r="AB68" s="84"/>
      <c r="AC68" s="84"/>
      <c r="AD68" s="16"/>
      <c r="AE68" s="38" t="s">
        <v>125</v>
      </c>
      <c r="AF68" s="152"/>
    </row>
    <row r="69" spans="1:33" s="38" customFormat="1" x14ac:dyDescent="0.25">
      <c r="A69" s="32" t="s">
        <v>96</v>
      </c>
      <c r="B69" s="13"/>
      <c r="C69" s="13"/>
      <c r="D69" s="22">
        <v>702.91</v>
      </c>
      <c r="E69" s="115"/>
      <c r="F69" s="115"/>
      <c r="G69" s="115"/>
      <c r="H69" s="115"/>
      <c r="I69" s="84"/>
      <c r="J69" s="84"/>
      <c r="K69" s="84"/>
      <c r="L69" s="84"/>
      <c r="M69" s="84"/>
      <c r="N69" s="84"/>
      <c r="O69" s="84"/>
      <c r="P69" s="84"/>
      <c r="Q69" s="84">
        <v>1</v>
      </c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16"/>
      <c r="AF69" s="152"/>
    </row>
    <row r="70" spans="1:33" s="38" customFormat="1" x14ac:dyDescent="0.25">
      <c r="A70" s="32" t="s">
        <v>97</v>
      </c>
      <c r="B70" s="13"/>
      <c r="C70" s="13"/>
      <c r="D70" s="22">
        <v>702.01</v>
      </c>
      <c r="E70" s="115"/>
      <c r="F70" s="115"/>
      <c r="G70" s="115"/>
      <c r="H70" s="115"/>
      <c r="I70" s="84"/>
      <c r="J70" s="84"/>
      <c r="K70" s="84"/>
      <c r="L70" s="84"/>
      <c r="M70" s="84"/>
      <c r="N70" s="84"/>
      <c r="O70" s="84"/>
      <c r="P70" s="84"/>
      <c r="Q70" s="84">
        <v>1</v>
      </c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16"/>
      <c r="AF70" s="152"/>
    </row>
    <row r="71" spans="1:33" s="38" customFormat="1" x14ac:dyDescent="0.25">
      <c r="A71" s="32" t="s">
        <v>98</v>
      </c>
      <c r="B71" s="13"/>
      <c r="C71" s="13"/>
      <c r="D71" s="22">
        <v>668</v>
      </c>
      <c r="E71" s="84">
        <v>1</v>
      </c>
      <c r="F71" s="115"/>
      <c r="G71" s="115"/>
      <c r="H71" s="115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16"/>
      <c r="AF71" s="152"/>
    </row>
    <row r="72" spans="1:33" s="38" customFormat="1" x14ac:dyDescent="0.25">
      <c r="A72" s="32" t="s">
        <v>99</v>
      </c>
      <c r="B72" s="13"/>
      <c r="C72" s="13"/>
      <c r="D72" s="22">
        <v>677</v>
      </c>
      <c r="E72" s="115"/>
      <c r="F72" s="115"/>
      <c r="G72" s="115"/>
      <c r="H72" s="115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>
        <v>1</v>
      </c>
      <c r="Y72" s="84"/>
      <c r="Z72" s="84"/>
      <c r="AA72" s="84"/>
      <c r="AB72" s="84"/>
      <c r="AC72" s="84"/>
      <c r="AD72" s="16"/>
      <c r="AE72" s="38" t="s">
        <v>125</v>
      </c>
      <c r="AF72" s="152"/>
    </row>
    <row r="73" spans="1:33" s="45" customFormat="1" ht="15.75" thickBot="1" x14ac:dyDescent="0.3">
      <c r="A73" s="41" t="s">
        <v>100</v>
      </c>
      <c r="B73" s="42"/>
      <c r="C73" s="42"/>
      <c r="D73" s="43">
        <v>677.12</v>
      </c>
      <c r="E73" s="117"/>
      <c r="F73" s="117"/>
      <c r="G73" s="117"/>
      <c r="H73" s="117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>
        <v>1</v>
      </c>
      <c r="Y73" s="85"/>
      <c r="Z73" s="85"/>
      <c r="AA73" s="85"/>
      <c r="AB73" s="85"/>
      <c r="AC73" s="85"/>
      <c r="AD73" s="44"/>
      <c r="AE73" s="45" t="s">
        <v>125</v>
      </c>
      <c r="AF73" s="153"/>
    </row>
    <row r="74" spans="1:33" s="37" customFormat="1" x14ac:dyDescent="0.25">
      <c r="A74" s="28" t="s">
        <v>101</v>
      </c>
      <c r="B74" s="29"/>
      <c r="C74" s="29"/>
      <c r="D74" s="30">
        <v>676.77</v>
      </c>
      <c r="E74" s="114"/>
      <c r="F74" s="114"/>
      <c r="G74" s="114"/>
      <c r="H74" s="114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>
        <v>1</v>
      </c>
      <c r="Y74" s="86"/>
      <c r="Z74" s="86"/>
      <c r="AA74" s="86"/>
      <c r="AB74" s="86"/>
      <c r="AC74" s="86"/>
      <c r="AD74" s="31"/>
      <c r="AE74" s="37" t="s">
        <v>125</v>
      </c>
      <c r="AF74" s="151" t="s">
        <v>137</v>
      </c>
    </row>
    <row r="75" spans="1:33" s="38" customFormat="1" x14ac:dyDescent="0.25">
      <c r="A75" s="32" t="s">
        <v>102</v>
      </c>
      <c r="B75" s="13"/>
      <c r="C75" s="13"/>
      <c r="D75" s="22">
        <v>644.75</v>
      </c>
      <c r="E75" s="115"/>
      <c r="F75" s="115"/>
      <c r="G75" s="115"/>
      <c r="H75" s="115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>
        <v>1</v>
      </c>
      <c r="Y75" s="84"/>
      <c r="Z75" s="84"/>
      <c r="AA75" s="84"/>
      <c r="AB75" s="84"/>
      <c r="AC75" s="84"/>
      <c r="AD75" s="16"/>
      <c r="AE75" s="38" t="s">
        <v>125</v>
      </c>
      <c r="AF75" s="152"/>
    </row>
    <row r="76" spans="1:33" s="38" customFormat="1" x14ac:dyDescent="0.25">
      <c r="A76" s="32" t="s">
        <v>5</v>
      </c>
      <c r="B76" s="13"/>
      <c r="C76" s="13"/>
      <c r="D76" s="22">
        <v>613</v>
      </c>
      <c r="E76" s="115"/>
      <c r="F76" s="115"/>
      <c r="G76" s="115"/>
      <c r="H76" s="115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>
        <v>1</v>
      </c>
      <c r="Y76" s="84"/>
      <c r="Z76" s="84"/>
      <c r="AA76" s="84"/>
      <c r="AB76" s="84"/>
      <c r="AC76" s="84"/>
      <c r="AD76" s="16"/>
      <c r="AE76" s="38" t="s">
        <v>125</v>
      </c>
      <c r="AF76" s="152"/>
    </row>
    <row r="77" spans="1:33" s="45" customFormat="1" ht="15.75" thickBot="1" x14ac:dyDescent="0.3">
      <c r="A77" s="41" t="s">
        <v>3</v>
      </c>
      <c r="B77" s="42"/>
      <c r="C77" s="42"/>
      <c r="D77" s="43">
        <v>603.54</v>
      </c>
      <c r="E77" s="117"/>
      <c r="F77" s="117"/>
      <c r="G77" s="117"/>
      <c r="H77" s="117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>
        <v>1</v>
      </c>
      <c r="Y77" s="85"/>
      <c r="Z77" s="85"/>
      <c r="AA77" s="85"/>
      <c r="AB77" s="85"/>
      <c r="AC77" s="85"/>
      <c r="AD77" s="44"/>
      <c r="AE77" s="45" t="s">
        <v>125</v>
      </c>
      <c r="AF77" s="153"/>
    </row>
    <row r="78" spans="1:33" s="37" customFormat="1" x14ac:dyDescent="0.25">
      <c r="A78" s="28" t="s">
        <v>111</v>
      </c>
      <c r="B78" s="29"/>
      <c r="C78" s="29"/>
      <c r="D78" s="30">
        <v>702.92</v>
      </c>
      <c r="E78" s="114"/>
      <c r="F78" s="114"/>
      <c r="G78" s="114"/>
      <c r="H78" s="114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>
        <v>1</v>
      </c>
      <c r="AC78" s="86"/>
      <c r="AD78" s="31"/>
      <c r="AG78" s="151" t="s">
        <v>140</v>
      </c>
    </row>
    <row r="79" spans="1:33" s="38" customFormat="1" x14ac:dyDescent="0.25">
      <c r="A79" s="32" t="s">
        <v>112</v>
      </c>
      <c r="B79" s="13"/>
      <c r="C79" s="13"/>
      <c r="D79" s="22">
        <v>702.66</v>
      </c>
      <c r="E79" s="115"/>
      <c r="F79" s="115"/>
      <c r="G79" s="115"/>
      <c r="H79" s="115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>
        <v>1</v>
      </c>
      <c r="Y79" s="84"/>
      <c r="Z79" s="84"/>
      <c r="AA79" s="84"/>
      <c r="AB79" s="84"/>
      <c r="AC79" s="84"/>
      <c r="AD79" s="16"/>
      <c r="AE79" s="38" t="s">
        <v>125</v>
      </c>
      <c r="AG79" s="152"/>
    </row>
    <row r="80" spans="1:33" s="38" customFormat="1" x14ac:dyDescent="0.25">
      <c r="A80" s="46" t="s">
        <v>110</v>
      </c>
      <c r="B80" s="24"/>
      <c r="C80" s="24"/>
      <c r="D80" s="25">
        <v>698.32</v>
      </c>
      <c r="E80" s="118"/>
      <c r="F80" s="118"/>
      <c r="G80" s="118"/>
      <c r="H80" s="11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>
        <v>1</v>
      </c>
      <c r="Y80" s="88"/>
      <c r="Z80" s="88"/>
      <c r="AA80" s="88"/>
      <c r="AB80" s="88"/>
      <c r="AC80" s="88"/>
      <c r="AD80" s="26"/>
      <c r="AE80" s="38" t="s">
        <v>125</v>
      </c>
      <c r="AG80" s="152"/>
    </row>
    <row r="81" spans="1:41" s="38" customFormat="1" x14ac:dyDescent="0.25">
      <c r="A81" s="32" t="s">
        <v>108</v>
      </c>
      <c r="B81" s="13"/>
      <c r="C81" s="13"/>
      <c r="D81" s="22">
        <v>693.66</v>
      </c>
      <c r="E81" s="115"/>
      <c r="F81" s="115"/>
      <c r="G81" s="115"/>
      <c r="H81" s="115"/>
      <c r="I81" s="84"/>
      <c r="J81" s="84"/>
      <c r="K81" s="84"/>
      <c r="L81" s="84"/>
      <c r="M81" s="84"/>
      <c r="N81" s="84"/>
      <c r="O81" s="84"/>
      <c r="P81" s="84">
        <v>1</v>
      </c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16"/>
      <c r="AG81" s="152"/>
    </row>
    <row r="82" spans="1:41" s="38" customFormat="1" x14ac:dyDescent="0.25">
      <c r="A82" s="32" t="s">
        <v>109</v>
      </c>
      <c r="B82" s="13"/>
      <c r="C82" s="13"/>
      <c r="D82" s="22">
        <v>693.68</v>
      </c>
      <c r="E82" s="115"/>
      <c r="F82" s="115"/>
      <c r="G82" s="115"/>
      <c r="H82" s="115"/>
      <c r="I82" s="84"/>
      <c r="J82" s="84"/>
      <c r="K82" s="84"/>
      <c r="L82" s="84"/>
      <c r="M82" s="84"/>
      <c r="N82" s="84"/>
      <c r="O82" s="84"/>
      <c r="P82" s="84">
        <v>1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16"/>
      <c r="AG82" s="152"/>
    </row>
    <row r="83" spans="1:41" s="38" customFormat="1" x14ac:dyDescent="0.25">
      <c r="A83" s="32" t="s">
        <v>104</v>
      </c>
      <c r="B83" s="13"/>
      <c r="C83" s="13"/>
      <c r="D83" s="22">
        <v>586.92999999999995</v>
      </c>
      <c r="E83" s="115"/>
      <c r="F83" s="115"/>
      <c r="G83" s="115"/>
      <c r="H83" s="115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>
        <v>1</v>
      </c>
      <c r="Z83" s="84"/>
      <c r="AA83" s="84"/>
      <c r="AB83" s="84"/>
      <c r="AC83" s="84"/>
      <c r="AD83" s="16"/>
      <c r="AE83" s="38" t="s">
        <v>138</v>
      </c>
      <c r="AG83" s="152"/>
    </row>
    <row r="84" spans="1:41" s="38" customFormat="1" x14ac:dyDescent="0.25">
      <c r="A84" s="32" t="s">
        <v>103</v>
      </c>
      <c r="B84" s="13"/>
      <c r="C84" s="13"/>
      <c r="D84" s="22">
        <v>587.76</v>
      </c>
      <c r="E84" s="115"/>
      <c r="F84" s="115"/>
      <c r="G84" s="115"/>
      <c r="H84" s="115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>
        <v>1</v>
      </c>
      <c r="Y84" s="84"/>
      <c r="Z84" s="84"/>
      <c r="AA84" s="84"/>
      <c r="AB84" s="84"/>
      <c r="AC84" s="84"/>
      <c r="AD84" s="16"/>
      <c r="AE84" s="38" t="s">
        <v>125</v>
      </c>
      <c r="AG84" s="152"/>
    </row>
    <row r="85" spans="1:41" s="38" customFormat="1" x14ac:dyDescent="0.25">
      <c r="A85" s="32" t="s">
        <v>0</v>
      </c>
      <c r="B85" s="13"/>
      <c r="C85" s="13"/>
      <c r="D85" s="22">
        <v>585.03</v>
      </c>
      <c r="E85" s="115"/>
      <c r="F85" s="115"/>
      <c r="G85" s="115"/>
      <c r="H85" s="115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>
        <v>1</v>
      </c>
      <c r="AA85" s="84"/>
      <c r="AB85" s="84"/>
      <c r="AC85" s="84"/>
      <c r="AD85" s="16"/>
      <c r="AE85" s="38" t="s">
        <v>139</v>
      </c>
      <c r="AG85" s="152"/>
    </row>
    <row r="86" spans="1:41" s="38" customFormat="1" x14ac:dyDescent="0.25">
      <c r="A86" s="32" t="s">
        <v>106</v>
      </c>
      <c r="B86" s="13"/>
      <c r="C86" s="13"/>
      <c r="D86" s="22">
        <v>587.76</v>
      </c>
      <c r="E86" s="115"/>
      <c r="F86" s="115"/>
      <c r="G86" s="115"/>
      <c r="H86" s="115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>
        <v>1</v>
      </c>
      <c r="Y86" s="84"/>
      <c r="Z86" s="84"/>
      <c r="AA86" s="84"/>
      <c r="AB86" s="84"/>
      <c r="AC86" s="84"/>
      <c r="AD86" s="16"/>
      <c r="AE86" s="38" t="s">
        <v>125</v>
      </c>
      <c r="AG86" s="152"/>
    </row>
    <row r="87" spans="1:41" s="38" customFormat="1" x14ac:dyDescent="0.25">
      <c r="A87" s="32" t="s">
        <v>107</v>
      </c>
      <c r="B87" s="13"/>
      <c r="C87" s="13"/>
      <c r="D87" s="22">
        <v>587.25</v>
      </c>
      <c r="E87" s="115"/>
      <c r="F87" s="115"/>
      <c r="G87" s="115"/>
      <c r="H87" s="115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>
        <v>1</v>
      </c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16"/>
      <c r="AG87" s="152"/>
    </row>
    <row r="88" spans="1:41" s="45" customFormat="1" ht="15.75" thickBot="1" x14ac:dyDescent="0.3">
      <c r="A88" s="41" t="s">
        <v>105</v>
      </c>
      <c r="B88" s="42"/>
      <c r="C88" s="42"/>
      <c r="D88" s="43">
        <v>587.11</v>
      </c>
      <c r="E88" s="117"/>
      <c r="F88" s="117"/>
      <c r="G88" s="117"/>
      <c r="H88" s="117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44">
        <v>1</v>
      </c>
      <c r="AG88" s="153"/>
    </row>
    <row r="89" spans="1:41" s="14" customFormat="1" x14ac:dyDescent="0.25">
      <c r="A89" s="24" t="s">
        <v>117</v>
      </c>
      <c r="B89" s="24"/>
      <c r="C89" s="24"/>
      <c r="D89" s="25">
        <v>605.08000000000004</v>
      </c>
      <c r="E89" s="118"/>
      <c r="F89" s="118"/>
      <c r="G89" s="118"/>
      <c r="H89" s="118"/>
      <c r="I89" s="88">
        <v>1</v>
      </c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26"/>
    </row>
    <row r="90" spans="1:41" s="14" customFormat="1" x14ac:dyDescent="0.25">
      <c r="A90" s="13" t="s">
        <v>114</v>
      </c>
      <c r="B90" s="13"/>
      <c r="C90" s="13"/>
      <c r="D90" s="22">
        <v>612.5</v>
      </c>
      <c r="E90" s="115"/>
      <c r="F90" s="115"/>
      <c r="G90" s="115"/>
      <c r="H90" s="115"/>
      <c r="I90" s="84">
        <v>1</v>
      </c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16"/>
    </row>
    <row r="91" spans="1:41" s="14" customFormat="1" x14ac:dyDescent="0.25">
      <c r="A91" s="13" t="s">
        <v>113</v>
      </c>
      <c r="B91" s="13"/>
      <c r="C91" s="13"/>
      <c r="D91" s="22">
        <v>613.61</v>
      </c>
      <c r="E91" s="115"/>
      <c r="F91" s="115"/>
      <c r="G91" s="115"/>
      <c r="H91" s="115"/>
      <c r="I91" s="84">
        <v>1</v>
      </c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16"/>
    </row>
    <row r="92" spans="1:41" s="14" customFormat="1" x14ac:dyDescent="0.25">
      <c r="A92" s="13" t="s">
        <v>115</v>
      </c>
      <c r="B92" s="13"/>
      <c r="C92" s="13"/>
      <c r="D92" s="22">
        <v>609.42999999999995</v>
      </c>
      <c r="E92" s="115"/>
      <c r="F92" s="115"/>
      <c r="G92" s="115"/>
      <c r="H92" s="115"/>
      <c r="I92" s="84">
        <v>1</v>
      </c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16"/>
    </row>
    <row r="93" spans="1:41" s="14" customFormat="1" x14ac:dyDescent="0.25">
      <c r="A93" s="13" t="s">
        <v>116</v>
      </c>
      <c r="B93" s="13"/>
      <c r="C93" s="13"/>
      <c r="D93" s="22">
        <v>600.26</v>
      </c>
      <c r="E93" s="115"/>
      <c r="F93" s="115"/>
      <c r="G93" s="115"/>
      <c r="H93" s="115"/>
      <c r="I93" s="84">
        <v>1</v>
      </c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16"/>
    </row>
    <row r="94" spans="1:41" s="8" customFormat="1" x14ac:dyDescent="0.25">
      <c r="A94" s="12"/>
      <c r="B94" s="12"/>
      <c r="C94" s="12"/>
      <c r="D94" s="23"/>
      <c r="E94" s="115"/>
      <c r="F94" s="115"/>
      <c r="G94" s="115"/>
      <c r="H94" s="115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17"/>
      <c r="AE94"/>
      <c r="AF94"/>
      <c r="AG94"/>
      <c r="AH94"/>
      <c r="AI94" s="21"/>
      <c r="AJ94" s="21"/>
      <c r="AK94" s="21"/>
      <c r="AL94" s="21"/>
      <c r="AM94" s="21"/>
      <c r="AN94" s="21"/>
      <c r="AO94" s="21"/>
    </row>
    <row r="95" spans="1:41" x14ac:dyDescent="0.25">
      <c r="A95" s="149" t="s">
        <v>9</v>
      </c>
      <c r="B95" s="150"/>
      <c r="C95" s="150"/>
      <c r="D95" s="150"/>
      <c r="E95" s="119">
        <f t="shared" ref="E95:AD95" si="0">SUM(E10:E94)</f>
        <v>1</v>
      </c>
      <c r="F95" s="119">
        <f t="shared" si="0"/>
        <v>4</v>
      </c>
      <c r="G95" s="119">
        <f t="shared" si="0"/>
        <v>2</v>
      </c>
      <c r="H95" s="119">
        <f t="shared" si="0"/>
        <v>2</v>
      </c>
      <c r="I95" s="119">
        <f t="shared" si="0"/>
        <v>6</v>
      </c>
      <c r="J95" s="119">
        <f t="shared" si="0"/>
        <v>1</v>
      </c>
      <c r="K95" s="119">
        <f t="shared" si="0"/>
        <v>6</v>
      </c>
      <c r="L95" s="75">
        <f>SUM(L10:L94)-L96</f>
        <v>0</v>
      </c>
      <c r="M95" s="119">
        <f t="shared" si="0"/>
        <v>1</v>
      </c>
      <c r="N95" s="119">
        <f t="shared" si="0"/>
        <v>2</v>
      </c>
      <c r="O95" s="119">
        <f t="shared" si="0"/>
        <v>1</v>
      </c>
      <c r="P95" s="119">
        <f t="shared" si="0"/>
        <v>4</v>
      </c>
      <c r="Q95" s="119">
        <f t="shared" si="0"/>
        <v>4</v>
      </c>
      <c r="R95" s="119">
        <f t="shared" si="0"/>
        <v>1</v>
      </c>
      <c r="S95" s="119">
        <f t="shared" si="0"/>
        <v>3</v>
      </c>
      <c r="T95" s="75">
        <f>SUM(T10:T94)-T96</f>
        <v>3</v>
      </c>
      <c r="U95" s="119">
        <f t="shared" si="0"/>
        <v>1</v>
      </c>
      <c r="V95" s="75">
        <f>SUM(V10:V94)-V96</f>
        <v>9</v>
      </c>
      <c r="W95" s="119">
        <f t="shared" si="0"/>
        <v>2</v>
      </c>
      <c r="X95" s="119">
        <f t="shared" si="0"/>
        <v>18</v>
      </c>
      <c r="Y95" s="119">
        <f t="shared" si="0"/>
        <v>1</v>
      </c>
      <c r="Z95" s="119">
        <f t="shared" si="0"/>
        <v>1</v>
      </c>
      <c r="AA95" s="119">
        <f t="shared" si="0"/>
        <v>2</v>
      </c>
      <c r="AB95" s="119">
        <f t="shared" si="0"/>
        <v>1</v>
      </c>
      <c r="AC95" s="119">
        <f t="shared" si="0"/>
        <v>1</v>
      </c>
      <c r="AD95" s="18">
        <f t="shared" si="0"/>
        <v>1</v>
      </c>
      <c r="AI95" s="21"/>
      <c r="AJ95" s="21"/>
      <c r="AK95" s="21"/>
      <c r="AL95" s="21"/>
      <c r="AM95" s="21"/>
      <c r="AN95" s="21"/>
      <c r="AO95" s="21"/>
    </row>
    <row r="96" spans="1:41" s="144" customFormat="1" x14ac:dyDescent="0.25">
      <c r="E96" s="145"/>
      <c r="F96" s="145"/>
      <c r="G96" s="145"/>
      <c r="H96" s="145"/>
      <c r="I96" s="145"/>
      <c r="J96" s="145"/>
      <c r="K96" s="145"/>
      <c r="L96" s="145">
        <v>3</v>
      </c>
      <c r="M96" s="145"/>
      <c r="N96" s="145"/>
      <c r="O96" s="145"/>
      <c r="P96" s="145"/>
      <c r="Q96" s="145"/>
      <c r="R96" s="145"/>
      <c r="S96" s="145"/>
      <c r="T96" s="145">
        <v>1</v>
      </c>
      <c r="U96" s="145"/>
      <c r="V96" s="145">
        <v>2</v>
      </c>
      <c r="W96" s="145"/>
      <c r="X96" s="145"/>
      <c r="Y96" s="145"/>
      <c r="Z96" s="145"/>
      <c r="AA96" s="145"/>
      <c r="AB96" s="145"/>
      <c r="AC96" s="145"/>
    </row>
  </sheetData>
  <sortState ref="A9:Z91">
    <sortCondition ref="A9"/>
  </sortState>
  <mergeCells count="9">
    <mergeCell ref="A8:AD8"/>
    <mergeCell ref="A95:D95"/>
    <mergeCell ref="AF10:AF17"/>
    <mergeCell ref="AL18:AL31"/>
    <mergeCell ref="AM32:AM49"/>
    <mergeCell ref="AG51:AG63"/>
    <mergeCell ref="AF64:AF73"/>
    <mergeCell ref="AF74:AF77"/>
    <mergeCell ref="AG78:AG88"/>
  </mergeCells>
  <printOptions horizontalCentered="1"/>
  <pageMargins left="0.45" right="0.45" top="0.5" bottom="0.5" header="0.3" footer="0.3"/>
  <pageSetup scale="7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tabSelected="1" zoomScale="85" zoomScaleNormal="85" workbookViewId="0">
      <pane ySplit="11" topLeftCell="A12" activePane="bottomLeft" state="frozen"/>
      <selection pane="bottomLeft" activeCell="Q2" sqref="Q2"/>
    </sheetView>
  </sheetViews>
  <sheetFormatPr defaultRowHeight="15" x14ac:dyDescent="0.25"/>
  <cols>
    <col min="1" max="1" width="13" style="10" customWidth="1"/>
    <col min="2" max="2" width="12.28515625" style="10" customWidth="1"/>
    <col min="3" max="14" width="9.140625" style="10" hidden="1" customWidth="1"/>
    <col min="15" max="15" width="3.85546875" style="10" hidden="1" customWidth="1"/>
    <col min="16" max="16" width="12.5703125" style="76" bestFit="1" customWidth="1"/>
    <col min="17" max="17" width="12.5703125" style="76" customWidth="1"/>
    <col min="18" max="19" width="12.5703125" style="76" bestFit="1" customWidth="1"/>
    <col min="20" max="20" width="12.5703125" style="76" customWidth="1"/>
    <col min="21" max="25" width="12.5703125" style="76" bestFit="1" customWidth="1"/>
    <col min="26" max="26" width="10.7109375" style="76" customWidth="1"/>
    <col min="27" max="30" width="12.5703125" style="76" bestFit="1" customWidth="1"/>
    <col min="31" max="31" width="12.85546875" style="76" bestFit="1" customWidth="1"/>
    <col min="32" max="16384" width="9.140625" style="10"/>
  </cols>
  <sheetData>
    <row r="1" spans="1:34" s="56" customFormat="1" ht="12.75" x14ac:dyDescent="0.2">
      <c r="A1" s="1" t="str">
        <f>'[1]Earthwork Summary'!B1</f>
        <v>PROJECT - Cleveland Innerbelt - CCG1</v>
      </c>
      <c r="B1" s="1"/>
      <c r="F1" s="57"/>
      <c r="G1" s="57"/>
      <c r="H1" s="9"/>
      <c r="P1" s="68"/>
      <c r="Q1" s="78"/>
      <c r="R1" s="68"/>
      <c r="S1" s="68"/>
      <c r="T1" s="68"/>
      <c r="U1" s="90"/>
      <c r="V1" s="68"/>
      <c r="W1" s="68"/>
      <c r="X1" s="68"/>
      <c r="Y1" s="68"/>
      <c r="Z1" s="100"/>
      <c r="AA1" s="68"/>
      <c r="AB1" s="68"/>
      <c r="AC1" s="100"/>
      <c r="AD1" s="68"/>
      <c r="AE1" s="68"/>
    </row>
    <row r="2" spans="1:34" s="56" customFormat="1" ht="12.75" x14ac:dyDescent="0.2">
      <c r="A2" s="1" t="str">
        <f>'[1]Earthwork Summary'!B2</f>
        <v>ODOT PROJECT # - CUY-90-14.90</v>
      </c>
      <c r="B2" s="1"/>
      <c r="F2" s="57"/>
      <c r="G2" s="57"/>
      <c r="H2" s="9"/>
      <c r="P2" s="68"/>
      <c r="Q2" s="79"/>
      <c r="R2" s="68"/>
      <c r="S2" s="68"/>
      <c r="T2" s="68"/>
      <c r="U2" s="90"/>
      <c r="V2" s="68"/>
      <c r="W2" s="68"/>
      <c r="X2" s="68"/>
      <c r="Y2" s="68"/>
      <c r="Z2" s="100"/>
      <c r="AA2" s="68"/>
      <c r="AB2" s="68"/>
      <c r="AC2" s="100"/>
      <c r="AD2" s="68"/>
      <c r="AE2" s="68"/>
    </row>
    <row r="3" spans="1:34" s="56" customFormat="1" ht="14.25" x14ac:dyDescent="0.2">
      <c r="A3" s="1" t="str">
        <f>'[1]Earthwork Summary'!B3</f>
        <v>PID 77332 / 85531</v>
      </c>
      <c r="B3" s="1"/>
      <c r="P3" s="68"/>
      <c r="Q3" s="78"/>
      <c r="R3" s="68"/>
      <c r="S3" s="68"/>
      <c r="T3" s="68"/>
      <c r="U3" s="91"/>
      <c r="V3" s="92"/>
      <c r="W3" s="68"/>
      <c r="X3" s="68"/>
      <c r="Y3" s="68"/>
      <c r="Z3" s="101"/>
      <c r="AA3" s="68"/>
      <c r="AB3" s="68"/>
      <c r="AC3" s="101"/>
      <c r="AD3" s="68"/>
      <c r="AE3" s="68"/>
    </row>
    <row r="4" spans="1:34" s="56" customFormat="1" ht="12.75" x14ac:dyDescent="0.2">
      <c r="A4" s="1" t="str">
        <f>'[1]Earthwork Summary'!B4</f>
        <v>HNTB PROJECT # - 49633 PA 002</v>
      </c>
      <c r="B4" s="1"/>
      <c r="P4" s="68"/>
      <c r="Q4" s="79"/>
      <c r="R4" s="68"/>
      <c r="S4" s="68"/>
      <c r="T4" s="68"/>
      <c r="U4" s="91"/>
      <c r="V4" s="68"/>
      <c r="W4" s="68"/>
      <c r="X4" s="68"/>
      <c r="Y4" s="68"/>
      <c r="Z4" s="101"/>
      <c r="AA4" s="68"/>
      <c r="AB4" s="68"/>
      <c r="AC4" s="101"/>
      <c r="AD4" s="68"/>
      <c r="AE4" s="68"/>
    </row>
    <row r="5" spans="1:34" s="56" customFormat="1" ht="11.25" x14ac:dyDescent="0.2">
      <c r="A5" s="1"/>
      <c r="B5" s="1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4" s="56" customFormat="1" ht="11.25" x14ac:dyDescent="0.2">
      <c r="A6" s="132" t="s">
        <v>184</v>
      </c>
      <c r="B6" s="131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4" s="56" customFormat="1" ht="12" thickBot="1" x14ac:dyDescent="0.25">
      <c r="A7" s="1"/>
      <c r="B7" s="1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1:34" s="15" customFormat="1" ht="12.75" customHeight="1" thickBot="1" x14ac:dyDescent="0.3">
      <c r="A8" s="156" t="s">
        <v>35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8"/>
    </row>
    <row r="9" spans="1:34" s="15" customFormat="1" ht="128.25" customHeight="1" x14ac:dyDescent="0.25">
      <c r="A9" s="58" t="s">
        <v>12</v>
      </c>
      <c r="B9" s="59" t="s">
        <v>13</v>
      </c>
      <c r="C9" s="59" t="s">
        <v>14</v>
      </c>
      <c r="D9" s="59" t="s">
        <v>15</v>
      </c>
      <c r="E9" s="59" t="s">
        <v>16</v>
      </c>
      <c r="F9" s="59" t="s">
        <v>17</v>
      </c>
      <c r="G9" s="59" t="s">
        <v>18</v>
      </c>
      <c r="H9" s="59" t="s">
        <v>19</v>
      </c>
      <c r="I9" s="59" t="s">
        <v>20</v>
      </c>
      <c r="J9" s="59" t="s">
        <v>21</v>
      </c>
      <c r="K9" s="59" t="s">
        <v>22</v>
      </c>
      <c r="L9" s="59" t="s">
        <v>23</v>
      </c>
      <c r="M9" s="59" t="s">
        <v>24</v>
      </c>
      <c r="N9" s="59" t="s">
        <v>25</v>
      </c>
      <c r="O9" s="59" t="s">
        <v>26</v>
      </c>
      <c r="P9" s="69" t="s">
        <v>180</v>
      </c>
      <c r="Q9" s="80" t="s">
        <v>166</v>
      </c>
      <c r="R9" s="69" t="s">
        <v>167</v>
      </c>
      <c r="S9" s="80" t="s">
        <v>168</v>
      </c>
      <c r="T9" s="80" t="s">
        <v>181</v>
      </c>
      <c r="U9" s="69" t="s">
        <v>170</v>
      </c>
      <c r="V9" s="69" t="s">
        <v>171</v>
      </c>
      <c r="W9" s="69" t="s">
        <v>172</v>
      </c>
      <c r="X9" s="69" t="s">
        <v>173</v>
      </c>
      <c r="Y9" s="80" t="s">
        <v>175</v>
      </c>
      <c r="Z9" s="69" t="s">
        <v>174</v>
      </c>
      <c r="AA9" s="80" t="s">
        <v>176</v>
      </c>
      <c r="AB9" s="80" t="s">
        <v>169</v>
      </c>
      <c r="AC9" s="69" t="s">
        <v>177</v>
      </c>
      <c r="AD9" s="80" t="s">
        <v>178</v>
      </c>
      <c r="AE9" s="102" t="s">
        <v>179</v>
      </c>
    </row>
    <row r="10" spans="1:34" s="15" customFormat="1" ht="15.75" thickBot="1" x14ac:dyDescent="0.3">
      <c r="A10" s="60"/>
      <c r="B10" s="61"/>
      <c r="C10" s="61" t="s">
        <v>27</v>
      </c>
      <c r="D10" s="61" t="s">
        <v>27</v>
      </c>
      <c r="E10" s="61" t="s">
        <v>28</v>
      </c>
      <c r="F10" s="61" t="s">
        <v>29</v>
      </c>
      <c r="G10" s="61" t="s">
        <v>30</v>
      </c>
      <c r="H10" s="61"/>
      <c r="I10" s="61"/>
      <c r="J10" s="61"/>
      <c r="K10" s="61"/>
      <c r="L10" s="61"/>
      <c r="M10" s="61"/>
      <c r="N10" s="61"/>
      <c r="O10" s="61"/>
      <c r="P10" s="70" t="s">
        <v>31</v>
      </c>
      <c r="Q10" s="70" t="s">
        <v>31</v>
      </c>
      <c r="R10" s="70" t="s">
        <v>31</v>
      </c>
      <c r="S10" s="70" t="s">
        <v>31</v>
      </c>
      <c r="T10" s="70" t="s">
        <v>31</v>
      </c>
      <c r="U10" s="70" t="s">
        <v>31</v>
      </c>
      <c r="V10" s="70" t="s">
        <v>31</v>
      </c>
      <c r="W10" s="70" t="s">
        <v>31</v>
      </c>
      <c r="X10" s="70" t="s">
        <v>31</v>
      </c>
      <c r="Y10" s="70" t="s">
        <v>31</v>
      </c>
      <c r="Z10" s="70" t="s">
        <v>31</v>
      </c>
      <c r="AA10" s="70" t="s">
        <v>31</v>
      </c>
      <c r="AB10" s="70" t="s">
        <v>31</v>
      </c>
      <c r="AC10" s="70" t="s">
        <v>31</v>
      </c>
      <c r="AD10" s="70" t="s">
        <v>31</v>
      </c>
      <c r="AE10" s="103" t="s">
        <v>31</v>
      </c>
    </row>
    <row r="11" spans="1:34" s="15" customFormat="1" ht="0.75" hidden="1" customHeight="1" thickBot="1" x14ac:dyDescent="0.3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</row>
    <row r="12" spans="1:34" s="62" customFormat="1" x14ac:dyDescent="0.25">
      <c r="A12" s="28" t="s">
        <v>37</v>
      </c>
      <c r="B12" s="29" t="s">
        <v>38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71"/>
      <c r="Q12" s="81"/>
      <c r="R12" s="81"/>
      <c r="S12" s="81"/>
      <c r="T12" s="81"/>
      <c r="U12" s="81">
        <f>5+58+20</f>
        <v>83</v>
      </c>
      <c r="V12" s="81"/>
      <c r="W12" s="81"/>
      <c r="X12" s="81"/>
      <c r="Y12" s="93"/>
      <c r="Z12" s="81"/>
      <c r="AA12" s="81"/>
      <c r="AB12" s="81"/>
      <c r="AC12" s="81"/>
      <c r="AD12" s="81"/>
      <c r="AE12" s="104"/>
      <c r="AF12" s="163" t="s">
        <v>158</v>
      </c>
      <c r="AG12" s="164"/>
      <c r="AH12" s="165"/>
    </row>
    <row r="13" spans="1:34" s="15" customFormat="1" x14ac:dyDescent="0.25">
      <c r="A13" s="63" t="s">
        <v>38</v>
      </c>
      <c r="B13" s="11" t="s">
        <v>39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72"/>
      <c r="Q13" s="82"/>
      <c r="R13" s="77">
        <v>16</v>
      </c>
      <c r="S13" s="82"/>
      <c r="T13" s="82"/>
      <c r="U13" s="82"/>
      <c r="V13" s="82"/>
      <c r="W13" s="82"/>
      <c r="X13" s="82"/>
      <c r="Y13" s="94"/>
      <c r="Z13" s="82"/>
      <c r="AA13" s="82"/>
      <c r="AB13" s="82"/>
      <c r="AC13" s="82"/>
      <c r="AD13" s="82"/>
      <c r="AE13" s="105"/>
      <c r="AF13" s="166"/>
      <c r="AG13" s="167"/>
      <c r="AH13" s="168"/>
    </row>
    <row r="14" spans="1:34" s="15" customFormat="1" x14ac:dyDescent="0.25">
      <c r="A14" s="32" t="s">
        <v>40</v>
      </c>
      <c r="B14" s="13" t="s">
        <v>36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72"/>
      <c r="Q14" s="82"/>
      <c r="R14" s="82">
        <v>132</v>
      </c>
      <c r="S14" s="84"/>
      <c r="T14" s="84"/>
      <c r="U14" s="82"/>
      <c r="V14" s="82"/>
      <c r="W14" s="82"/>
      <c r="X14" s="82"/>
      <c r="Y14" s="95"/>
      <c r="Z14" s="82"/>
      <c r="AA14" s="82"/>
      <c r="AB14" s="84"/>
      <c r="AC14" s="82"/>
      <c r="AD14" s="82"/>
      <c r="AE14" s="105"/>
      <c r="AF14" s="166"/>
      <c r="AG14" s="167"/>
      <c r="AH14" s="168"/>
    </row>
    <row r="15" spans="1:34" s="15" customFormat="1" x14ac:dyDescent="0.25">
      <c r="A15" s="32" t="s">
        <v>36</v>
      </c>
      <c r="B15" s="13" t="s">
        <v>41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72"/>
      <c r="Q15" s="77"/>
      <c r="R15" s="82"/>
      <c r="S15" s="89">
        <v>8</v>
      </c>
      <c r="T15" s="82"/>
      <c r="U15" s="82"/>
      <c r="V15" s="82"/>
      <c r="W15" s="82"/>
      <c r="X15" s="82"/>
      <c r="Y15" s="94"/>
      <c r="Z15" s="82"/>
      <c r="AA15" s="77"/>
      <c r="AB15" s="84"/>
      <c r="AC15" s="82"/>
      <c r="AD15" s="77"/>
      <c r="AE15" s="105"/>
      <c r="AF15" s="166"/>
      <c r="AG15" s="167"/>
      <c r="AH15" s="168"/>
    </row>
    <row r="16" spans="1:34" s="15" customFormat="1" x14ac:dyDescent="0.25">
      <c r="A16" s="32" t="s">
        <v>41</v>
      </c>
      <c r="B16" s="13" t="s">
        <v>42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72"/>
      <c r="Q16" s="77"/>
      <c r="R16" s="82"/>
      <c r="S16" s="89">
        <v>296</v>
      </c>
      <c r="T16" s="82"/>
      <c r="U16" s="82"/>
      <c r="V16" s="82"/>
      <c r="W16" s="82"/>
      <c r="X16" s="82"/>
      <c r="Y16" s="94"/>
      <c r="Z16" s="82"/>
      <c r="AA16" s="77"/>
      <c r="AB16" s="82"/>
      <c r="AC16" s="82"/>
      <c r="AD16" s="77"/>
      <c r="AE16" s="105"/>
      <c r="AF16" s="166"/>
      <c r="AG16" s="167"/>
      <c r="AH16" s="168"/>
    </row>
    <row r="17" spans="1:34" s="15" customFormat="1" x14ac:dyDescent="0.25">
      <c r="A17" s="32" t="s">
        <v>42</v>
      </c>
      <c r="B17" s="13" t="s">
        <v>43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72"/>
      <c r="Q17" s="82"/>
      <c r="R17" s="82"/>
      <c r="S17" s="82"/>
      <c r="T17" s="82"/>
      <c r="U17" s="82"/>
      <c r="V17" s="82"/>
      <c r="W17" s="82"/>
      <c r="X17" s="82"/>
      <c r="Y17" s="94"/>
      <c r="Z17" s="82"/>
      <c r="AA17" s="82">
        <v>91</v>
      </c>
      <c r="AB17" s="82"/>
      <c r="AC17" s="82"/>
      <c r="AD17" s="82"/>
      <c r="AE17" s="105"/>
      <c r="AF17" s="166"/>
      <c r="AG17" s="167"/>
      <c r="AH17" s="168"/>
    </row>
    <row r="18" spans="1:34" s="15" customFormat="1" ht="15.75" thickBot="1" x14ac:dyDescent="0.3">
      <c r="A18" s="41" t="s">
        <v>43</v>
      </c>
      <c r="B18" s="64" t="s">
        <v>32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73"/>
      <c r="Q18" s="83"/>
      <c r="R18" s="83"/>
      <c r="S18" s="83"/>
      <c r="T18" s="83"/>
      <c r="U18" s="83"/>
      <c r="V18" s="83"/>
      <c r="W18" s="83"/>
      <c r="X18" s="83"/>
      <c r="Y18" s="96"/>
      <c r="Z18" s="83"/>
      <c r="AA18" s="83"/>
      <c r="AB18" s="83"/>
      <c r="AC18" s="83">
        <f>20+54+12</f>
        <v>86</v>
      </c>
      <c r="AD18" s="83"/>
      <c r="AE18" s="106"/>
      <c r="AF18" s="169"/>
      <c r="AG18" s="170"/>
      <c r="AH18" s="171"/>
    </row>
    <row r="19" spans="1:34" s="15" customFormat="1" x14ac:dyDescent="0.25">
      <c r="A19" s="65" t="s">
        <v>44</v>
      </c>
      <c r="B19" s="66" t="s">
        <v>45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71"/>
      <c r="Q19" s="81"/>
      <c r="R19" s="81">
        <v>36</v>
      </c>
      <c r="S19" s="81"/>
      <c r="T19" s="81"/>
      <c r="U19" s="81"/>
      <c r="V19" s="81"/>
      <c r="W19" s="81"/>
      <c r="X19" s="81"/>
      <c r="Y19" s="93"/>
      <c r="Z19" s="81"/>
      <c r="AA19" s="81"/>
      <c r="AB19" s="81"/>
      <c r="AC19" s="81"/>
      <c r="AD19" s="81"/>
      <c r="AE19" s="104"/>
      <c r="AF19" s="163" t="s">
        <v>159</v>
      </c>
      <c r="AG19" s="164"/>
      <c r="AH19" s="165"/>
    </row>
    <row r="20" spans="1:34" s="15" customFormat="1" x14ac:dyDescent="0.25">
      <c r="A20" s="32" t="s">
        <v>49</v>
      </c>
      <c r="B20" s="13" t="s">
        <v>48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77"/>
      <c r="Q20" s="82"/>
      <c r="R20" s="82"/>
      <c r="S20" s="82"/>
      <c r="T20" s="82"/>
      <c r="U20" s="82"/>
      <c r="V20" s="82">
        <v>30</v>
      </c>
      <c r="W20" s="82"/>
      <c r="X20" s="82"/>
      <c r="Y20" s="94"/>
      <c r="Z20" s="82"/>
      <c r="AA20" s="82"/>
      <c r="AB20" s="82"/>
      <c r="AC20" s="82"/>
      <c r="AD20" s="82"/>
      <c r="AE20" s="105"/>
      <c r="AF20" s="166"/>
      <c r="AG20" s="167"/>
      <c r="AH20" s="168"/>
    </row>
    <row r="21" spans="1:34" s="15" customFormat="1" x14ac:dyDescent="0.25">
      <c r="A21" s="63" t="s">
        <v>53</v>
      </c>
      <c r="B21" s="11" t="s">
        <v>54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72">
        <v>63</v>
      </c>
      <c r="Q21" s="84"/>
      <c r="R21" s="84"/>
      <c r="S21" s="82"/>
      <c r="T21" s="82"/>
      <c r="U21" s="82"/>
      <c r="V21" s="84"/>
      <c r="W21" s="84"/>
      <c r="X21" s="84"/>
      <c r="Y21" s="94"/>
      <c r="Z21" s="82"/>
      <c r="AA21" s="84"/>
      <c r="AB21" s="82"/>
      <c r="AC21" s="82"/>
      <c r="AD21" s="84"/>
      <c r="AE21" s="105"/>
      <c r="AF21" s="166"/>
      <c r="AG21" s="167"/>
      <c r="AH21" s="168"/>
    </row>
    <row r="22" spans="1:34" s="15" customFormat="1" x14ac:dyDescent="0.25">
      <c r="A22" s="123" t="s">
        <v>46</v>
      </c>
      <c r="B22" s="124" t="s">
        <v>47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4">
        <v>32</v>
      </c>
      <c r="Q22" s="82"/>
      <c r="R22" s="82"/>
      <c r="S22" s="82"/>
      <c r="T22" s="82"/>
      <c r="U22" s="82"/>
      <c r="V22" s="82"/>
      <c r="W22" s="82"/>
      <c r="X22" s="82"/>
      <c r="Y22" s="94"/>
      <c r="Z22" s="82"/>
      <c r="AA22" s="82"/>
      <c r="AB22" s="82"/>
      <c r="AC22" s="82"/>
      <c r="AD22" s="82"/>
      <c r="AE22" s="105"/>
      <c r="AF22" s="166"/>
      <c r="AG22" s="167"/>
      <c r="AH22" s="168"/>
    </row>
    <row r="23" spans="1:34" s="15" customFormat="1" x14ac:dyDescent="0.25">
      <c r="A23" s="32" t="s">
        <v>52</v>
      </c>
      <c r="B23" s="13" t="s">
        <v>51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72"/>
      <c r="Q23" s="82"/>
      <c r="R23" s="82"/>
      <c r="S23" s="89">
        <v>24</v>
      </c>
      <c r="T23" s="82"/>
      <c r="U23" s="82"/>
      <c r="V23" s="82"/>
      <c r="W23" s="82"/>
      <c r="X23" s="82"/>
      <c r="Y23" s="94"/>
      <c r="Z23" s="82"/>
      <c r="AA23" s="82"/>
      <c r="AB23" s="82"/>
      <c r="AC23" s="82"/>
      <c r="AD23" s="82"/>
      <c r="AE23" s="105"/>
      <c r="AF23" s="166"/>
      <c r="AG23" s="167"/>
      <c r="AH23" s="168"/>
    </row>
    <row r="24" spans="1:34" s="15" customFormat="1" x14ac:dyDescent="0.25">
      <c r="A24" s="63" t="s">
        <v>51</v>
      </c>
      <c r="B24" s="11" t="s">
        <v>50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72"/>
      <c r="Q24" s="82"/>
      <c r="R24" s="82"/>
      <c r="S24" s="89">
        <v>13</v>
      </c>
      <c r="T24" s="82"/>
      <c r="U24" s="82"/>
      <c r="V24" s="82"/>
      <c r="W24" s="82"/>
      <c r="X24" s="82"/>
      <c r="Y24" s="94"/>
      <c r="Z24" s="82"/>
      <c r="AA24" s="82"/>
      <c r="AB24" s="82"/>
      <c r="AC24" s="82"/>
      <c r="AD24" s="82"/>
      <c r="AE24" s="105"/>
      <c r="AF24" s="166"/>
      <c r="AG24" s="167"/>
      <c r="AH24" s="168"/>
    </row>
    <row r="25" spans="1:34" s="15" customFormat="1" x14ac:dyDescent="0.25">
      <c r="A25" s="32" t="s">
        <v>57</v>
      </c>
      <c r="B25" s="13" t="s">
        <v>56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72">
        <v>16</v>
      </c>
      <c r="Q25" s="84"/>
      <c r="R25" s="84"/>
      <c r="S25" s="82"/>
      <c r="T25" s="82"/>
      <c r="U25" s="82"/>
      <c r="V25" s="84"/>
      <c r="W25" s="84"/>
      <c r="X25" s="84"/>
      <c r="Y25" s="94"/>
      <c r="Z25" s="82"/>
      <c r="AA25" s="84"/>
      <c r="AB25" s="82"/>
      <c r="AC25" s="82"/>
      <c r="AD25" s="84"/>
      <c r="AE25" s="105"/>
      <c r="AF25" s="166"/>
      <c r="AG25" s="167"/>
      <c r="AH25" s="168"/>
    </row>
    <row r="26" spans="1:34" s="15" customFormat="1" x14ac:dyDescent="0.25">
      <c r="A26" s="32" t="s">
        <v>55</v>
      </c>
      <c r="B26" s="13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72">
        <v>21</v>
      </c>
      <c r="Q26" s="82"/>
      <c r="R26" s="82"/>
      <c r="S26" s="82"/>
      <c r="T26" s="82"/>
      <c r="U26" s="82"/>
      <c r="V26" s="82"/>
      <c r="W26" s="82"/>
      <c r="X26" s="82"/>
      <c r="Y26" s="94"/>
      <c r="Z26" s="82"/>
      <c r="AA26" s="82"/>
      <c r="AB26" s="82"/>
      <c r="AC26" s="82"/>
      <c r="AD26" s="82"/>
      <c r="AE26" s="105"/>
      <c r="AF26" s="166"/>
      <c r="AG26" s="167"/>
      <c r="AH26" s="168"/>
    </row>
    <row r="27" spans="1:34" s="15" customFormat="1" ht="15.75" customHeight="1" x14ac:dyDescent="0.25">
      <c r="A27" s="63" t="s">
        <v>58</v>
      </c>
      <c r="B27" s="11" t="s">
        <v>59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72"/>
      <c r="Q27" s="82"/>
      <c r="R27" s="82">
        <v>86</v>
      </c>
      <c r="S27" s="82"/>
      <c r="T27" s="82"/>
      <c r="U27" s="82"/>
      <c r="V27" s="82"/>
      <c r="W27" s="82"/>
      <c r="X27" s="82"/>
      <c r="Y27" s="94"/>
      <c r="Z27" s="82"/>
      <c r="AA27" s="82"/>
      <c r="AB27" s="82"/>
      <c r="AC27" s="82"/>
      <c r="AD27" s="82"/>
      <c r="AE27" s="105"/>
      <c r="AF27" s="166"/>
      <c r="AG27" s="167"/>
      <c r="AH27" s="168"/>
    </row>
    <row r="28" spans="1:34" s="15" customFormat="1" x14ac:dyDescent="0.25">
      <c r="A28" s="63" t="s">
        <v>59</v>
      </c>
      <c r="B28" s="11" t="s">
        <v>50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72"/>
      <c r="Q28" s="82"/>
      <c r="R28" s="82"/>
      <c r="S28" s="89">
        <v>42</v>
      </c>
      <c r="T28" s="82"/>
      <c r="U28" s="82"/>
      <c r="V28" s="82"/>
      <c r="W28" s="82"/>
      <c r="X28" s="82"/>
      <c r="Y28" s="94"/>
      <c r="Z28" s="82"/>
      <c r="AA28" s="82"/>
      <c r="AB28" s="82"/>
      <c r="AC28" s="82"/>
      <c r="AD28" s="82"/>
      <c r="AE28" s="105"/>
      <c r="AF28" s="166"/>
      <c r="AG28" s="167"/>
      <c r="AH28" s="168"/>
    </row>
    <row r="29" spans="1:34" s="15" customFormat="1" ht="15.75" thickBot="1" x14ac:dyDescent="0.3">
      <c r="A29" s="41" t="s">
        <v>50</v>
      </c>
      <c r="B29" s="42" t="s">
        <v>42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73"/>
      <c r="Q29" s="85"/>
      <c r="R29" s="85"/>
      <c r="S29" s="83"/>
      <c r="T29" s="83"/>
      <c r="U29" s="83"/>
      <c r="V29" s="85"/>
      <c r="W29" s="85"/>
      <c r="X29" s="85"/>
      <c r="Y29" s="96"/>
      <c r="Z29" s="83"/>
      <c r="AA29" s="85"/>
      <c r="AB29" s="83">
        <v>281</v>
      </c>
      <c r="AC29" s="83"/>
      <c r="AD29" s="85"/>
      <c r="AE29" s="106"/>
      <c r="AF29" s="169"/>
      <c r="AG29" s="170"/>
      <c r="AH29" s="171"/>
    </row>
    <row r="30" spans="1:34" s="15" customFormat="1" x14ac:dyDescent="0.25">
      <c r="A30" s="28" t="s">
        <v>60</v>
      </c>
      <c r="B30" s="29" t="s">
        <v>61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71"/>
      <c r="Q30" s="86"/>
      <c r="R30" s="86">
        <v>27</v>
      </c>
      <c r="S30" s="81"/>
      <c r="T30" s="81"/>
      <c r="U30" s="81"/>
      <c r="V30" s="86"/>
      <c r="W30" s="86"/>
      <c r="X30" s="86"/>
      <c r="Y30" s="93"/>
      <c r="Z30" s="81"/>
      <c r="AA30" s="86"/>
      <c r="AB30" s="81"/>
      <c r="AC30" s="81"/>
      <c r="AD30" s="86"/>
      <c r="AE30" s="104"/>
      <c r="AF30" s="163" t="s">
        <v>160</v>
      </c>
      <c r="AG30" s="164"/>
      <c r="AH30" s="165"/>
    </row>
    <row r="31" spans="1:34" s="15" customFormat="1" x14ac:dyDescent="0.25">
      <c r="A31" s="32" t="s">
        <v>62</v>
      </c>
      <c r="B31" s="13" t="s">
        <v>61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72"/>
      <c r="Q31" s="82"/>
      <c r="R31" s="82"/>
      <c r="S31" s="82"/>
      <c r="T31" s="82"/>
      <c r="U31" s="82"/>
      <c r="V31" s="82">
        <v>56</v>
      </c>
      <c r="W31" s="82"/>
      <c r="X31" s="82"/>
      <c r="Y31" s="94"/>
      <c r="Z31" s="82"/>
      <c r="AA31" s="82"/>
      <c r="AB31" s="82"/>
      <c r="AC31" s="82"/>
      <c r="AD31" s="82"/>
      <c r="AE31" s="105"/>
      <c r="AF31" s="166"/>
      <c r="AG31" s="167"/>
      <c r="AH31" s="168"/>
    </row>
    <row r="32" spans="1:34" s="15" customFormat="1" x14ac:dyDescent="0.25">
      <c r="A32" s="63" t="s">
        <v>4</v>
      </c>
      <c r="B32" s="11" t="s">
        <v>63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77">
        <v>8</v>
      </c>
      <c r="Q32" s="82"/>
      <c r="R32" s="82"/>
      <c r="S32" s="82"/>
      <c r="T32" s="82"/>
      <c r="U32" s="82"/>
      <c r="V32" s="82"/>
      <c r="W32" s="82"/>
      <c r="X32" s="82"/>
      <c r="Y32" s="94"/>
      <c r="Z32" s="82"/>
      <c r="AA32" s="82"/>
      <c r="AB32" s="82"/>
      <c r="AC32" s="82"/>
      <c r="AD32" s="82"/>
      <c r="AE32" s="105"/>
      <c r="AF32" s="166"/>
      <c r="AG32" s="167"/>
      <c r="AH32" s="168"/>
    </row>
    <row r="33" spans="1:34" s="15" customFormat="1" x14ac:dyDescent="0.25">
      <c r="A33" s="32" t="s">
        <v>1</v>
      </c>
      <c r="B33" s="13" t="s">
        <v>63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77">
        <v>8</v>
      </c>
      <c r="Q33" s="82"/>
      <c r="R33" s="82"/>
      <c r="S33" s="82"/>
      <c r="T33" s="82"/>
      <c r="U33" s="82"/>
      <c r="V33" s="82"/>
      <c r="W33" s="82"/>
      <c r="X33" s="82"/>
      <c r="Y33" s="94"/>
      <c r="Z33" s="82"/>
      <c r="AA33" s="82"/>
      <c r="AB33" s="82"/>
      <c r="AC33" s="82"/>
      <c r="AD33" s="82"/>
      <c r="AE33" s="105"/>
      <c r="AF33" s="166"/>
      <c r="AG33" s="167"/>
      <c r="AH33" s="168"/>
    </row>
    <row r="34" spans="1:34" s="15" customFormat="1" x14ac:dyDescent="0.25">
      <c r="A34" s="63" t="s">
        <v>64</v>
      </c>
      <c r="B34" s="11" t="s">
        <v>65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72">
        <v>32</v>
      </c>
      <c r="Q34" s="82"/>
      <c r="R34" s="82"/>
      <c r="S34" s="82"/>
      <c r="T34" s="82"/>
      <c r="U34" s="82"/>
      <c r="V34" s="82"/>
      <c r="W34" s="82"/>
      <c r="X34" s="82"/>
      <c r="Y34" s="94"/>
      <c r="Z34" s="82"/>
      <c r="AA34" s="82"/>
      <c r="AB34" s="82"/>
      <c r="AC34" s="82"/>
      <c r="AD34" s="82"/>
      <c r="AE34" s="105"/>
      <c r="AF34" s="166"/>
      <c r="AG34" s="167"/>
      <c r="AH34" s="168"/>
    </row>
    <row r="35" spans="1:34" s="15" customFormat="1" x14ac:dyDescent="0.25">
      <c r="A35" s="63" t="s">
        <v>65</v>
      </c>
      <c r="B35" s="11" t="s">
        <v>66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72"/>
      <c r="Q35" s="82"/>
      <c r="R35" s="82">
        <v>72</v>
      </c>
      <c r="S35" s="77"/>
      <c r="T35" s="77"/>
      <c r="U35" s="82"/>
      <c r="V35" s="82"/>
      <c r="W35" s="82"/>
      <c r="X35" s="82"/>
      <c r="Y35" s="97"/>
      <c r="Z35" s="84"/>
      <c r="AA35" s="82"/>
      <c r="AB35" s="77"/>
      <c r="AC35" s="84"/>
      <c r="AD35" s="82"/>
      <c r="AE35" s="105"/>
      <c r="AF35" s="166"/>
      <c r="AG35" s="167"/>
      <c r="AH35" s="168"/>
    </row>
    <row r="36" spans="1:34" s="15" customFormat="1" x14ac:dyDescent="0.25">
      <c r="A36" s="32" t="s">
        <v>67</v>
      </c>
      <c r="B36" s="13" t="s">
        <v>66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72"/>
      <c r="Q36" s="82"/>
      <c r="R36" s="82">
        <v>55</v>
      </c>
      <c r="S36" s="84"/>
      <c r="T36" s="84"/>
      <c r="U36" s="82"/>
      <c r="V36" s="82"/>
      <c r="W36" s="82"/>
      <c r="X36" s="82"/>
      <c r="Y36" s="95"/>
      <c r="Z36" s="82"/>
      <c r="AA36" s="82"/>
      <c r="AB36" s="84"/>
      <c r="AC36" s="82"/>
      <c r="AD36" s="82"/>
      <c r="AE36" s="105"/>
      <c r="AF36" s="166"/>
      <c r="AG36" s="167"/>
      <c r="AH36" s="168"/>
    </row>
    <row r="37" spans="1:34" s="15" customFormat="1" x14ac:dyDescent="0.25">
      <c r="A37" s="63" t="s">
        <v>66</v>
      </c>
      <c r="B37" s="11" t="s">
        <v>68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72"/>
      <c r="Q37" s="84"/>
      <c r="R37" s="84"/>
      <c r="S37" s="82"/>
      <c r="T37" s="82"/>
      <c r="U37" s="82"/>
      <c r="V37" s="84"/>
      <c r="W37" s="84"/>
      <c r="X37" s="84"/>
      <c r="Y37" s="94"/>
      <c r="Z37" s="82"/>
      <c r="AA37" s="84">
        <v>94</v>
      </c>
      <c r="AB37" s="82"/>
      <c r="AC37" s="82"/>
      <c r="AD37" s="84"/>
      <c r="AE37" s="105"/>
      <c r="AF37" s="166"/>
      <c r="AG37" s="167"/>
      <c r="AH37" s="168"/>
    </row>
    <row r="38" spans="1:34" s="15" customFormat="1" x14ac:dyDescent="0.25">
      <c r="A38" s="63" t="s">
        <v>68</v>
      </c>
      <c r="B38" s="11" t="s">
        <v>69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72"/>
      <c r="Q38" s="82"/>
      <c r="R38" s="82"/>
      <c r="S38" s="82"/>
      <c r="T38" s="82"/>
      <c r="U38" s="82"/>
      <c r="V38" s="82"/>
      <c r="W38" s="82"/>
      <c r="X38" s="82"/>
      <c r="Y38" s="94"/>
      <c r="Z38" s="82"/>
      <c r="AA38" s="82">
        <v>108</v>
      </c>
      <c r="AB38" s="82"/>
      <c r="AC38" s="82"/>
      <c r="AD38" s="82"/>
      <c r="AE38" s="105"/>
      <c r="AF38" s="166"/>
      <c r="AG38" s="167"/>
      <c r="AH38" s="168"/>
    </row>
    <row r="39" spans="1:34" s="15" customFormat="1" x14ac:dyDescent="0.25">
      <c r="A39" s="63" t="s">
        <v>69</v>
      </c>
      <c r="B39" s="11" t="s">
        <v>32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72"/>
      <c r="Q39" s="82"/>
      <c r="R39" s="82"/>
      <c r="S39" s="77"/>
      <c r="T39" s="77"/>
      <c r="U39" s="82"/>
      <c r="V39" s="82"/>
      <c r="W39" s="82"/>
      <c r="X39" s="82"/>
      <c r="Y39" s="97"/>
      <c r="Z39" s="82"/>
      <c r="AA39" s="82"/>
      <c r="AB39" s="84"/>
      <c r="AC39" s="82"/>
      <c r="AD39" s="82">
        <v>120</v>
      </c>
      <c r="AE39" s="105"/>
      <c r="AF39" s="166"/>
      <c r="AG39" s="167"/>
      <c r="AH39" s="168"/>
    </row>
    <row r="40" spans="1:34" s="15" customFormat="1" x14ac:dyDescent="0.25">
      <c r="A40" s="63" t="s">
        <v>70</v>
      </c>
      <c r="B40" s="11" t="s">
        <v>71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72"/>
      <c r="Q40" s="82"/>
      <c r="R40" s="82">
        <v>9</v>
      </c>
      <c r="S40" s="84"/>
      <c r="T40" s="84"/>
      <c r="U40" s="82"/>
      <c r="V40" s="82"/>
      <c r="W40" s="82"/>
      <c r="X40" s="82"/>
      <c r="Y40" s="95"/>
      <c r="Z40" s="82"/>
      <c r="AA40" s="82"/>
      <c r="AB40" s="84"/>
      <c r="AC40" s="82"/>
      <c r="AD40" s="82"/>
      <c r="AE40" s="105"/>
      <c r="AF40" s="166"/>
      <c r="AG40" s="167"/>
      <c r="AH40" s="168"/>
    </row>
    <row r="41" spans="1:34" s="15" customFormat="1" x14ac:dyDescent="0.25">
      <c r="A41" s="32" t="s">
        <v>72</v>
      </c>
      <c r="B41" s="13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72"/>
      <c r="Q41" s="82"/>
      <c r="R41" s="82"/>
      <c r="S41" s="89">
        <v>75</v>
      </c>
      <c r="T41" s="82"/>
      <c r="U41" s="82"/>
      <c r="V41" s="82"/>
      <c r="W41" s="82"/>
      <c r="X41" s="82"/>
      <c r="Y41" s="94"/>
      <c r="Z41" s="82"/>
      <c r="AA41" s="82"/>
      <c r="AB41" s="82"/>
      <c r="AC41" s="82"/>
      <c r="AD41" s="82"/>
      <c r="AE41" s="105"/>
      <c r="AF41" s="166"/>
      <c r="AG41" s="167"/>
      <c r="AH41" s="168"/>
    </row>
    <row r="42" spans="1:34" s="15" customFormat="1" x14ac:dyDescent="0.25">
      <c r="A42" s="32" t="s">
        <v>73</v>
      </c>
      <c r="B42" s="13" t="s">
        <v>74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72"/>
      <c r="Q42" s="82"/>
      <c r="R42" s="82">
        <v>107</v>
      </c>
      <c r="S42" s="82"/>
      <c r="T42" s="82"/>
      <c r="U42" s="82"/>
      <c r="V42" s="82"/>
      <c r="W42" s="82"/>
      <c r="X42" s="82"/>
      <c r="Y42" s="94"/>
      <c r="Z42" s="82"/>
      <c r="AA42" s="82"/>
      <c r="AB42" s="82"/>
      <c r="AC42" s="82"/>
      <c r="AD42" s="82"/>
      <c r="AE42" s="105"/>
      <c r="AF42" s="166"/>
      <c r="AG42" s="167"/>
      <c r="AH42" s="168"/>
    </row>
    <row r="43" spans="1:34" s="15" customFormat="1" x14ac:dyDescent="0.25">
      <c r="A43" s="63" t="s">
        <v>74</v>
      </c>
      <c r="B43" s="11" t="s">
        <v>75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72"/>
      <c r="Q43" s="82"/>
      <c r="R43" s="82"/>
      <c r="S43" s="84"/>
      <c r="T43" s="84">
        <v>49</v>
      </c>
      <c r="U43" s="82"/>
      <c r="V43" s="82"/>
      <c r="W43" s="82"/>
      <c r="X43" s="82"/>
      <c r="Y43" s="95"/>
      <c r="Z43" s="82"/>
      <c r="AA43" s="82"/>
      <c r="AB43" s="84"/>
      <c r="AC43" s="82"/>
      <c r="AD43" s="82"/>
      <c r="AE43" s="105"/>
      <c r="AF43" s="166"/>
      <c r="AG43" s="167"/>
      <c r="AH43" s="168"/>
    </row>
    <row r="44" spans="1:34" s="15" customFormat="1" x14ac:dyDescent="0.25">
      <c r="A44" s="32" t="s">
        <v>75</v>
      </c>
      <c r="B44" s="13" t="s">
        <v>32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72"/>
      <c r="Q44" s="82"/>
      <c r="R44" s="82">
        <v>95</v>
      </c>
      <c r="S44" s="82"/>
      <c r="T44" s="82"/>
      <c r="U44" s="82"/>
      <c r="V44" s="82"/>
      <c r="W44" s="82"/>
      <c r="X44" s="82"/>
      <c r="Y44" s="94"/>
      <c r="Z44" s="82"/>
      <c r="AA44" s="82"/>
      <c r="AB44" s="82"/>
      <c r="AC44" s="82"/>
      <c r="AD44" s="82"/>
      <c r="AE44" s="105"/>
      <c r="AF44" s="166"/>
      <c r="AG44" s="167"/>
      <c r="AH44" s="168"/>
    </row>
    <row r="45" spans="1:34" s="15" customFormat="1" x14ac:dyDescent="0.25">
      <c r="A45" s="32" t="s">
        <v>76</v>
      </c>
      <c r="B45" s="13" t="s">
        <v>69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72"/>
      <c r="Q45" s="82"/>
      <c r="R45" s="82">
        <v>104</v>
      </c>
      <c r="S45" s="82"/>
      <c r="T45" s="82"/>
      <c r="U45" s="82"/>
      <c r="V45" s="82"/>
      <c r="W45" s="82"/>
      <c r="X45" s="82"/>
      <c r="Y45" s="94"/>
      <c r="Z45" s="82"/>
      <c r="AA45" s="82"/>
      <c r="AB45" s="82"/>
      <c r="AC45" s="82"/>
      <c r="AD45" s="82"/>
      <c r="AE45" s="105"/>
      <c r="AF45" s="166"/>
      <c r="AG45" s="167"/>
      <c r="AH45" s="168"/>
    </row>
    <row r="46" spans="1:34" s="15" customFormat="1" x14ac:dyDescent="0.25">
      <c r="A46" s="63" t="s">
        <v>77</v>
      </c>
      <c r="B46" s="11" t="s">
        <v>78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72">
        <v>21</v>
      </c>
      <c r="Q46" s="82"/>
      <c r="R46" s="82"/>
      <c r="S46" s="82"/>
      <c r="T46" s="82"/>
      <c r="U46" s="82"/>
      <c r="V46" s="82"/>
      <c r="W46" s="82"/>
      <c r="X46" s="82"/>
      <c r="Y46" s="94"/>
      <c r="Z46" s="82"/>
      <c r="AA46" s="82"/>
      <c r="AB46" s="82"/>
      <c r="AC46" s="82"/>
      <c r="AD46" s="82"/>
      <c r="AE46" s="105"/>
      <c r="AF46" s="166"/>
      <c r="AG46" s="167"/>
      <c r="AH46" s="168"/>
    </row>
    <row r="47" spans="1:34" s="15" customFormat="1" ht="15.75" thickBot="1" x14ac:dyDescent="0.3">
      <c r="A47" s="41" t="s">
        <v>78</v>
      </c>
      <c r="B47" s="42" t="s">
        <v>69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73"/>
      <c r="Q47" s="83"/>
      <c r="R47" s="83"/>
      <c r="S47" s="83"/>
      <c r="T47" s="83"/>
      <c r="U47" s="83"/>
      <c r="V47" s="83"/>
      <c r="W47" s="83"/>
      <c r="X47" s="83"/>
      <c r="Y47" s="96"/>
      <c r="Z47" s="83"/>
      <c r="AA47" s="83">
        <v>63</v>
      </c>
      <c r="AB47" s="83"/>
      <c r="AC47" s="83"/>
      <c r="AD47" s="83"/>
      <c r="AE47" s="106"/>
      <c r="AF47" s="169"/>
      <c r="AG47" s="170"/>
      <c r="AH47" s="171"/>
    </row>
    <row r="48" spans="1:34" s="15" customFormat="1" x14ac:dyDescent="0.25">
      <c r="A48" s="28" t="s">
        <v>61</v>
      </c>
      <c r="B48" s="29" t="s">
        <v>85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71"/>
      <c r="Q48" s="81"/>
      <c r="R48" s="81"/>
      <c r="S48" s="81"/>
      <c r="T48" s="81"/>
      <c r="U48" s="81"/>
      <c r="V48" s="81">
        <v>54</v>
      </c>
      <c r="W48" s="81"/>
      <c r="X48" s="81"/>
      <c r="Y48" s="93"/>
      <c r="Z48" s="81"/>
      <c r="AA48" s="81"/>
      <c r="AB48" s="81"/>
      <c r="AC48" s="81"/>
      <c r="AD48" s="81"/>
      <c r="AE48" s="104"/>
      <c r="AF48" s="163" t="s">
        <v>161</v>
      </c>
      <c r="AG48" s="164"/>
      <c r="AH48" s="165"/>
    </row>
    <row r="49" spans="1:34" s="15" customFormat="1" x14ac:dyDescent="0.25">
      <c r="A49" s="32" t="s">
        <v>86</v>
      </c>
      <c r="B49" s="13" t="s">
        <v>87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72">
        <v>34</v>
      </c>
      <c r="Q49" s="82"/>
      <c r="R49" s="82"/>
      <c r="S49" s="82"/>
      <c r="T49" s="82"/>
      <c r="U49" s="82"/>
      <c r="V49" s="82"/>
      <c r="W49" s="82"/>
      <c r="X49" s="82"/>
      <c r="Y49" s="94"/>
      <c r="Z49" s="82"/>
      <c r="AA49" s="82"/>
      <c r="AB49" s="82"/>
      <c r="AC49" s="82"/>
      <c r="AD49" s="82"/>
      <c r="AE49" s="105"/>
      <c r="AF49" s="166"/>
      <c r="AG49" s="167"/>
      <c r="AH49" s="168"/>
    </row>
    <row r="50" spans="1:34" s="15" customFormat="1" x14ac:dyDescent="0.25">
      <c r="A50" s="32" t="s">
        <v>89</v>
      </c>
      <c r="B50" s="13" t="s">
        <v>68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72">
        <v>61</v>
      </c>
      <c r="Q50" s="82"/>
      <c r="R50" s="82"/>
      <c r="S50" s="82"/>
      <c r="T50" s="82"/>
      <c r="U50" s="82"/>
      <c r="V50" s="82"/>
      <c r="W50" s="82"/>
      <c r="X50" s="82"/>
      <c r="Y50" s="94"/>
      <c r="Z50" s="82"/>
      <c r="AA50" s="82"/>
      <c r="AB50" s="82"/>
      <c r="AC50" s="82"/>
      <c r="AD50" s="82"/>
      <c r="AE50" s="105"/>
      <c r="AF50" s="166"/>
      <c r="AG50" s="167"/>
      <c r="AH50" s="168"/>
    </row>
    <row r="51" spans="1:34" s="15" customFormat="1" x14ac:dyDescent="0.25">
      <c r="A51" s="32" t="s">
        <v>88</v>
      </c>
      <c r="B51" s="13" t="s">
        <v>68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72">
        <v>9</v>
      </c>
      <c r="Q51" s="82"/>
      <c r="R51" s="82"/>
      <c r="S51" s="82"/>
      <c r="T51" s="82"/>
      <c r="U51" s="82"/>
      <c r="V51" s="82"/>
      <c r="W51" s="82"/>
      <c r="X51" s="82"/>
      <c r="Y51" s="94"/>
      <c r="Z51" s="82"/>
      <c r="AA51" s="82"/>
      <c r="AB51" s="82"/>
      <c r="AC51" s="82"/>
      <c r="AD51" s="82"/>
      <c r="AE51" s="105"/>
      <c r="AF51" s="166"/>
      <c r="AG51" s="167"/>
      <c r="AH51" s="168"/>
    </row>
    <row r="52" spans="1:34" s="15" customFormat="1" x14ac:dyDescent="0.25">
      <c r="A52" s="32" t="s">
        <v>90</v>
      </c>
      <c r="B52" s="13" t="s">
        <v>87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72">
        <v>19</v>
      </c>
      <c r="Q52" s="82"/>
      <c r="R52" s="82"/>
      <c r="S52" s="82"/>
      <c r="T52" s="82"/>
      <c r="U52" s="82"/>
      <c r="V52" s="82"/>
      <c r="W52" s="82"/>
      <c r="X52" s="82"/>
      <c r="Y52" s="94"/>
      <c r="Z52" s="82"/>
      <c r="AA52" s="82"/>
      <c r="AB52" s="82"/>
      <c r="AC52" s="82"/>
      <c r="AD52" s="82"/>
      <c r="AE52" s="105"/>
      <c r="AF52" s="166"/>
      <c r="AG52" s="167"/>
      <c r="AH52" s="168"/>
    </row>
    <row r="53" spans="1:34" s="15" customFormat="1" x14ac:dyDescent="0.25">
      <c r="A53" s="32" t="s">
        <v>87</v>
      </c>
      <c r="B53" s="13" t="s">
        <v>85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72"/>
      <c r="Q53" s="82"/>
      <c r="R53" s="82"/>
      <c r="S53" s="82"/>
      <c r="T53" s="82"/>
      <c r="U53" s="82"/>
      <c r="V53" s="82">
        <v>204</v>
      </c>
      <c r="W53" s="82"/>
      <c r="X53" s="82"/>
      <c r="Y53" s="94"/>
      <c r="Z53" s="82"/>
      <c r="AA53" s="82"/>
      <c r="AB53" s="82"/>
      <c r="AC53" s="82"/>
      <c r="AD53" s="82"/>
      <c r="AE53" s="105"/>
      <c r="AF53" s="166"/>
      <c r="AG53" s="167"/>
      <c r="AH53" s="168"/>
    </row>
    <row r="54" spans="1:34" s="15" customFormat="1" x14ac:dyDescent="0.25">
      <c r="A54" s="32" t="s">
        <v>85</v>
      </c>
      <c r="B54" s="13" t="s">
        <v>91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72"/>
      <c r="Q54" s="82"/>
      <c r="R54" s="82"/>
      <c r="S54" s="82"/>
      <c r="T54" s="82"/>
      <c r="U54" s="82"/>
      <c r="V54" s="82"/>
      <c r="W54" s="82"/>
      <c r="X54" s="82"/>
      <c r="Y54" s="94"/>
      <c r="Z54" s="82"/>
      <c r="AA54" s="82">
        <v>180</v>
      </c>
      <c r="AB54" s="82"/>
      <c r="AC54" s="82"/>
      <c r="AD54" s="82"/>
      <c r="AE54" s="105"/>
      <c r="AF54" s="166"/>
      <c r="AG54" s="167"/>
      <c r="AH54" s="168"/>
    </row>
    <row r="55" spans="1:34" s="15" customFormat="1" x14ac:dyDescent="0.25">
      <c r="A55" s="32" t="s">
        <v>91</v>
      </c>
      <c r="B55" s="13" t="s">
        <v>66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72"/>
      <c r="Q55" s="82"/>
      <c r="R55" s="82"/>
      <c r="S55" s="82"/>
      <c r="T55" s="82"/>
      <c r="U55" s="82"/>
      <c r="V55" s="82"/>
      <c r="W55" s="82"/>
      <c r="X55" s="82"/>
      <c r="Y55" s="94"/>
      <c r="Z55" s="84"/>
      <c r="AA55" s="82">
        <v>55</v>
      </c>
      <c r="AB55" s="82"/>
      <c r="AC55" s="84"/>
      <c r="AD55" s="82"/>
      <c r="AE55" s="105"/>
      <c r="AF55" s="166"/>
      <c r="AG55" s="167"/>
      <c r="AH55" s="168"/>
    </row>
    <row r="56" spans="1:34" s="15" customFormat="1" x14ac:dyDescent="0.25">
      <c r="A56" s="32" t="s">
        <v>83</v>
      </c>
      <c r="B56" s="13" t="s">
        <v>84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72"/>
      <c r="Q56" s="82"/>
      <c r="R56" s="82">
        <v>9</v>
      </c>
      <c r="S56" s="82"/>
      <c r="T56" s="82"/>
      <c r="U56" s="82"/>
      <c r="V56" s="82"/>
      <c r="W56" s="82"/>
      <c r="X56" s="82"/>
      <c r="Y56" s="94"/>
      <c r="Z56" s="82"/>
      <c r="AA56" s="82"/>
      <c r="AB56" s="82"/>
      <c r="AC56" s="82"/>
      <c r="AD56" s="82"/>
      <c r="AE56" s="105"/>
      <c r="AF56" s="166"/>
      <c r="AG56" s="167"/>
      <c r="AH56" s="168"/>
    </row>
    <row r="57" spans="1:34" s="15" customFormat="1" x14ac:dyDescent="0.25">
      <c r="A57" s="32" t="s">
        <v>84</v>
      </c>
      <c r="B57" s="13" t="s">
        <v>73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72"/>
      <c r="Q57" s="82"/>
      <c r="R57" s="82">
        <v>114</v>
      </c>
      <c r="S57" s="82"/>
      <c r="T57" s="82"/>
      <c r="U57" s="82"/>
      <c r="V57" s="82"/>
      <c r="W57" s="82"/>
      <c r="X57" s="82"/>
      <c r="Y57" s="94"/>
      <c r="Z57" s="82"/>
      <c r="AA57" s="82"/>
      <c r="AB57" s="82"/>
      <c r="AC57" s="82"/>
      <c r="AD57" s="82"/>
      <c r="AE57" s="105"/>
      <c r="AF57" s="166"/>
      <c r="AG57" s="167"/>
      <c r="AH57" s="168"/>
    </row>
    <row r="58" spans="1:34" s="15" customFormat="1" x14ac:dyDescent="0.25">
      <c r="A58" s="123" t="s">
        <v>82</v>
      </c>
      <c r="B58" s="124" t="s">
        <v>80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72"/>
      <c r="Q58" s="82"/>
      <c r="R58" s="125">
        <v>67</v>
      </c>
      <c r="S58" s="82"/>
      <c r="T58" s="82"/>
      <c r="U58" s="82"/>
      <c r="V58" s="82"/>
      <c r="W58" s="82"/>
      <c r="X58" s="82"/>
      <c r="Y58" s="94"/>
      <c r="Z58" s="82"/>
      <c r="AA58" s="82"/>
      <c r="AB58" s="82"/>
      <c r="AC58" s="82"/>
      <c r="AD58" s="82"/>
      <c r="AE58" s="105"/>
      <c r="AF58" s="166"/>
      <c r="AG58" s="167"/>
      <c r="AH58" s="168"/>
    </row>
    <row r="59" spans="1:34" s="15" customFormat="1" x14ac:dyDescent="0.25">
      <c r="A59" s="123" t="s">
        <v>80</v>
      </c>
      <c r="B59" s="124" t="s">
        <v>78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72"/>
      <c r="Q59" s="82"/>
      <c r="R59" s="125">
        <v>216</v>
      </c>
      <c r="S59" s="82"/>
      <c r="T59" s="82"/>
      <c r="U59" s="82"/>
      <c r="V59" s="82"/>
      <c r="W59" s="82"/>
      <c r="X59" s="82"/>
      <c r="Y59" s="94"/>
      <c r="Z59" s="82"/>
      <c r="AA59" s="82"/>
      <c r="AB59" s="82"/>
      <c r="AC59" s="82"/>
      <c r="AD59" s="82"/>
      <c r="AE59" s="105"/>
      <c r="AF59" s="166"/>
      <c r="AG59" s="167"/>
      <c r="AH59" s="168"/>
    </row>
    <row r="60" spans="1:34" s="15" customFormat="1" x14ac:dyDescent="0.25">
      <c r="A60" s="123" t="s">
        <v>81</v>
      </c>
      <c r="B60" s="124" t="s">
        <v>80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24">
        <v>6</v>
      </c>
      <c r="Q60" s="82"/>
      <c r="R60" s="82"/>
      <c r="S60" s="84"/>
      <c r="T60" s="84"/>
      <c r="U60" s="82"/>
      <c r="V60" s="82"/>
      <c r="W60" s="82"/>
      <c r="X60" s="82"/>
      <c r="Y60" s="95"/>
      <c r="Z60" s="82"/>
      <c r="AA60" s="82"/>
      <c r="AB60" s="84"/>
      <c r="AC60" s="82"/>
      <c r="AD60" s="82"/>
      <c r="AE60" s="105"/>
      <c r="AF60" s="166"/>
      <c r="AG60" s="167"/>
      <c r="AH60" s="168"/>
    </row>
    <row r="61" spans="1:34" s="15" customFormat="1" ht="15.75" thickBot="1" x14ac:dyDescent="0.3">
      <c r="A61" s="126" t="s">
        <v>79</v>
      </c>
      <c r="B61" s="127" t="s">
        <v>80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127">
        <v>18</v>
      </c>
      <c r="Q61" s="83"/>
      <c r="R61" s="83"/>
      <c r="S61" s="83"/>
      <c r="T61" s="83"/>
      <c r="U61" s="83"/>
      <c r="V61" s="83"/>
      <c r="W61" s="83"/>
      <c r="X61" s="83"/>
      <c r="Y61" s="96"/>
      <c r="Z61" s="83"/>
      <c r="AA61" s="83"/>
      <c r="AB61" s="83"/>
      <c r="AC61" s="83"/>
      <c r="AD61" s="83"/>
      <c r="AE61" s="106"/>
      <c r="AF61" s="169"/>
      <c r="AG61" s="170"/>
      <c r="AH61" s="171"/>
    </row>
    <row r="62" spans="1:34" s="15" customFormat="1" x14ac:dyDescent="0.25">
      <c r="A62" s="128" t="s">
        <v>2</v>
      </c>
      <c r="B62" s="129" t="s">
        <v>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74"/>
      <c r="Q62" s="130">
        <v>16</v>
      </c>
      <c r="R62" s="87"/>
      <c r="S62" s="130">
        <v>8</v>
      </c>
      <c r="T62" s="87"/>
      <c r="U62" s="87"/>
      <c r="V62" s="87"/>
      <c r="W62" s="87"/>
      <c r="X62" s="87"/>
      <c r="Y62" s="98"/>
      <c r="Z62" s="87"/>
      <c r="AA62" s="87"/>
      <c r="AB62" s="87"/>
      <c r="AC62" s="87"/>
      <c r="AD62" s="87"/>
      <c r="AE62" s="107"/>
      <c r="AF62" s="163" t="s">
        <v>162</v>
      </c>
      <c r="AG62" s="164"/>
      <c r="AH62" s="165"/>
    </row>
    <row r="63" spans="1:34" s="15" customFormat="1" ht="15.75" customHeight="1" x14ac:dyDescent="0.25">
      <c r="A63" s="32" t="s">
        <v>92</v>
      </c>
      <c r="B63" s="13" t="s">
        <v>93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72"/>
      <c r="Q63" s="82"/>
      <c r="R63" s="82">
        <v>59</v>
      </c>
      <c r="S63" s="82"/>
      <c r="T63" s="82"/>
      <c r="U63" s="82"/>
      <c r="V63" s="82"/>
      <c r="W63" s="82"/>
      <c r="X63" s="82"/>
      <c r="Y63" s="94"/>
      <c r="Z63" s="82"/>
      <c r="AA63" s="82"/>
      <c r="AB63" s="82"/>
      <c r="AC63" s="82"/>
      <c r="AD63" s="82"/>
      <c r="AE63" s="105"/>
      <c r="AF63" s="166"/>
      <c r="AG63" s="167"/>
      <c r="AH63" s="168"/>
    </row>
    <row r="64" spans="1:34" s="15" customFormat="1" x14ac:dyDescent="0.25">
      <c r="A64" s="32" t="s">
        <v>94</v>
      </c>
      <c r="B64" s="13" t="s">
        <v>95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72"/>
      <c r="Q64" s="84"/>
      <c r="R64" s="84">
        <v>55</v>
      </c>
      <c r="S64" s="82"/>
      <c r="T64" s="82"/>
      <c r="U64" s="82"/>
      <c r="V64" s="84"/>
      <c r="W64" s="84"/>
      <c r="X64" s="84"/>
      <c r="Y64" s="94"/>
      <c r="Z64" s="82"/>
      <c r="AA64" s="84"/>
      <c r="AB64" s="82"/>
      <c r="AC64" s="82"/>
      <c r="AD64" s="84"/>
      <c r="AE64" s="105"/>
      <c r="AF64" s="166"/>
      <c r="AG64" s="167"/>
      <c r="AH64" s="168"/>
    </row>
    <row r="65" spans="1:34" s="15" customFormat="1" x14ac:dyDescent="0.25">
      <c r="A65" s="46" t="s">
        <v>93</v>
      </c>
      <c r="B65" s="24" t="s">
        <v>96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74"/>
      <c r="Q65" s="88"/>
      <c r="R65" s="88">
        <v>126</v>
      </c>
      <c r="S65" s="87"/>
      <c r="T65" s="87"/>
      <c r="U65" s="87"/>
      <c r="V65" s="88"/>
      <c r="W65" s="88"/>
      <c r="X65" s="88"/>
      <c r="Y65" s="98"/>
      <c r="Z65" s="87"/>
      <c r="AA65" s="88"/>
      <c r="AB65" s="87"/>
      <c r="AC65" s="87"/>
      <c r="AD65" s="88"/>
      <c r="AE65" s="107"/>
      <c r="AF65" s="166"/>
      <c r="AG65" s="167"/>
      <c r="AH65" s="168"/>
    </row>
    <row r="66" spans="1:34" s="15" customFormat="1" x14ac:dyDescent="0.25">
      <c r="A66" s="32" t="s">
        <v>96</v>
      </c>
      <c r="B66" s="13" t="s">
        <v>94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72"/>
      <c r="Q66" s="82"/>
      <c r="R66" s="82">
        <v>161</v>
      </c>
      <c r="S66" s="82"/>
      <c r="T66" s="82"/>
      <c r="U66" s="82"/>
      <c r="V66" s="82"/>
      <c r="W66" s="82"/>
      <c r="X66" s="82"/>
      <c r="Y66" s="94"/>
      <c r="Z66" s="82"/>
      <c r="AA66" s="82"/>
      <c r="AB66" s="82"/>
      <c r="AC66" s="82"/>
      <c r="AD66" s="82"/>
      <c r="AE66" s="105"/>
      <c r="AF66" s="166"/>
      <c r="AG66" s="167"/>
      <c r="AH66" s="168"/>
    </row>
    <row r="67" spans="1:34" s="15" customFormat="1" x14ac:dyDescent="0.25">
      <c r="A67" s="32" t="s">
        <v>97</v>
      </c>
      <c r="B67" s="13" t="s">
        <v>94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72"/>
      <c r="Q67" s="82"/>
      <c r="R67" s="82">
        <v>41</v>
      </c>
      <c r="S67" s="82"/>
      <c r="T67" s="82"/>
      <c r="U67" s="82"/>
      <c r="V67" s="82"/>
      <c r="W67" s="82"/>
      <c r="X67" s="82"/>
      <c r="Y67" s="94"/>
      <c r="Z67" s="82"/>
      <c r="AA67" s="82"/>
      <c r="AB67" s="82"/>
      <c r="AC67" s="82"/>
      <c r="AD67" s="82"/>
      <c r="AE67" s="105"/>
      <c r="AF67" s="166"/>
      <c r="AG67" s="167"/>
      <c r="AH67" s="168"/>
    </row>
    <row r="68" spans="1:34" s="15" customFormat="1" x14ac:dyDescent="0.25">
      <c r="A68" s="32" t="s">
        <v>98</v>
      </c>
      <c r="B68" s="13" t="s">
        <v>99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72"/>
      <c r="Q68" s="82"/>
      <c r="R68" s="82"/>
      <c r="S68" s="82"/>
      <c r="T68" s="82"/>
      <c r="U68" s="82"/>
      <c r="V68" s="82"/>
      <c r="W68" s="82">
        <v>299</v>
      </c>
      <c r="X68" s="82"/>
      <c r="Y68" s="94"/>
      <c r="Z68" s="82"/>
      <c r="AA68" s="82"/>
      <c r="AB68" s="82"/>
      <c r="AC68" s="82"/>
      <c r="AD68" s="82"/>
      <c r="AE68" s="105"/>
      <c r="AF68" s="166"/>
      <c r="AG68" s="167"/>
      <c r="AH68" s="168"/>
    </row>
    <row r="69" spans="1:34" s="15" customFormat="1" x14ac:dyDescent="0.25">
      <c r="A69" s="63" t="s">
        <v>99</v>
      </c>
      <c r="B69" s="11" t="s">
        <v>100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72"/>
      <c r="Q69" s="82"/>
      <c r="R69" s="82"/>
      <c r="S69" s="82"/>
      <c r="T69" s="82"/>
      <c r="U69" s="82"/>
      <c r="V69" s="82"/>
      <c r="W69" s="82"/>
      <c r="X69" s="82">
        <v>134</v>
      </c>
      <c r="Y69" s="94"/>
      <c r="Z69" s="82"/>
      <c r="AA69" s="82"/>
      <c r="AB69" s="82"/>
      <c r="AC69" s="82"/>
      <c r="AD69" s="82"/>
      <c r="AE69" s="105"/>
      <c r="AF69" s="166"/>
      <c r="AG69" s="167"/>
      <c r="AH69" s="168"/>
    </row>
    <row r="70" spans="1:34" s="15" customFormat="1" x14ac:dyDescent="0.25">
      <c r="A70" s="32" t="s">
        <v>100</v>
      </c>
      <c r="B70" s="13" t="s">
        <v>101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72"/>
      <c r="Q70" s="82"/>
      <c r="R70" s="82"/>
      <c r="S70" s="82"/>
      <c r="T70" s="82"/>
      <c r="U70" s="82"/>
      <c r="V70" s="82"/>
      <c r="W70" s="82"/>
      <c r="X70" s="82">
        <v>80</v>
      </c>
      <c r="Y70" s="94"/>
      <c r="Z70" s="82"/>
      <c r="AA70" s="82"/>
      <c r="AB70" s="82"/>
      <c r="AC70" s="82"/>
      <c r="AD70" s="82"/>
      <c r="AE70" s="105"/>
      <c r="AF70" s="166"/>
      <c r="AG70" s="167"/>
      <c r="AH70" s="168"/>
    </row>
    <row r="71" spans="1:34" s="15" customFormat="1" ht="15.75" thickBot="1" x14ac:dyDescent="0.3">
      <c r="A71" s="41" t="s">
        <v>100</v>
      </c>
      <c r="B71" s="42" t="s">
        <v>101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73"/>
      <c r="Q71" s="83"/>
      <c r="R71" s="83"/>
      <c r="S71" s="83"/>
      <c r="T71" s="83"/>
      <c r="U71" s="83"/>
      <c r="V71" s="83"/>
      <c r="W71" s="83"/>
      <c r="X71" s="83"/>
      <c r="Y71" s="96"/>
      <c r="Z71" s="83">
        <v>82</v>
      </c>
      <c r="AA71" s="83"/>
      <c r="AB71" s="83"/>
      <c r="AC71" s="83"/>
      <c r="AD71" s="83"/>
      <c r="AE71" s="106"/>
      <c r="AF71" s="169"/>
      <c r="AG71" s="170"/>
      <c r="AH71" s="171"/>
    </row>
    <row r="72" spans="1:34" s="15" customFormat="1" x14ac:dyDescent="0.25">
      <c r="A72" s="65" t="s">
        <v>101</v>
      </c>
      <c r="B72" s="66" t="s">
        <v>102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71"/>
      <c r="Q72" s="86"/>
      <c r="R72" s="86"/>
      <c r="S72" s="81"/>
      <c r="T72" s="81"/>
      <c r="U72" s="81"/>
      <c r="V72" s="86"/>
      <c r="W72" s="86"/>
      <c r="X72" s="86"/>
      <c r="Y72" s="93">
        <v>98</v>
      </c>
      <c r="Z72" s="81"/>
      <c r="AA72" s="86"/>
      <c r="AB72" s="81"/>
      <c r="AC72" s="81"/>
      <c r="AD72" s="86"/>
      <c r="AE72" s="104"/>
      <c r="AF72" s="163" t="s">
        <v>163</v>
      </c>
      <c r="AG72" s="164"/>
      <c r="AH72" s="165"/>
    </row>
    <row r="73" spans="1:34" s="15" customFormat="1" x14ac:dyDescent="0.25">
      <c r="A73" s="63" t="s">
        <v>102</v>
      </c>
      <c r="B73" s="11" t="s">
        <v>5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72"/>
      <c r="Q73" s="82"/>
      <c r="R73" s="82"/>
      <c r="S73" s="82"/>
      <c r="T73" s="82"/>
      <c r="U73" s="82"/>
      <c r="V73" s="82"/>
      <c r="W73" s="82"/>
      <c r="X73" s="82"/>
      <c r="Y73" s="94">
        <v>94</v>
      </c>
      <c r="Z73" s="82"/>
      <c r="AA73" s="82"/>
      <c r="AB73" s="82"/>
      <c r="AC73" s="82"/>
      <c r="AD73" s="82"/>
      <c r="AE73" s="105"/>
      <c r="AF73" s="166"/>
      <c r="AG73" s="167"/>
      <c r="AH73" s="168"/>
    </row>
    <row r="74" spans="1:34" s="15" customFormat="1" x14ac:dyDescent="0.25">
      <c r="A74" s="32" t="s">
        <v>5</v>
      </c>
      <c r="B74" s="13" t="s">
        <v>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72"/>
      <c r="Q74" s="82"/>
      <c r="R74" s="82"/>
      <c r="S74" s="82"/>
      <c r="T74" s="82"/>
      <c r="U74" s="82"/>
      <c r="V74" s="82"/>
      <c r="W74" s="82"/>
      <c r="X74" s="82"/>
      <c r="Y74" s="94">
        <v>180</v>
      </c>
      <c r="Z74" s="82"/>
      <c r="AA74" s="82"/>
      <c r="AB74" s="82"/>
      <c r="AC74" s="82"/>
      <c r="AD74" s="82"/>
      <c r="AE74" s="105"/>
      <c r="AF74" s="166"/>
      <c r="AG74" s="167"/>
      <c r="AH74" s="168"/>
    </row>
    <row r="75" spans="1:34" s="15" customFormat="1" ht="15.75" thickBot="1" x14ac:dyDescent="0.3">
      <c r="A75" s="67" t="s">
        <v>3</v>
      </c>
      <c r="B75" s="64" t="s">
        <v>103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73"/>
      <c r="Q75" s="83"/>
      <c r="R75" s="83"/>
      <c r="S75" s="83"/>
      <c r="T75" s="83"/>
      <c r="U75" s="83"/>
      <c r="V75" s="83"/>
      <c r="W75" s="83"/>
      <c r="X75" s="83"/>
      <c r="Y75" s="96">
        <v>238</v>
      </c>
      <c r="Z75" s="83"/>
      <c r="AA75" s="83"/>
      <c r="AB75" s="83"/>
      <c r="AC75" s="83"/>
      <c r="AD75" s="83"/>
      <c r="AE75" s="106"/>
      <c r="AF75" s="169"/>
      <c r="AG75" s="170"/>
      <c r="AH75" s="171"/>
    </row>
    <row r="76" spans="1:34" s="15" customFormat="1" x14ac:dyDescent="0.25">
      <c r="A76" s="28" t="s">
        <v>103</v>
      </c>
      <c r="B76" s="29" t="s">
        <v>104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71"/>
      <c r="Q76" s="86"/>
      <c r="R76" s="86"/>
      <c r="S76" s="81"/>
      <c r="T76" s="81"/>
      <c r="U76" s="81"/>
      <c r="V76" s="86"/>
      <c r="W76" s="86"/>
      <c r="X76" s="86"/>
      <c r="Y76" s="93">
        <v>13</v>
      </c>
      <c r="Z76" s="81"/>
      <c r="AA76" s="86"/>
      <c r="AB76" s="81"/>
      <c r="AC76" s="81"/>
      <c r="AD76" s="86"/>
      <c r="AE76" s="104"/>
      <c r="AF76" s="163" t="s">
        <v>164</v>
      </c>
      <c r="AG76" s="164"/>
      <c r="AH76" s="165"/>
    </row>
    <row r="77" spans="1:34" s="15" customFormat="1" x14ac:dyDescent="0.25">
      <c r="A77" s="63" t="s">
        <v>104</v>
      </c>
      <c r="B77" s="11" t="s">
        <v>0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72"/>
      <c r="Q77" s="82"/>
      <c r="R77" s="82"/>
      <c r="S77" s="82"/>
      <c r="T77" s="82"/>
      <c r="U77" s="82"/>
      <c r="V77" s="82"/>
      <c r="W77" s="82"/>
      <c r="X77" s="82"/>
      <c r="Y77" s="94"/>
      <c r="Z77" s="82"/>
      <c r="AA77" s="82"/>
      <c r="AB77" s="82">
        <v>30</v>
      </c>
      <c r="AC77" s="82"/>
      <c r="AD77" s="82"/>
      <c r="AE77" s="105"/>
      <c r="AF77" s="166"/>
      <c r="AG77" s="167"/>
      <c r="AH77" s="168"/>
    </row>
    <row r="78" spans="1:34" s="15" customFormat="1" x14ac:dyDescent="0.25">
      <c r="A78" s="32" t="s">
        <v>0</v>
      </c>
      <c r="B78" s="13" t="s">
        <v>32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72"/>
      <c r="Q78" s="82"/>
      <c r="R78" s="82"/>
      <c r="S78" s="82"/>
      <c r="T78" s="82"/>
      <c r="U78" s="82"/>
      <c r="V78" s="82"/>
      <c r="W78" s="82"/>
      <c r="X78" s="82"/>
      <c r="Y78" s="94"/>
      <c r="Z78" s="82"/>
      <c r="AA78" s="82"/>
      <c r="AB78" s="82"/>
      <c r="AC78" s="82"/>
      <c r="AD78" s="82"/>
      <c r="AE78" s="105">
        <v>20</v>
      </c>
      <c r="AF78" s="166"/>
      <c r="AG78" s="167"/>
      <c r="AH78" s="168"/>
    </row>
    <row r="79" spans="1:34" s="15" customFormat="1" x14ac:dyDescent="0.25">
      <c r="A79" s="32" t="s">
        <v>63</v>
      </c>
      <c r="B79" s="13" t="s">
        <v>111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72"/>
      <c r="Q79" s="82"/>
      <c r="R79" s="82">
        <v>8</v>
      </c>
      <c r="S79" s="82"/>
      <c r="T79" s="82"/>
      <c r="U79" s="84"/>
      <c r="V79" s="82"/>
      <c r="W79" s="82"/>
      <c r="X79" s="82"/>
      <c r="Y79" s="94"/>
      <c r="Z79" s="82"/>
      <c r="AA79" s="82"/>
      <c r="AB79" s="82"/>
      <c r="AC79" s="82"/>
      <c r="AD79" s="82"/>
      <c r="AE79" s="108"/>
      <c r="AF79" s="166"/>
      <c r="AG79" s="167"/>
      <c r="AH79" s="168"/>
    </row>
    <row r="80" spans="1:34" s="15" customFormat="1" x14ac:dyDescent="0.25">
      <c r="A80" s="32" t="s">
        <v>111</v>
      </c>
      <c r="B80" s="13" t="s">
        <v>112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72"/>
      <c r="Q80" s="82"/>
      <c r="R80" s="82">
        <v>18</v>
      </c>
      <c r="S80" s="82"/>
      <c r="T80" s="82"/>
      <c r="U80" s="84"/>
      <c r="V80" s="82"/>
      <c r="W80" s="82"/>
      <c r="X80" s="82"/>
      <c r="Y80" s="94"/>
      <c r="Z80" s="82"/>
      <c r="AA80" s="82"/>
      <c r="AB80" s="82"/>
      <c r="AC80" s="82"/>
      <c r="AD80" s="82"/>
      <c r="AE80" s="108"/>
      <c r="AF80" s="166"/>
      <c r="AG80" s="167"/>
      <c r="AH80" s="168"/>
    </row>
    <row r="81" spans="1:34" s="15" customFormat="1" x14ac:dyDescent="0.25">
      <c r="A81" s="32" t="s">
        <v>112</v>
      </c>
      <c r="B81" s="13" t="s">
        <v>63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72"/>
      <c r="Q81" s="82"/>
      <c r="R81" s="82">
        <v>8</v>
      </c>
      <c r="S81" s="82"/>
      <c r="T81" s="82"/>
      <c r="U81" s="84"/>
      <c r="V81" s="82"/>
      <c r="W81" s="82"/>
      <c r="X81" s="82"/>
      <c r="Y81" s="94"/>
      <c r="Z81" s="82"/>
      <c r="AA81" s="82"/>
      <c r="AB81" s="82"/>
      <c r="AC81" s="82"/>
      <c r="AD81" s="82"/>
      <c r="AE81" s="108"/>
      <c r="AF81" s="166"/>
      <c r="AG81" s="167"/>
      <c r="AH81" s="168"/>
    </row>
    <row r="82" spans="1:34" s="15" customFormat="1" x14ac:dyDescent="0.25">
      <c r="A82" s="46" t="s">
        <v>110</v>
      </c>
      <c r="B82" s="24" t="s">
        <v>63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74"/>
      <c r="Q82" s="87"/>
      <c r="R82" s="87">
        <v>5</v>
      </c>
      <c r="S82" s="87"/>
      <c r="T82" s="87"/>
      <c r="U82" s="87"/>
      <c r="V82" s="87"/>
      <c r="W82" s="87"/>
      <c r="X82" s="87"/>
      <c r="Y82" s="98"/>
      <c r="Z82" s="87"/>
      <c r="AA82" s="87"/>
      <c r="AB82" s="87"/>
      <c r="AC82" s="87"/>
      <c r="AD82" s="87"/>
      <c r="AE82" s="109"/>
      <c r="AF82" s="166"/>
      <c r="AG82" s="167"/>
      <c r="AH82" s="168"/>
    </row>
    <row r="83" spans="1:34" s="15" customFormat="1" x14ac:dyDescent="0.25">
      <c r="A83" s="32" t="s">
        <v>108</v>
      </c>
      <c r="B83" s="13" t="s">
        <v>58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72"/>
      <c r="Q83" s="82"/>
      <c r="R83" s="82">
        <v>25</v>
      </c>
      <c r="S83" s="82"/>
      <c r="T83" s="82"/>
      <c r="U83" s="84"/>
      <c r="V83" s="82"/>
      <c r="W83" s="82"/>
      <c r="X83" s="82"/>
      <c r="Y83" s="94"/>
      <c r="Z83" s="82"/>
      <c r="AA83" s="82"/>
      <c r="AB83" s="82"/>
      <c r="AC83" s="82"/>
      <c r="AD83" s="82"/>
      <c r="AE83" s="108"/>
      <c r="AF83" s="166"/>
      <c r="AG83" s="167"/>
      <c r="AH83" s="168"/>
    </row>
    <row r="84" spans="1:34" s="15" customFormat="1" x14ac:dyDescent="0.25">
      <c r="A84" s="32" t="s">
        <v>109</v>
      </c>
      <c r="B84" s="13" t="s">
        <v>58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72"/>
      <c r="Q84" s="82"/>
      <c r="R84" s="82">
        <v>26</v>
      </c>
      <c r="S84" s="82"/>
      <c r="T84" s="82"/>
      <c r="U84" s="82"/>
      <c r="V84" s="82"/>
      <c r="W84" s="82"/>
      <c r="X84" s="82"/>
      <c r="Y84" s="94"/>
      <c r="Z84" s="82"/>
      <c r="AA84" s="82"/>
      <c r="AB84" s="82"/>
      <c r="AC84" s="82"/>
      <c r="AD84" s="82"/>
      <c r="AE84" s="105"/>
      <c r="AF84" s="166"/>
      <c r="AG84" s="167"/>
      <c r="AH84" s="168"/>
    </row>
    <row r="85" spans="1:34" s="15" customFormat="1" x14ac:dyDescent="0.25">
      <c r="A85" s="63" t="s">
        <v>107</v>
      </c>
      <c r="B85" s="13" t="s">
        <v>106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72"/>
      <c r="Q85" s="82"/>
      <c r="R85" s="82"/>
      <c r="S85" s="89">
        <v>8</v>
      </c>
      <c r="T85" s="82"/>
      <c r="U85" s="82"/>
      <c r="V85" s="82"/>
      <c r="W85" s="82"/>
      <c r="X85" s="82"/>
      <c r="Y85" s="94"/>
      <c r="Z85" s="82"/>
      <c r="AA85" s="82"/>
      <c r="AB85" s="82"/>
      <c r="AC85" s="82"/>
      <c r="AD85" s="82"/>
      <c r="AE85" s="108"/>
      <c r="AF85" s="166"/>
      <c r="AG85" s="167"/>
      <c r="AH85" s="168"/>
    </row>
    <row r="86" spans="1:34" s="15" customFormat="1" x14ac:dyDescent="0.25">
      <c r="A86" s="32" t="s">
        <v>106</v>
      </c>
      <c r="B86" s="13" t="s">
        <v>103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72"/>
      <c r="Q86" s="82"/>
      <c r="R86" s="82"/>
      <c r="S86" s="89">
        <v>8</v>
      </c>
      <c r="T86" s="82"/>
      <c r="U86" s="84"/>
      <c r="V86" s="82"/>
      <c r="W86" s="82"/>
      <c r="X86" s="82"/>
      <c r="Y86" s="94"/>
      <c r="Z86" s="82"/>
      <c r="AA86" s="82"/>
      <c r="AB86" s="82"/>
      <c r="AC86" s="82"/>
      <c r="AD86" s="82"/>
      <c r="AE86" s="108"/>
      <c r="AF86" s="166"/>
      <c r="AG86" s="167"/>
      <c r="AH86" s="168"/>
    </row>
    <row r="87" spans="1:34" s="15" customFormat="1" x14ac:dyDescent="0.25">
      <c r="A87" s="63" t="s">
        <v>105</v>
      </c>
      <c r="B87" s="11" t="s">
        <v>104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72"/>
      <c r="Q87" s="82">
        <v>5</v>
      </c>
      <c r="R87" s="82"/>
      <c r="S87" s="82"/>
      <c r="T87" s="82"/>
      <c r="U87" s="82"/>
      <c r="V87" s="82"/>
      <c r="W87" s="82"/>
      <c r="X87" s="82"/>
      <c r="Y87" s="94"/>
      <c r="Z87" s="82"/>
      <c r="AA87" s="82"/>
      <c r="AB87" s="82"/>
      <c r="AC87" s="82"/>
      <c r="AD87" s="82"/>
      <c r="AE87" s="105"/>
      <c r="AF87" s="166"/>
      <c r="AG87" s="167"/>
      <c r="AH87" s="168"/>
    </row>
    <row r="88" spans="1:34" s="15" customFormat="1" ht="15.75" thickBot="1" x14ac:dyDescent="0.3">
      <c r="A88" s="67" t="s">
        <v>106</v>
      </c>
      <c r="B88" s="64" t="s">
        <v>105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73"/>
      <c r="Q88" s="83">
        <v>4</v>
      </c>
      <c r="R88" s="83"/>
      <c r="S88" s="83"/>
      <c r="T88" s="83"/>
      <c r="U88" s="83"/>
      <c r="V88" s="83"/>
      <c r="W88" s="83"/>
      <c r="X88" s="83"/>
      <c r="Y88" s="96"/>
      <c r="Z88" s="83"/>
      <c r="AA88" s="83"/>
      <c r="AB88" s="83"/>
      <c r="AC88" s="83"/>
      <c r="AD88" s="83"/>
      <c r="AE88" s="110"/>
      <c r="AF88" s="169"/>
      <c r="AG88" s="170"/>
      <c r="AH88" s="171"/>
    </row>
    <row r="89" spans="1:34" s="15" customFormat="1" x14ac:dyDescent="0.25">
      <c r="A89" s="28" t="s">
        <v>113</v>
      </c>
      <c r="B89" s="29" t="s">
        <v>5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71"/>
      <c r="Q89" s="81"/>
      <c r="R89" s="81"/>
      <c r="S89" s="81"/>
      <c r="T89" s="81">
        <v>51</v>
      </c>
      <c r="U89" s="86"/>
      <c r="V89" s="81"/>
      <c r="W89" s="81"/>
      <c r="X89" s="81"/>
      <c r="Y89" s="99"/>
      <c r="Z89" s="81"/>
      <c r="AA89" s="81"/>
      <c r="AB89" s="81"/>
      <c r="AC89" s="81"/>
      <c r="AD89" s="81"/>
      <c r="AE89" s="111"/>
      <c r="AF89" s="163" t="s">
        <v>165</v>
      </c>
      <c r="AG89" s="164"/>
      <c r="AH89" s="165"/>
    </row>
    <row r="90" spans="1:34" s="15" customFormat="1" x14ac:dyDescent="0.25">
      <c r="A90" s="32" t="s">
        <v>114</v>
      </c>
      <c r="B90" s="13" t="s">
        <v>5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72"/>
      <c r="Q90" s="82"/>
      <c r="R90" s="82"/>
      <c r="S90" s="82"/>
      <c r="T90" s="82">
        <v>27</v>
      </c>
      <c r="U90" s="84"/>
      <c r="V90" s="82"/>
      <c r="W90" s="82"/>
      <c r="X90" s="82"/>
      <c r="Y90" s="97"/>
      <c r="Z90" s="82"/>
      <c r="AA90" s="82"/>
      <c r="AB90" s="82"/>
      <c r="AC90" s="82"/>
      <c r="AD90" s="82"/>
      <c r="AE90" s="108"/>
      <c r="AF90" s="166"/>
      <c r="AG90" s="167"/>
      <c r="AH90" s="168"/>
    </row>
    <row r="91" spans="1:34" s="15" customFormat="1" x14ac:dyDescent="0.25">
      <c r="A91" s="32" t="s">
        <v>115</v>
      </c>
      <c r="B91" s="13" t="s">
        <v>116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72"/>
      <c r="Q91" s="82"/>
      <c r="R91" s="82"/>
      <c r="S91" s="82"/>
      <c r="T91" s="82">
        <v>93</v>
      </c>
      <c r="U91" s="82"/>
      <c r="V91" s="82"/>
      <c r="W91" s="82"/>
      <c r="X91" s="82"/>
      <c r="Y91" s="94"/>
      <c r="Z91" s="82"/>
      <c r="AA91" s="82"/>
      <c r="AB91" s="82"/>
      <c r="AC91" s="82"/>
      <c r="AD91" s="82"/>
      <c r="AE91" s="105"/>
      <c r="AF91" s="166"/>
      <c r="AG91" s="167"/>
      <c r="AH91" s="168"/>
    </row>
    <row r="92" spans="1:34" s="15" customFormat="1" x14ac:dyDescent="0.25">
      <c r="A92" s="32" t="s">
        <v>116</v>
      </c>
      <c r="B92" s="13" t="s">
        <v>3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72"/>
      <c r="Q92" s="82"/>
      <c r="R92" s="82"/>
      <c r="S92" s="82"/>
      <c r="T92" s="82">
        <v>126</v>
      </c>
      <c r="U92" s="82"/>
      <c r="V92" s="82"/>
      <c r="W92" s="82"/>
      <c r="X92" s="82"/>
      <c r="Y92" s="94"/>
      <c r="Z92" s="82"/>
      <c r="AA92" s="82"/>
      <c r="AB92" s="82"/>
      <c r="AC92" s="82"/>
      <c r="AD92" s="82"/>
      <c r="AE92" s="105"/>
      <c r="AF92" s="166"/>
      <c r="AG92" s="167"/>
      <c r="AH92" s="168"/>
    </row>
    <row r="93" spans="1:34" s="15" customFormat="1" ht="15.75" thickBot="1" x14ac:dyDescent="0.3">
      <c r="A93" s="41" t="s">
        <v>117</v>
      </c>
      <c r="B93" s="42" t="s">
        <v>3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73"/>
      <c r="Q93" s="83"/>
      <c r="R93" s="83"/>
      <c r="S93" s="83"/>
      <c r="T93" s="83">
        <v>81</v>
      </c>
      <c r="U93" s="83"/>
      <c r="V93" s="83"/>
      <c r="W93" s="83"/>
      <c r="X93" s="83"/>
      <c r="Y93" s="96"/>
      <c r="Z93" s="83"/>
      <c r="AA93" s="83"/>
      <c r="AB93" s="83"/>
      <c r="AC93" s="83"/>
      <c r="AD93" s="83"/>
      <c r="AE93" s="106"/>
      <c r="AF93" s="169"/>
      <c r="AG93" s="170"/>
      <c r="AH93" s="171"/>
    </row>
    <row r="94" spans="1:34" s="15" customFormat="1" x14ac:dyDescent="0.25">
      <c r="A94" s="162" t="s">
        <v>9</v>
      </c>
      <c r="B94" s="162"/>
      <c r="C94" s="18"/>
      <c r="D94" s="18"/>
      <c r="E94" s="18"/>
      <c r="F94" s="18"/>
      <c r="G94" s="18"/>
      <c r="H94" s="18">
        <f t="shared" ref="H94:O94" si="0">SUM(H13:H93)</f>
        <v>0</v>
      </c>
      <c r="I94" s="18">
        <f t="shared" si="0"/>
        <v>0</v>
      </c>
      <c r="J94" s="18">
        <f t="shared" si="0"/>
        <v>0</v>
      </c>
      <c r="K94" s="18">
        <f t="shared" si="0"/>
        <v>0</v>
      </c>
      <c r="L94" s="18">
        <f t="shared" si="0"/>
        <v>0</v>
      </c>
      <c r="M94" s="18">
        <f t="shared" si="0"/>
        <v>0</v>
      </c>
      <c r="N94" s="18">
        <f t="shared" si="0"/>
        <v>0</v>
      </c>
      <c r="O94" s="18">
        <f t="shared" si="0"/>
        <v>0</v>
      </c>
      <c r="P94" s="75">
        <f>SUM(P12:P93)-P95</f>
        <v>292</v>
      </c>
      <c r="Q94" s="75">
        <f>SUM(Q12:Q93)-Q95</f>
        <v>9</v>
      </c>
      <c r="R94" s="75">
        <f>SUM(R12:R93)-R95</f>
        <v>1394</v>
      </c>
      <c r="S94" s="75">
        <f>SUM(S12:S93)-S95</f>
        <v>474</v>
      </c>
      <c r="T94" s="75">
        <f t="shared" ref="T94:AE94" si="1">SUM(T12:T93)</f>
        <v>427</v>
      </c>
      <c r="U94" s="75">
        <f t="shared" si="1"/>
        <v>83</v>
      </c>
      <c r="V94" s="75">
        <f t="shared" si="1"/>
        <v>344</v>
      </c>
      <c r="W94" s="75">
        <f t="shared" si="1"/>
        <v>299</v>
      </c>
      <c r="X94" s="75">
        <f t="shared" si="1"/>
        <v>214</v>
      </c>
      <c r="Y94" s="75">
        <f t="shared" si="1"/>
        <v>623</v>
      </c>
      <c r="Z94" s="75">
        <f t="shared" si="1"/>
        <v>82</v>
      </c>
      <c r="AA94" s="75">
        <f t="shared" si="1"/>
        <v>591</v>
      </c>
      <c r="AB94" s="75">
        <f t="shared" si="1"/>
        <v>311</v>
      </c>
      <c r="AC94" s="75">
        <f t="shared" si="1"/>
        <v>86</v>
      </c>
      <c r="AD94" s="75">
        <f t="shared" si="1"/>
        <v>120</v>
      </c>
      <c r="AE94" s="75">
        <f t="shared" si="1"/>
        <v>20</v>
      </c>
    </row>
    <row r="95" spans="1:34" s="15" customFormat="1" x14ac:dyDescent="0.25">
      <c r="B95" s="143" t="s">
        <v>185</v>
      </c>
      <c r="P95" s="142">
        <f>SUM(P60:P61,P22)</f>
        <v>56</v>
      </c>
      <c r="Q95" s="142">
        <f>SUM(Q62)</f>
        <v>16</v>
      </c>
      <c r="R95" s="142">
        <f>SUM(R58:R59)</f>
        <v>283</v>
      </c>
      <c r="S95" s="142">
        <f>SUM(S62)</f>
        <v>8</v>
      </c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</row>
  </sheetData>
  <sortState ref="A9:AO94">
    <sortCondition ref="A64"/>
  </sortState>
  <mergeCells count="11">
    <mergeCell ref="A8:AE8"/>
    <mergeCell ref="A11:AE11"/>
    <mergeCell ref="A94:B94"/>
    <mergeCell ref="AF12:AH18"/>
    <mergeCell ref="AF19:AH29"/>
    <mergeCell ref="AF30:AH47"/>
    <mergeCell ref="AF48:AH61"/>
    <mergeCell ref="AF62:AH71"/>
    <mergeCell ref="AF72:AH75"/>
    <mergeCell ref="AF76:AH88"/>
    <mergeCell ref="AF89:AH93"/>
  </mergeCells>
  <printOptions horizontalCentered="1"/>
  <pageMargins left="0.5" right="0.5" top="0.5" bottom="0.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STRUCTURES</vt:lpstr>
      <vt:lpstr>TRUNKLINE</vt:lpstr>
      <vt:lpstr>STRUCTURES!Print_Area</vt:lpstr>
      <vt:lpstr>TRUNKLINE!Print_Area</vt:lpstr>
      <vt:lpstr>STRUCTURES!Print_Titles</vt:lpstr>
      <vt:lpstr>TRUNKLINE!Print_Titles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tnbrown</dc:creator>
  <cp:lastModifiedBy>Kevin Monroe</cp:lastModifiedBy>
  <cp:lastPrinted>2011-07-14T23:38:48Z</cp:lastPrinted>
  <dcterms:created xsi:type="dcterms:W3CDTF">2011-02-09T13:17:21Z</dcterms:created>
  <dcterms:modified xsi:type="dcterms:W3CDTF">2016-01-11T22:44:08Z</dcterms:modified>
</cp:coreProperties>
</file>