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00" windowHeight="14100" activeTab="0"/>
  </bookViews>
  <sheets>
    <sheet name="A" sheetId="1" r:id="rId1"/>
  </sheets>
  <definedNames>
    <definedName name="_xlnm.Print_Area" localSheetId="0">'A'!$A$1:$Z$109</definedName>
    <definedName name="_xlnm.Print_Area">'A'!$A$77:$E$103</definedName>
    <definedName name="_xlnm.Print_Titles" localSheetId="0">'A'!$1:$11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<sst xmlns="http://schemas.openxmlformats.org/spreadsheetml/2006/main" count="251" uniqueCount="116">
  <si>
    <t>MILLER CABLE COMPANY</t>
  </si>
  <si>
    <t>210 S BROADWAY ST</t>
  </si>
  <si>
    <t>GREEN SPRINGS, OH 44836</t>
  </si>
  <si>
    <t xml:space="preserve"> </t>
  </si>
  <si>
    <t>REF</t>
  </si>
  <si>
    <t>NO</t>
  </si>
  <si>
    <t>ITEM</t>
  </si>
  <si>
    <t>UNIT</t>
  </si>
  <si>
    <t>MEAS</t>
  </si>
  <si>
    <t>APPROX</t>
  </si>
  <si>
    <t>QUANTS</t>
  </si>
  <si>
    <t>TOTAL</t>
  </si>
  <si>
    <t>EACH</t>
  </si>
  <si>
    <t>DISCONNECT EXISTING CIRCUIT (WT:  NR)</t>
  </si>
  <si>
    <t>4" CONDUIT, TYPE E (WT:  35)</t>
  </si>
  <si>
    <t>FT</t>
  </si>
  <si>
    <t>CONNECTOR KIT, TYPE II (WT:  43)</t>
  </si>
  <si>
    <t>CABLE SPLICING KIT (WT:  43)</t>
  </si>
  <si>
    <t>NO. 10 AWG POLE AND BRACKET CABLE (WT:  43)</t>
  </si>
  <si>
    <t>CONDUIT, 2", 725.05 (WT:  43)</t>
  </si>
  <si>
    <t>TRENCH, 24" DEEP (WT:  43)</t>
  </si>
  <si>
    <t>GROUND ROD (WT:  43)</t>
  </si>
  <si>
    <t>STRUCTURE GROUNDING SYSTEM, AS PER PLAN (WT:  43)</t>
  </si>
  <si>
    <t xml:space="preserve"> LUMINAIRE REMOVED (WT: NR)</t>
  </si>
  <si>
    <t xml:space="preserve"> LIGHT POLE ANCHOR L-BOLTS, AS PER PLAN (WT: 43)</t>
  </si>
  <si>
    <t>ODOT 103000  LIGHTING</t>
  </si>
  <si>
    <t>EA</t>
  </si>
  <si>
    <t>JUNCTION BOX, STRUCTURE 18" X 12" X 8"</t>
  </si>
  <si>
    <t>QUANTITIES</t>
  </si>
  <si>
    <t>TEMPORARY LIGHTING</t>
  </si>
  <si>
    <t>ODOT LIGHTING</t>
  </si>
  <si>
    <t>CPP LIGHTING</t>
  </si>
  <si>
    <t>CONNECTOR KIT, TYPE III</t>
  </si>
  <si>
    <t>CABLE SPLICING KIT</t>
  </si>
  <si>
    <t>LIGHT POLE, CONVENTIONAL, DESIGN A15B40.0</t>
  </si>
  <si>
    <t>TOWER</t>
  </si>
  <si>
    <t xml:space="preserve">ANCHOR BOLTS </t>
  </si>
  <si>
    <t>LOWERING DEVICE</t>
  </si>
  <si>
    <t>DECALS &amp; MISC.</t>
  </si>
  <si>
    <t>CRANE</t>
  </si>
  <si>
    <t>LIGHT TOWER, BBBBBB110</t>
  </si>
  <si>
    <t>LIGHT TOWER, BBBBBB120</t>
  </si>
  <si>
    <t>LIGHT TOWER FOUNDATION, 36" X 25' DEEP</t>
  </si>
  <si>
    <t>NO. 10 AWG POLE AND BRACKET CABLE</t>
  </si>
  <si>
    <t>LUMINAIRE, CONVENTIONAL, STYLE B, TYPE III, 200 WATT HPS, 480 VOLT</t>
  </si>
  <si>
    <t>LUMINAIRE, HIGH MAST, APP, ASYMMETRIC, TYPE V, 400 WATT HPS, 480 VOLT</t>
  </si>
  <si>
    <t>LUMINAIRE, HIGH MAST, APP, SYMMETRIC, TYPE V, 400 WATT HPS, 480 VOLT</t>
  </si>
  <si>
    <t>PULL BOX, 725.08, 18"</t>
  </si>
  <si>
    <t>PULL BOX, REMOVED</t>
  </si>
  <si>
    <t>POWER SERVICE</t>
  </si>
  <si>
    <t>POWER SERVICE REMOVED, APP</t>
  </si>
  <si>
    <t>DISTRIBUTION CABLE REMOVED</t>
  </si>
  <si>
    <t>ODOT</t>
  </si>
  <si>
    <t>IR 90 BRIDGE</t>
  </si>
  <si>
    <t>WEST APPROACH</t>
  </si>
  <si>
    <t>EAST APPROACH</t>
  </si>
  <si>
    <t>HIGH MAST POLE REMOVED (WT: NR)</t>
  </si>
  <si>
    <t>REMOVE AND REERECT EXISTING HIGH MAST POLE (WT:  43)</t>
  </si>
  <si>
    <t>REWIRE EXISTING HIGH MAST POLE (WT:  43)</t>
  </si>
  <si>
    <t>HIGH MAST FOUNDATION REMOVED</t>
  </si>
  <si>
    <t xml:space="preserve"> I-90 westbound over Starkweather Avenue</t>
  </si>
  <si>
    <t>UNDERPASS LIGHTING</t>
  </si>
  <si>
    <t>I-71/I-90 over Starkweather Avenue</t>
  </si>
  <si>
    <t>E.14th Street ramp to I-90 westbound over E.9th</t>
  </si>
  <si>
    <t>I-90 westbound over               E.9th Street</t>
  </si>
  <si>
    <t>I-90 over                                  Fairfield Avenue</t>
  </si>
  <si>
    <t>I-90 over                               Kenilworth Avenue</t>
  </si>
  <si>
    <t xml:space="preserve">I-90 eastbound over                E.9th Street </t>
  </si>
  <si>
    <t>I-77 southbound over            E.14th Street</t>
  </si>
  <si>
    <t>I-90 westbound over             E.14th Street</t>
  </si>
  <si>
    <t>I-90 eastbound over             E.14th Street</t>
  </si>
  <si>
    <t>1 1/4" CONDUIT</t>
  </si>
  <si>
    <t xml:space="preserve">TRENCH, 24" DEEP  </t>
  </si>
  <si>
    <t>4" X 4" JUNCTION BOX</t>
  </si>
  <si>
    <t>DISCONNECT SWITCH</t>
  </si>
  <si>
    <t>#10 CABLE</t>
  </si>
  <si>
    <t>SEALTITE &amp; MISC.</t>
  </si>
  <si>
    <t xml:space="preserve">LUMINAIRE, UNDERPASS, AS PER PLAN , 150 WATT, HIGH PRESSURE SODIUM, 480 VOLT  </t>
  </si>
  <si>
    <t>UNDERPASS POWER SERVICE</t>
  </si>
  <si>
    <t xml:space="preserve">REMOVAL OF UNDERPASS LUMINAIRE    </t>
  </si>
  <si>
    <t>LOCAL STREET LIGHTING</t>
  </si>
  <si>
    <t>ABBY AVENUE</t>
  </si>
  <si>
    <t>PULLBOX, 17" X 30" X 24" DEEP, CPP LOGO (DS-37)</t>
  </si>
  <si>
    <t>LIGHT POLE FOUNDATION</t>
  </si>
  <si>
    <t xml:space="preserve"> CPP LUMINAIRE  </t>
  </si>
  <si>
    <t>PEDESTRIAN LIGHT POLE FOUNDATION</t>
  </si>
  <si>
    <t xml:space="preserve">CPP STREET LIGHT POLES </t>
  </si>
  <si>
    <t xml:space="preserve">CPP PEDESTRIAN STREET LIGHT POLES </t>
  </si>
  <si>
    <t>ENCASED 2-2" PVC TYPE SCH 40 CONDUIT (DS-37) W/TRENCH, 24" DEEP</t>
  </si>
  <si>
    <t>ENCASED 2-3" PVC TYPE SCH 40 CONDUIT (DS-37) W/TYPE  B TRENCH, 24" DEEP</t>
  </si>
  <si>
    <t>ENCASED 2-2" PVC TYPE SCH 40 CONDUIT (DS-37) W/TYPE  B TRENCH, 24" DEEP</t>
  </si>
  <si>
    <t>ENCASED 2-2" PVC TYPE SCH 40 CONDUIT (DS-37) W/TYPE  A TRENCH, 24" DEEP</t>
  </si>
  <si>
    <t>CONNECTOR KIT, TYPE III (WT:  43)</t>
  </si>
  <si>
    <t>W. 14TH CONNECTOR</t>
  </si>
  <si>
    <t>ORANGE TO CANAL</t>
  </si>
  <si>
    <t>CARNIGIE/ONTARIO &amp; COMMERCIAL</t>
  </si>
  <si>
    <t xml:space="preserve">REMOVAL OF LUMINAIRE  </t>
  </si>
  <si>
    <t xml:space="preserve">DISCONNECT EXISTING CIRCUIT  </t>
  </si>
  <si>
    <t>REMOVE  EXISTING LIGHT POLE W/FOUNDATION</t>
  </si>
  <si>
    <t>PARKING LOTS</t>
  </si>
  <si>
    <t>PARKING LOT POLE FOUNDATION</t>
  </si>
  <si>
    <t xml:space="preserve">PARKING LOT LUMINAIRE  </t>
  </si>
  <si>
    <t>PARKING LOT CAMERA SYSTEM</t>
  </si>
  <si>
    <t>PARKING LOT CAMERA POLE</t>
  </si>
  <si>
    <t xml:space="preserve">PARKING LOT LIGHT POLE </t>
  </si>
  <si>
    <t>PARKING LOT CAMERA POLE FOUNDATION</t>
  </si>
  <si>
    <t>NO. 8 AWG DISTRIBUTION CABLE (WT:  43)</t>
  </si>
  <si>
    <t>CONDUIT, 3", 725.04 (WT:  43)</t>
  </si>
  <si>
    <t>NO. 4 AWG 2400 VOLT DISTRIBUTION CABLE (WT:  43)</t>
  </si>
  <si>
    <t>NO. 2 AWG 2400 VOLT DISTRIBUTION CABLE (WT:  43)</t>
  </si>
  <si>
    <t>1½" DUCT CABLE WITH THREE NO. 4 AWG 2400 VOLT CABLES</t>
  </si>
  <si>
    <t>1½" DUCT CABLE WITH THREE NO. 2 AWG 2400 VOLT CABLES</t>
  </si>
  <si>
    <t xml:space="preserve">ODOT UNDERPASS  </t>
  </si>
  <si>
    <t xml:space="preserve"> I-90 Mainline I-90 over I-77 Ramps</t>
  </si>
  <si>
    <t xml:space="preserve">                                   QUANTITIES</t>
  </si>
  <si>
    <t>THROUGH ADDENDUM 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</si>
</sst>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.0%"/>
    <numFmt numFmtId="167" formatCode="0.0"/>
    <numFmt numFmtId="168" formatCode="#,##0.0000"/>
    <numFmt numFmtId="169" formatCode="#,##0.00000"/>
    <numFmt numFmtId="170" formatCode="[$-409]h:mm:ss\ AM/PM"/>
    <numFmt numFmtId="171" formatCode=";;;"/>
    <numFmt numFmtId="172" formatCode="[$-409]dddd\,\ mmmm\ dd\,\ yyyy"/>
    <numFmt numFmtId="173" formatCode="m/d/yy\ h:mm;@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4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i/>
      <sz val="22"/>
      <name val="Arial"/>
      <family val="0"/>
    </font>
    <font>
      <b/>
      <sz val="16"/>
      <name val="Arial"/>
      <family val="0"/>
    </font>
    <font>
      <b/>
      <i/>
      <sz val="14"/>
      <name val="Arial"/>
      <family val="0"/>
    </font>
    <font>
      <b/>
      <sz val="14"/>
      <name val="Arial"/>
      <family val="2"/>
    </font>
    <font>
      <b/>
      <sz val="28"/>
      <name val="Arial"/>
      <family val="0"/>
    </font>
    <font>
      <b/>
      <sz val="24"/>
      <name val="Arial"/>
      <family val="0"/>
    </font>
    <font>
      <b/>
      <sz val="11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/>
    </xf>
    <xf numFmtId="0" fontId="8" fillId="0" borderId="14" xfId="0" applyNumberFormat="1" applyFont="1" applyBorder="1" applyAlignment="1">
      <alignment wrapText="1"/>
    </xf>
    <xf numFmtId="4" fontId="8" fillId="0" borderId="16" xfId="0" applyNumberFormat="1" applyFont="1" applyBorder="1" applyAlignment="1">
      <alignment/>
    </xf>
    <xf numFmtId="0" fontId="13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73" fontId="17" fillId="0" borderId="0" xfId="0" applyNumberFormat="1" applyFont="1" applyAlignment="1">
      <alignment horizontal="center"/>
    </xf>
    <xf numFmtId="0" fontId="0" fillId="33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0" fontId="8" fillId="34" borderId="17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wrapText="1"/>
    </xf>
    <xf numFmtId="0" fontId="8" fillId="34" borderId="14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/>
    </xf>
    <xf numFmtId="0" fontId="8" fillId="35" borderId="14" xfId="0" applyNumberFormat="1" applyFont="1" applyFill="1" applyBorder="1" applyAlignment="1">
      <alignment wrapText="1"/>
    </xf>
    <xf numFmtId="0" fontId="8" fillId="35" borderId="14" xfId="0" applyNumberFormat="1" applyFont="1" applyFill="1" applyBorder="1" applyAlignment="1">
      <alignment horizontal="center"/>
    </xf>
    <xf numFmtId="4" fontId="8" fillId="35" borderId="16" xfId="0" applyNumberFormat="1" applyFont="1" applyFill="1" applyBorder="1" applyAlignment="1">
      <alignment/>
    </xf>
    <xf numFmtId="0" fontId="18" fillId="35" borderId="14" xfId="0" applyNumberFormat="1" applyFont="1" applyFill="1" applyBorder="1" applyAlignment="1">
      <alignment wrapText="1"/>
    </xf>
    <xf numFmtId="4" fontId="8" fillId="0" borderId="15" xfId="0" applyNumberFormat="1" applyFont="1" applyFill="1" applyBorder="1" applyAlignment="1">
      <alignment/>
    </xf>
    <xf numFmtId="0" fontId="8" fillId="36" borderId="14" xfId="0" applyNumberFormat="1" applyFont="1" applyFill="1" applyBorder="1" applyAlignment="1">
      <alignment wrapText="1"/>
    </xf>
    <xf numFmtId="0" fontId="8" fillId="36" borderId="14" xfId="0" applyNumberFormat="1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/>
    </xf>
    <xf numFmtId="0" fontId="8" fillId="37" borderId="14" xfId="0" applyNumberFormat="1" applyFont="1" applyFill="1" applyBorder="1" applyAlignment="1">
      <alignment wrapText="1"/>
    </xf>
    <xf numFmtId="0" fontId="8" fillId="37" borderId="14" xfId="0" applyNumberFormat="1" applyFont="1" applyFill="1" applyBorder="1" applyAlignment="1">
      <alignment horizontal="center"/>
    </xf>
    <xf numFmtId="4" fontId="8" fillId="37" borderId="16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left"/>
    </xf>
    <xf numFmtId="0" fontId="17" fillId="0" borderId="0" xfId="0" applyNumberFormat="1" applyFont="1" applyAlignment="1">
      <alignment horizontal="center" wrapText="1"/>
    </xf>
    <xf numFmtId="0" fontId="0" fillId="38" borderId="0" xfId="0" applyNumberFormat="1" applyFont="1" applyFill="1" applyAlignment="1">
      <alignment/>
    </xf>
    <xf numFmtId="0" fontId="11" fillId="38" borderId="0" xfId="0" applyNumberFormat="1" applyFont="1" applyFill="1" applyAlignment="1">
      <alignment/>
    </xf>
    <xf numFmtId="0" fontId="4" fillId="38" borderId="0" xfId="0" applyNumberFormat="1" applyFont="1" applyFill="1" applyBorder="1" applyAlignment="1">
      <alignment/>
    </xf>
    <xf numFmtId="0" fontId="4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12" fillId="38" borderId="0" xfId="0" applyNumberFormat="1" applyFont="1" applyFill="1" applyAlignment="1">
      <alignment/>
    </xf>
    <xf numFmtId="0" fontId="0" fillId="38" borderId="0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15" fontId="14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2"/>
  <sheetViews>
    <sheetView tabSelected="1" showOutlineSymbols="0" zoomScale="55" zoomScaleNormal="55" zoomScaleSheetLayoutView="55" zoomScalePageLayoutView="0" workbookViewId="0" topLeftCell="A1">
      <pane xSplit="5" ySplit="11" topLeftCell="F28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67" sqref="A67"/>
    </sheetView>
  </sheetViews>
  <sheetFormatPr defaultColWidth="9.6640625" defaultRowHeight="15"/>
  <cols>
    <col min="1" max="1" width="4.6640625" style="1" customWidth="1"/>
    <col min="2" max="2" width="1.66796875" style="14" customWidth="1"/>
    <col min="3" max="3" width="75.5546875" style="1" customWidth="1"/>
    <col min="4" max="4" width="6.6640625" style="1" customWidth="1"/>
    <col min="5" max="5" width="12.3359375" style="1" customWidth="1"/>
    <col min="6" max="25" width="17.5546875" style="1" customWidth="1"/>
    <col min="26" max="26" width="4.4453125" style="1" customWidth="1"/>
    <col min="27" max="28" width="14.77734375" style="1" customWidth="1"/>
    <col min="29" max="29" width="1.5625" style="1" customWidth="1"/>
    <col min="30" max="16384" width="9.6640625" style="1" customWidth="1"/>
  </cols>
  <sheetData>
    <row r="1" spans="1:5" s="55" customFormat="1" ht="27.75">
      <c r="A1" s="56" t="s">
        <v>0</v>
      </c>
      <c r="B1" s="57"/>
      <c r="C1" s="58"/>
      <c r="D1" s="59"/>
      <c r="E1" s="59"/>
    </row>
    <row r="2" spans="1:25" s="55" customFormat="1" ht="20.25" customHeight="1">
      <c r="A2" s="60" t="s">
        <v>1</v>
      </c>
      <c r="B2" s="61"/>
      <c r="C2" s="59"/>
      <c r="D2" s="59"/>
      <c r="E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s="55" customFormat="1" ht="20.25" customHeight="1">
      <c r="A3" s="60" t="s">
        <v>2</v>
      </c>
      <c r="B3" s="61"/>
      <c r="C3" s="59"/>
      <c r="D3" s="59"/>
      <c r="E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39" customHeight="1">
      <c r="A4" s="3"/>
      <c r="B4" s="11"/>
      <c r="C4" s="29" t="s">
        <v>114</v>
      </c>
      <c r="D4" s="2"/>
      <c r="E4" s="2"/>
      <c r="F4" s="31">
        <f ca="1">NOW()</f>
        <v>42325.58226944444</v>
      </c>
      <c r="G4" s="54" t="s">
        <v>52</v>
      </c>
      <c r="H4" s="54" t="s">
        <v>52</v>
      </c>
      <c r="I4" s="54" t="s">
        <v>52</v>
      </c>
      <c r="J4" s="54" t="s">
        <v>112</v>
      </c>
      <c r="K4" s="54" t="s">
        <v>61</v>
      </c>
      <c r="L4" s="54" t="s">
        <v>61</v>
      </c>
      <c r="M4" s="54" t="s">
        <v>61</v>
      </c>
      <c r="N4" s="54" t="s">
        <v>61</v>
      </c>
      <c r="O4" s="54" t="s">
        <v>61</v>
      </c>
      <c r="P4" s="54" t="s">
        <v>61</v>
      </c>
      <c r="Q4" s="54" t="s">
        <v>61</v>
      </c>
      <c r="R4" s="54" t="s">
        <v>61</v>
      </c>
      <c r="S4" s="54" t="s">
        <v>61</v>
      </c>
      <c r="T4" s="54" t="s">
        <v>61</v>
      </c>
      <c r="U4" s="54" t="s">
        <v>80</v>
      </c>
      <c r="V4" s="54" t="s">
        <v>80</v>
      </c>
      <c r="W4" s="54" t="s">
        <v>80</v>
      </c>
      <c r="X4" s="54" t="s">
        <v>80</v>
      </c>
      <c r="Y4" s="54" t="s">
        <v>80</v>
      </c>
    </row>
    <row r="5" spans="1:25" ht="32.25" customHeight="1">
      <c r="A5" s="3" t="s">
        <v>3</v>
      </c>
      <c r="B5" s="11" t="s">
        <v>3</v>
      </c>
      <c r="C5" s="3"/>
      <c r="D5" s="2"/>
      <c r="E5" s="2"/>
      <c r="G5" s="64" t="s">
        <v>53</v>
      </c>
      <c r="H5" s="64" t="s">
        <v>54</v>
      </c>
      <c r="I5" s="64" t="s">
        <v>55</v>
      </c>
      <c r="J5" s="64" t="s">
        <v>113</v>
      </c>
      <c r="K5" s="64" t="s">
        <v>60</v>
      </c>
      <c r="L5" s="64" t="s">
        <v>62</v>
      </c>
      <c r="M5" s="64" t="s">
        <v>66</v>
      </c>
      <c r="N5" s="64" t="s">
        <v>65</v>
      </c>
      <c r="O5" s="64" t="s">
        <v>63</v>
      </c>
      <c r="P5" s="64" t="s">
        <v>64</v>
      </c>
      <c r="Q5" s="64" t="s">
        <v>67</v>
      </c>
      <c r="R5" s="64" t="s">
        <v>68</v>
      </c>
      <c r="S5" s="64" t="s">
        <v>69</v>
      </c>
      <c r="T5" s="64" t="s">
        <v>70</v>
      </c>
      <c r="U5" s="64" t="s">
        <v>81</v>
      </c>
      <c r="V5" s="64" t="s">
        <v>93</v>
      </c>
      <c r="W5" s="64" t="s">
        <v>94</v>
      </c>
      <c r="X5" s="64" t="s">
        <v>95</v>
      </c>
      <c r="Y5" s="64" t="s">
        <v>99</v>
      </c>
    </row>
    <row r="6" spans="1:25" ht="32.25" customHeight="1">
      <c r="A6" s="2" t="s">
        <v>3</v>
      </c>
      <c r="B6" s="11" t="s">
        <v>3</v>
      </c>
      <c r="C6" s="30" t="s">
        <v>25</v>
      </c>
      <c r="D6" s="2"/>
      <c r="E6" s="2"/>
      <c r="G6" s="65"/>
      <c r="H6" s="65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  <c r="Y6" s="66"/>
    </row>
    <row r="7" spans="1:6" s="15" customFormat="1" ht="19.5" customHeight="1">
      <c r="A7" s="15" t="s">
        <v>3</v>
      </c>
      <c r="B7" s="16"/>
      <c r="C7" s="63" t="s">
        <v>115</v>
      </c>
      <c r="F7" s="16"/>
    </row>
    <row r="8" spans="1:25" ht="6" customHeight="1">
      <c r="A8" s="5"/>
      <c r="B8" s="12"/>
      <c r="C8" s="6" t="s">
        <v>3</v>
      </c>
      <c r="D8" s="5"/>
      <c r="E8" s="5"/>
      <c r="F8" s="1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6" ht="9" customHeight="1" thickBot="1">
      <c r="A9" s="4"/>
      <c r="B9" s="13"/>
      <c r="C9" s="7" t="s">
        <v>3</v>
      </c>
      <c r="D9" s="2"/>
      <c r="E9" s="2"/>
      <c r="F9" s="14"/>
    </row>
    <row r="10" spans="1:25" s="4" customFormat="1" ht="12.75">
      <c r="A10" s="17" t="s">
        <v>4</v>
      </c>
      <c r="B10" s="18"/>
      <c r="C10" s="19" t="s">
        <v>6</v>
      </c>
      <c r="D10" s="19" t="s">
        <v>7</v>
      </c>
      <c r="E10" s="19" t="s">
        <v>9</v>
      </c>
      <c r="F10" s="33" t="s">
        <v>11</v>
      </c>
      <c r="G10" s="6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53"/>
    </row>
    <row r="11" spans="1:25" s="4" customFormat="1" ht="12.75">
      <c r="A11" s="21" t="s">
        <v>5</v>
      </c>
      <c r="B11" s="13"/>
      <c r="D11" s="22" t="s">
        <v>8</v>
      </c>
      <c r="E11" s="22" t="s">
        <v>10</v>
      </c>
      <c r="F11" s="33" t="s">
        <v>28</v>
      </c>
      <c r="G11" s="34" t="s">
        <v>28</v>
      </c>
      <c r="H11" s="34" t="s">
        <v>28</v>
      </c>
      <c r="I11" s="34" t="s">
        <v>28</v>
      </c>
      <c r="J11" s="34" t="s">
        <v>28</v>
      </c>
      <c r="K11" s="34" t="s">
        <v>28</v>
      </c>
      <c r="L11" s="34" t="s">
        <v>28</v>
      </c>
      <c r="M11" s="34" t="s">
        <v>28</v>
      </c>
      <c r="N11" s="34" t="s">
        <v>28</v>
      </c>
      <c r="O11" s="34" t="s">
        <v>28</v>
      </c>
      <c r="P11" s="34" t="s">
        <v>28</v>
      </c>
      <c r="Q11" s="34" t="s">
        <v>28</v>
      </c>
      <c r="R11" s="34" t="s">
        <v>28</v>
      </c>
      <c r="S11" s="34" t="s">
        <v>28</v>
      </c>
      <c r="T11" s="34" t="s">
        <v>28</v>
      </c>
      <c r="U11" s="34" t="s">
        <v>28</v>
      </c>
      <c r="V11" s="34" t="s">
        <v>28</v>
      </c>
      <c r="W11" s="34" t="s">
        <v>28</v>
      </c>
      <c r="X11" s="34" t="s">
        <v>28</v>
      </c>
      <c r="Y11" s="34" t="s">
        <v>28</v>
      </c>
    </row>
    <row r="12" spans="1:25" s="15" customFormat="1" ht="34.5" customHeight="1">
      <c r="A12" s="27" t="s">
        <v>30</v>
      </c>
      <c r="B12" s="25"/>
      <c r="C12" s="25"/>
      <c r="D12" s="23"/>
      <c r="E12" s="26"/>
      <c r="F12" s="3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5" customFormat="1" ht="34.5" customHeight="1">
      <c r="A13" s="28"/>
      <c r="B13" s="25"/>
      <c r="C13" s="25" t="s">
        <v>23</v>
      </c>
      <c r="D13" s="23" t="s">
        <v>12</v>
      </c>
      <c r="E13" s="26">
        <f>+F13</f>
        <v>40</v>
      </c>
      <c r="F13" s="36">
        <f aca="true" t="shared" si="0" ref="F13:F44">SUM(G13,H13,I13,J13,K13,L13,M13,N13,O13,P13,Q13,R13,S13,T13,U13,V13,W13,X13,Y13)</f>
        <v>40</v>
      </c>
      <c r="G13" s="24"/>
      <c r="H13" s="24">
        <v>30</v>
      </c>
      <c r="I13" s="24">
        <v>10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15" customFormat="1" ht="34.5" customHeight="1">
      <c r="A14" s="28"/>
      <c r="B14" s="25"/>
      <c r="C14" s="25" t="s">
        <v>56</v>
      </c>
      <c r="D14" s="23" t="s">
        <v>12</v>
      </c>
      <c r="E14" s="26">
        <f>+F14</f>
        <v>2</v>
      </c>
      <c r="F14" s="36">
        <f t="shared" si="0"/>
        <v>2</v>
      </c>
      <c r="G14" s="24"/>
      <c r="H14" s="24">
        <v>1</v>
      </c>
      <c r="I14" s="24">
        <v>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5" customFormat="1" ht="34.5" customHeight="1">
      <c r="A15" s="28"/>
      <c r="B15" s="25"/>
      <c r="C15" s="25" t="s">
        <v>57</v>
      </c>
      <c r="D15" s="23" t="s">
        <v>12</v>
      </c>
      <c r="E15" s="26">
        <f aca="true" t="shared" si="1" ref="E15:E20">+F15</f>
        <v>2</v>
      </c>
      <c r="F15" s="36">
        <f t="shared" si="0"/>
        <v>2</v>
      </c>
      <c r="G15" s="24"/>
      <c r="H15" s="24">
        <v>1</v>
      </c>
      <c r="I15" s="24">
        <v>1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15" customFormat="1" ht="34.5" customHeight="1">
      <c r="A16" s="28"/>
      <c r="B16" s="25"/>
      <c r="C16" s="25" t="s">
        <v>58</v>
      </c>
      <c r="D16" s="23" t="s">
        <v>12</v>
      </c>
      <c r="E16" s="26">
        <f>+F16</f>
        <v>8</v>
      </c>
      <c r="F16" s="36">
        <f t="shared" si="0"/>
        <v>8</v>
      </c>
      <c r="G16" s="24"/>
      <c r="H16" s="24">
        <v>4</v>
      </c>
      <c r="I16" s="24">
        <v>4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15" customFormat="1" ht="34.5" customHeight="1">
      <c r="A17" s="28"/>
      <c r="B17" s="25"/>
      <c r="C17" s="25" t="s">
        <v>48</v>
      </c>
      <c r="D17" s="23" t="s">
        <v>26</v>
      </c>
      <c r="E17" s="26">
        <f t="shared" si="1"/>
        <v>11</v>
      </c>
      <c r="F17" s="36">
        <f t="shared" si="0"/>
        <v>11</v>
      </c>
      <c r="G17" s="24"/>
      <c r="H17" s="24">
        <v>5</v>
      </c>
      <c r="I17" s="24">
        <v>6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15" customFormat="1" ht="34.5" customHeight="1">
      <c r="A18" s="28"/>
      <c r="B18" s="25"/>
      <c r="C18" s="25" t="s">
        <v>59</v>
      </c>
      <c r="D18" s="23" t="s">
        <v>26</v>
      </c>
      <c r="E18" s="26">
        <f t="shared" si="1"/>
        <v>3</v>
      </c>
      <c r="F18" s="36">
        <f t="shared" si="0"/>
        <v>3</v>
      </c>
      <c r="G18" s="24"/>
      <c r="H18" s="24">
        <v>1</v>
      </c>
      <c r="I18" s="24">
        <v>2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15" customFormat="1" ht="34.5" customHeight="1">
      <c r="A19" s="28"/>
      <c r="B19" s="25"/>
      <c r="C19" s="25" t="s">
        <v>50</v>
      </c>
      <c r="D19" s="23" t="s">
        <v>26</v>
      </c>
      <c r="E19" s="26">
        <f t="shared" si="1"/>
        <v>1</v>
      </c>
      <c r="F19" s="36">
        <f t="shared" si="0"/>
        <v>1</v>
      </c>
      <c r="G19" s="24"/>
      <c r="H19" s="24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15" customFormat="1" ht="34.5" customHeight="1">
      <c r="A20" s="28"/>
      <c r="B20" s="25"/>
      <c r="C20" s="25" t="s">
        <v>51</v>
      </c>
      <c r="D20" s="23" t="s">
        <v>15</v>
      </c>
      <c r="E20" s="26">
        <f t="shared" si="1"/>
        <v>900</v>
      </c>
      <c r="F20" s="36">
        <f t="shared" si="0"/>
        <v>900</v>
      </c>
      <c r="G20" s="24"/>
      <c r="H20" s="24">
        <v>500</v>
      </c>
      <c r="I20" s="24">
        <v>400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5" customFormat="1" ht="34.5" customHeight="1">
      <c r="A21" s="28"/>
      <c r="B21" s="25"/>
      <c r="C21" s="25" t="s">
        <v>13</v>
      </c>
      <c r="D21" s="23" t="s">
        <v>12</v>
      </c>
      <c r="E21" s="26">
        <f aca="true" t="shared" si="2" ref="E21:E27">+F21</f>
        <v>5</v>
      </c>
      <c r="F21" s="36">
        <f t="shared" si="0"/>
        <v>5</v>
      </c>
      <c r="G21" s="24"/>
      <c r="H21" s="24">
        <v>2</v>
      </c>
      <c r="I21" s="24">
        <v>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15" customFormat="1" ht="34.5" customHeight="1">
      <c r="A22" s="28"/>
      <c r="B22" s="25"/>
      <c r="C22" s="25" t="s">
        <v>14</v>
      </c>
      <c r="D22" s="23" t="s">
        <v>15</v>
      </c>
      <c r="E22" s="26">
        <f t="shared" si="2"/>
        <v>130</v>
      </c>
      <c r="F22" s="36">
        <f t="shared" si="0"/>
        <v>130</v>
      </c>
      <c r="G22" s="24"/>
      <c r="H22" s="24">
        <v>80</v>
      </c>
      <c r="I22" s="24">
        <v>50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5" customFormat="1" ht="34.5" customHeight="1">
      <c r="A23" s="28"/>
      <c r="B23" s="25"/>
      <c r="C23" s="25" t="s">
        <v>16</v>
      </c>
      <c r="D23" s="23" t="s">
        <v>12</v>
      </c>
      <c r="E23" s="26">
        <f t="shared" si="2"/>
        <v>124</v>
      </c>
      <c r="F23" s="36">
        <f t="shared" si="0"/>
        <v>124</v>
      </c>
      <c r="G23" s="24">
        <v>100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24</v>
      </c>
    </row>
    <row r="24" spans="1:25" s="15" customFormat="1" ht="34.5" customHeight="1">
      <c r="A24" s="28"/>
      <c r="B24" s="25"/>
      <c r="C24" s="25" t="s">
        <v>32</v>
      </c>
      <c r="D24" s="23" t="s">
        <v>26</v>
      </c>
      <c r="E24" s="26">
        <f t="shared" si="2"/>
        <v>74</v>
      </c>
      <c r="F24" s="36">
        <f t="shared" si="0"/>
        <v>74</v>
      </c>
      <c r="G24" s="24">
        <v>50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>
        <v>24</v>
      </c>
    </row>
    <row r="25" spans="1:25" s="15" customFormat="1" ht="34.5" customHeight="1">
      <c r="A25" s="28"/>
      <c r="B25" s="25"/>
      <c r="C25" s="25" t="s">
        <v>33</v>
      </c>
      <c r="D25" s="23" t="s">
        <v>26</v>
      </c>
      <c r="E25" s="26">
        <f t="shared" si="2"/>
        <v>63</v>
      </c>
      <c r="F25" s="36">
        <f t="shared" si="0"/>
        <v>63</v>
      </c>
      <c r="G25" s="24">
        <v>12</v>
      </c>
      <c r="H25" s="24">
        <v>3</v>
      </c>
      <c r="I25" s="24">
        <v>18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>
        <v>30</v>
      </c>
    </row>
    <row r="26" spans="1:25" s="15" customFormat="1" ht="34.5" customHeight="1">
      <c r="A26" s="28"/>
      <c r="B26" s="25"/>
      <c r="C26" s="25" t="s">
        <v>34</v>
      </c>
      <c r="D26" s="23" t="s">
        <v>26</v>
      </c>
      <c r="E26" s="26">
        <f t="shared" si="2"/>
        <v>50</v>
      </c>
      <c r="F26" s="36">
        <f t="shared" si="0"/>
        <v>50</v>
      </c>
      <c r="G26" s="24">
        <v>50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15" customFormat="1" ht="34.5" customHeight="1">
      <c r="A27" s="28"/>
      <c r="B27" s="25"/>
      <c r="C27" s="25" t="s">
        <v>40</v>
      </c>
      <c r="D27" s="23" t="s">
        <v>26</v>
      </c>
      <c r="E27" s="26">
        <f t="shared" si="2"/>
        <v>2</v>
      </c>
      <c r="F27" s="36">
        <f t="shared" si="0"/>
        <v>2</v>
      </c>
      <c r="G27" s="24"/>
      <c r="H27" s="24">
        <v>2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s="15" customFormat="1" ht="34.5" customHeight="1">
      <c r="A28" s="38"/>
      <c r="B28" s="39"/>
      <c r="C28" s="39" t="s">
        <v>35</v>
      </c>
      <c r="D28" s="40"/>
      <c r="E28" s="41">
        <v>2</v>
      </c>
      <c r="F28" s="36">
        <f t="shared" si="0"/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s="15" customFormat="1" ht="34.5" customHeight="1">
      <c r="A29" s="38"/>
      <c r="B29" s="39"/>
      <c r="C29" s="39" t="s">
        <v>36</v>
      </c>
      <c r="D29" s="40"/>
      <c r="E29" s="41">
        <v>12</v>
      </c>
      <c r="F29" s="36">
        <f t="shared" si="0"/>
        <v>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s="15" customFormat="1" ht="34.5" customHeight="1">
      <c r="A30" s="38"/>
      <c r="B30" s="39"/>
      <c r="C30" s="39" t="s">
        <v>37</v>
      </c>
      <c r="D30" s="40"/>
      <c r="E30" s="41">
        <v>2</v>
      </c>
      <c r="F30" s="36">
        <f t="shared" si="0"/>
        <v>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15" customFormat="1" ht="34.5" customHeight="1">
      <c r="A31" s="38"/>
      <c r="B31" s="39"/>
      <c r="C31" s="39" t="s">
        <v>38</v>
      </c>
      <c r="D31" s="40"/>
      <c r="E31" s="41">
        <v>2</v>
      </c>
      <c r="F31" s="36">
        <f t="shared" si="0"/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s="15" customFormat="1" ht="34.5" customHeight="1">
      <c r="A32" s="38"/>
      <c r="B32" s="39"/>
      <c r="C32" s="39" t="s">
        <v>39</v>
      </c>
      <c r="D32" s="40"/>
      <c r="E32" s="41">
        <v>2</v>
      </c>
      <c r="F32" s="36">
        <f t="shared" si="0"/>
        <v>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s="15" customFormat="1" ht="34.5" customHeight="1">
      <c r="A33" s="28"/>
      <c r="B33" s="25"/>
      <c r="C33" s="25" t="s">
        <v>41</v>
      </c>
      <c r="D33" s="23" t="s">
        <v>26</v>
      </c>
      <c r="E33" s="26">
        <f>+F33</f>
        <v>2</v>
      </c>
      <c r="F33" s="36">
        <f t="shared" si="0"/>
        <v>2</v>
      </c>
      <c r="G33" s="24"/>
      <c r="H33" s="24">
        <v>1</v>
      </c>
      <c r="I33" s="24">
        <v>1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s="15" customFormat="1" ht="34.5" customHeight="1">
      <c r="A34" s="38"/>
      <c r="B34" s="39"/>
      <c r="C34" s="39" t="s">
        <v>35</v>
      </c>
      <c r="D34" s="40"/>
      <c r="E34" s="41">
        <v>2</v>
      </c>
      <c r="F34" s="36">
        <f t="shared" si="0"/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15" customFormat="1" ht="34.5" customHeight="1">
      <c r="A35" s="38"/>
      <c r="B35" s="39"/>
      <c r="C35" s="39" t="s">
        <v>36</v>
      </c>
      <c r="D35" s="40"/>
      <c r="E35" s="41">
        <v>12</v>
      </c>
      <c r="F35" s="36">
        <f t="shared" si="0"/>
        <v>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s="15" customFormat="1" ht="34.5" customHeight="1">
      <c r="A36" s="38"/>
      <c r="B36" s="39"/>
      <c r="C36" s="39" t="s">
        <v>37</v>
      </c>
      <c r="D36" s="40"/>
      <c r="E36" s="41">
        <v>2</v>
      </c>
      <c r="F36" s="36">
        <f t="shared" si="0"/>
        <v>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15" customFormat="1" ht="34.5" customHeight="1">
      <c r="A37" s="38"/>
      <c r="B37" s="39"/>
      <c r="C37" s="39" t="s">
        <v>38</v>
      </c>
      <c r="D37" s="40"/>
      <c r="E37" s="41">
        <v>2</v>
      </c>
      <c r="F37" s="36">
        <f t="shared" si="0"/>
        <v>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s="15" customFormat="1" ht="34.5" customHeight="1">
      <c r="A38" s="38"/>
      <c r="B38" s="39"/>
      <c r="C38" s="39" t="s">
        <v>39</v>
      </c>
      <c r="D38" s="40"/>
      <c r="E38" s="41">
        <v>2</v>
      </c>
      <c r="F38" s="36">
        <f t="shared" si="0"/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s="15" customFormat="1" ht="34.5" customHeight="1">
      <c r="A39" s="28"/>
      <c r="B39" s="25"/>
      <c r="C39" s="25" t="s">
        <v>42</v>
      </c>
      <c r="D39" s="23" t="s">
        <v>26</v>
      </c>
      <c r="E39" s="26">
        <f>+F39</f>
        <v>5</v>
      </c>
      <c r="F39" s="36">
        <f t="shared" si="0"/>
        <v>5</v>
      </c>
      <c r="G39" s="24"/>
      <c r="H39" s="24">
        <v>3</v>
      </c>
      <c r="I39" s="24">
        <v>2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s="15" customFormat="1" ht="34.5" customHeight="1">
      <c r="A40" s="28"/>
      <c r="B40" s="25"/>
      <c r="C40" s="25" t="s">
        <v>44</v>
      </c>
      <c r="D40" s="23" t="s">
        <v>26</v>
      </c>
      <c r="E40" s="26">
        <f>+F40</f>
        <v>50</v>
      </c>
      <c r="F40" s="36">
        <f t="shared" si="0"/>
        <v>50</v>
      </c>
      <c r="G40" s="24">
        <v>50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s="15" customFormat="1" ht="34.5" customHeight="1">
      <c r="A41" s="28"/>
      <c r="B41" s="25"/>
      <c r="C41" s="25" t="s">
        <v>45</v>
      </c>
      <c r="D41" s="23" t="s">
        <v>26</v>
      </c>
      <c r="E41" s="26">
        <f>+F41</f>
        <v>6</v>
      </c>
      <c r="F41" s="36">
        <f t="shared" si="0"/>
        <v>6</v>
      </c>
      <c r="G41" s="24"/>
      <c r="H41" s="24"/>
      <c r="I41" s="24">
        <v>6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s="15" customFormat="1" ht="34.5" customHeight="1">
      <c r="A42" s="28"/>
      <c r="B42" s="25"/>
      <c r="C42" s="25" t="s">
        <v>46</v>
      </c>
      <c r="D42" s="23" t="s">
        <v>26</v>
      </c>
      <c r="E42" s="26">
        <f>+F42</f>
        <v>34</v>
      </c>
      <c r="F42" s="36">
        <f t="shared" si="0"/>
        <v>34</v>
      </c>
      <c r="G42" s="24"/>
      <c r="H42" s="24">
        <v>28</v>
      </c>
      <c r="I42" s="24">
        <v>6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s="15" customFormat="1" ht="34.5" customHeight="1">
      <c r="A43" s="28"/>
      <c r="B43" s="25"/>
      <c r="C43" s="25" t="s">
        <v>47</v>
      </c>
      <c r="D43" s="23" t="s">
        <v>26</v>
      </c>
      <c r="E43" s="26">
        <f>+F43</f>
        <v>20</v>
      </c>
      <c r="F43" s="36">
        <f t="shared" si="0"/>
        <v>20</v>
      </c>
      <c r="G43" s="24">
        <v>4</v>
      </c>
      <c r="H43" s="24">
        <v>4</v>
      </c>
      <c r="I43" s="24">
        <v>10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>
        <v>2</v>
      </c>
    </row>
    <row r="44" spans="1:25" s="15" customFormat="1" ht="34.5" customHeight="1">
      <c r="A44" s="28"/>
      <c r="B44" s="25"/>
      <c r="C44" s="25" t="s">
        <v>24</v>
      </c>
      <c r="D44" s="23" t="s">
        <v>12</v>
      </c>
      <c r="E44" s="26">
        <f aca="true" t="shared" si="3" ref="E44:E67">+F44</f>
        <v>200</v>
      </c>
      <c r="F44" s="36">
        <f t="shared" si="0"/>
        <v>200</v>
      </c>
      <c r="G44" s="24">
        <v>200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1:25" s="15" customFormat="1" ht="34.5" customHeight="1">
      <c r="A45" s="28"/>
      <c r="B45" s="25"/>
      <c r="C45" s="25" t="s">
        <v>27</v>
      </c>
      <c r="D45" s="23" t="s">
        <v>26</v>
      </c>
      <c r="E45" s="26">
        <f t="shared" si="3"/>
        <v>56</v>
      </c>
      <c r="F45" s="36">
        <f aca="true" t="shared" si="4" ref="F45:F76">SUM(G45,H45,I45,J45,K45,L45,M45,N45,O45,P45,Q45,R45,S45,T45,U45,V45,W45,X45,Y45)</f>
        <v>56</v>
      </c>
      <c r="G45" s="24">
        <v>54</v>
      </c>
      <c r="H45" s="24"/>
      <c r="I45" s="24">
        <v>2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s="15" customFormat="1" ht="34.5" customHeight="1">
      <c r="A46" s="28"/>
      <c r="B46" s="25"/>
      <c r="C46" s="25" t="s">
        <v>106</v>
      </c>
      <c r="D46" s="23" t="s">
        <v>15</v>
      </c>
      <c r="E46" s="26">
        <f t="shared" si="3"/>
        <v>6350</v>
      </c>
      <c r="F46" s="36">
        <f t="shared" si="4"/>
        <v>6350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>
        <v>6350</v>
      </c>
    </row>
    <row r="47" spans="1:25" s="15" customFormat="1" ht="34.5" customHeight="1">
      <c r="A47" s="28"/>
      <c r="B47" s="25"/>
      <c r="C47" s="25" t="s">
        <v>108</v>
      </c>
      <c r="D47" s="23" t="s">
        <v>15</v>
      </c>
      <c r="E47" s="26">
        <f t="shared" si="3"/>
        <v>28900</v>
      </c>
      <c r="F47" s="36">
        <f t="shared" si="4"/>
        <v>28900</v>
      </c>
      <c r="G47" s="24">
        <v>27900</v>
      </c>
      <c r="H47" s="24">
        <v>1000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s="15" customFormat="1" ht="34.5" customHeight="1">
      <c r="A48" s="28"/>
      <c r="B48" s="25"/>
      <c r="C48" s="25" t="s">
        <v>109</v>
      </c>
      <c r="D48" s="23" t="s">
        <v>15</v>
      </c>
      <c r="E48" s="26">
        <f>+F48</f>
        <v>600</v>
      </c>
      <c r="F48" s="36">
        <f t="shared" si="4"/>
        <v>600</v>
      </c>
      <c r="G48" s="24"/>
      <c r="H48" s="24"/>
      <c r="I48" s="24">
        <v>600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15" customFormat="1" ht="34.5" customHeight="1">
      <c r="A49" s="28"/>
      <c r="B49" s="25"/>
      <c r="C49" s="25" t="s">
        <v>43</v>
      </c>
      <c r="D49" s="23" t="s">
        <v>15</v>
      </c>
      <c r="E49" s="26">
        <f t="shared" si="3"/>
        <v>5500</v>
      </c>
      <c r="F49" s="36">
        <f t="shared" si="4"/>
        <v>5500</v>
      </c>
      <c r="G49" s="24">
        <v>5500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s="15" customFormat="1" ht="34.5" customHeight="1">
      <c r="A50" s="28"/>
      <c r="B50" s="25"/>
      <c r="C50" s="25" t="s">
        <v>110</v>
      </c>
      <c r="D50" s="23" t="s">
        <v>15</v>
      </c>
      <c r="E50" s="26">
        <f t="shared" si="3"/>
        <v>2900</v>
      </c>
      <c r="F50" s="36">
        <f t="shared" si="4"/>
        <v>2900</v>
      </c>
      <c r="G50" s="24">
        <v>0</v>
      </c>
      <c r="H50" s="24">
        <v>900</v>
      </c>
      <c r="I50" s="24">
        <v>2000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 s="15" customFormat="1" ht="34.5" customHeight="1">
      <c r="A51" s="28"/>
      <c r="B51" s="25"/>
      <c r="C51" s="25" t="s">
        <v>111</v>
      </c>
      <c r="D51" s="23" t="s">
        <v>15</v>
      </c>
      <c r="E51" s="26">
        <f>+F51</f>
        <v>350</v>
      </c>
      <c r="F51" s="36">
        <f t="shared" si="4"/>
        <v>350</v>
      </c>
      <c r="G51" s="24">
        <v>0</v>
      </c>
      <c r="H51" s="24"/>
      <c r="I51" s="37">
        <v>350</v>
      </c>
      <c r="J51" s="37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s="15" customFormat="1" ht="34.5" customHeight="1">
      <c r="A52" s="28"/>
      <c r="B52" s="25"/>
      <c r="C52" s="25" t="s">
        <v>19</v>
      </c>
      <c r="D52" s="23" t="s">
        <v>15</v>
      </c>
      <c r="E52" s="26">
        <f t="shared" si="3"/>
        <v>10870</v>
      </c>
      <c r="F52" s="36">
        <f t="shared" si="4"/>
        <v>10870</v>
      </c>
      <c r="G52" s="24">
        <v>8880</v>
      </c>
      <c r="H52" s="24"/>
      <c r="I52" s="24">
        <v>190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>
        <v>1800</v>
      </c>
    </row>
    <row r="53" spans="1:25" s="15" customFormat="1" ht="34.5" customHeight="1">
      <c r="A53" s="28"/>
      <c r="B53" s="25"/>
      <c r="C53" s="25" t="s">
        <v>107</v>
      </c>
      <c r="D53" s="23" t="s">
        <v>15</v>
      </c>
      <c r="E53" s="26">
        <f>+F53</f>
        <v>100</v>
      </c>
      <c r="F53" s="36">
        <f t="shared" si="4"/>
        <v>100</v>
      </c>
      <c r="G53" s="24"/>
      <c r="H53" s="24"/>
      <c r="I53" s="24">
        <v>100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s="15" customFormat="1" ht="34.5" customHeight="1">
      <c r="A54" s="28"/>
      <c r="B54" s="25"/>
      <c r="C54" s="25" t="s">
        <v>20</v>
      </c>
      <c r="D54" s="23" t="s">
        <v>15</v>
      </c>
      <c r="E54" s="26">
        <f t="shared" si="3"/>
        <v>5330</v>
      </c>
      <c r="F54" s="36">
        <f t="shared" si="4"/>
        <v>5330</v>
      </c>
      <c r="G54" s="24">
        <v>80</v>
      </c>
      <c r="H54" s="24">
        <v>1000</v>
      </c>
      <c r="I54" s="24">
        <v>2450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>
        <v>1800</v>
      </c>
    </row>
    <row r="55" spans="1:25" s="15" customFormat="1" ht="34.5" customHeight="1">
      <c r="A55" s="28"/>
      <c r="B55" s="25"/>
      <c r="C55" s="25" t="s">
        <v>21</v>
      </c>
      <c r="D55" s="23" t="s">
        <v>12</v>
      </c>
      <c r="E55" s="26">
        <f t="shared" si="3"/>
        <v>37</v>
      </c>
      <c r="F55" s="36">
        <f t="shared" si="4"/>
        <v>37</v>
      </c>
      <c r="G55" s="24">
        <v>0</v>
      </c>
      <c r="H55" s="24">
        <v>8</v>
      </c>
      <c r="I55" s="24">
        <v>3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>
        <v>26</v>
      </c>
    </row>
    <row r="56" spans="1:25" s="15" customFormat="1" ht="34.5" customHeight="1">
      <c r="A56" s="28"/>
      <c r="B56" s="25"/>
      <c r="C56" s="25" t="s">
        <v>49</v>
      </c>
      <c r="D56" s="23" t="s">
        <v>26</v>
      </c>
      <c r="E56" s="26">
        <f t="shared" si="3"/>
        <v>5</v>
      </c>
      <c r="F56" s="36">
        <f t="shared" si="4"/>
        <v>5</v>
      </c>
      <c r="G56" s="24">
        <v>2</v>
      </c>
      <c r="H56" s="24">
        <v>1</v>
      </c>
      <c r="I56" s="24">
        <v>1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>
        <v>1</v>
      </c>
    </row>
    <row r="57" spans="1:25" s="15" customFormat="1" ht="34.5" customHeight="1">
      <c r="A57" s="28"/>
      <c r="B57" s="25"/>
      <c r="C57" s="47" t="s">
        <v>100</v>
      </c>
      <c r="D57" s="48" t="s">
        <v>26</v>
      </c>
      <c r="E57" s="49">
        <f t="shared" si="3"/>
        <v>24</v>
      </c>
      <c r="F57" s="36">
        <f t="shared" si="4"/>
        <v>24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>
        <v>24</v>
      </c>
    </row>
    <row r="58" spans="1:25" s="15" customFormat="1" ht="34.5" customHeight="1">
      <c r="A58" s="28"/>
      <c r="B58" s="25"/>
      <c r="C58" s="47" t="s">
        <v>104</v>
      </c>
      <c r="D58" s="48" t="s">
        <v>12</v>
      </c>
      <c r="E58" s="49">
        <f t="shared" si="3"/>
        <v>24</v>
      </c>
      <c r="F58" s="36">
        <f t="shared" si="4"/>
        <v>24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>
        <v>24</v>
      </c>
    </row>
    <row r="59" spans="1:25" s="15" customFormat="1" ht="34.5" customHeight="1">
      <c r="A59" s="28"/>
      <c r="B59" s="25"/>
      <c r="C59" s="47" t="s">
        <v>101</v>
      </c>
      <c r="D59" s="48" t="s">
        <v>12</v>
      </c>
      <c r="E59" s="49">
        <f t="shared" si="3"/>
        <v>24</v>
      </c>
      <c r="F59" s="36">
        <f t="shared" si="4"/>
        <v>24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>
        <v>24</v>
      </c>
    </row>
    <row r="60" spans="1:25" s="15" customFormat="1" ht="34.5" customHeight="1">
      <c r="A60" s="28"/>
      <c r="B60" s="25"/>
      <c r="C60" s="50" t="s">
        <v>105</v>
      </c>
      <c r="D60" s="51" t="s">
        <v>26</v>
      </c>
      <c r="E60" s="52">
        <f t="shared" si="3"/>
        <v>4</v>
      </c>
      <c r="F60" s="36">
        <f t="shared" si="4"/>
        <v>4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>
        <v>4</v>
      </c>
    </row>
    <row r="61" spans="1:25" s="15" customFormat="1" ht="34.5" customHeight="1">
      <c r="A61" s="28"/>
      <c r="B61" s="25"/>
      <c r="C61" s="50" t="s">
        <v>103</v>
      </c>
      <c r="D61" s="51" t="s">
        <v>12</v>
      </c>
      <c r="E61" s="52">
        <f t="shared" si="3"/>
        <v>4</v>
      </c>
      <c r="F61" s="36">
        <f t="shared" si="4"/>
        <v>4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>
        <v>4</v>
      </c>
    </row>
    <row r="62" spans="1:25" s="15" customFormat="1" ht="34.5" customHeight="1">
      <c r="A62" s="28"/>
      <c r="B62" s="25"/>
      <c r="C62" s="50" t="s">
        <v>102</v>
      </c>
      <c r="D62" s="51" t="s">
        <v>12</v>
      </c>
      <c r="E62" s="52">
        <f t="shared" si="3"/>
        <v>4</v>
      </c>
      <c r="F62" s="36">
        <f t="shared" si="4"/>
        <v>4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>
        <v>4</v>
      </c>
    </row>
    <row r="63" spans="1:25" s="15" customFormat="1" ht="34.5" customHeight="1">
      <c r="A63" s="28"/>
      <c r="B63" s="25"/>
      <c r="C63" s="50" t="s">
        <v>20</v>
      </c>
      <c r="D63" s="51" t="s">
        <v>15</v>
      </c>
      <c r="E63" s="52">
        <f t="shared" si="3"/>
        <v>650</v>
      </c>
      <c r="F63" s="36">
        <f t="shared" si="4"/>
        <v>650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>
        <v>650</v>
      </c>
    </row>
    <row r="64" spans="1:25" s="15" customFormat="1" ht="34.5" customHeight="1">
      <c r="A64" s="28"/>
      <c r="B64" s="25"/>
      <c r="C64" s="50" t="s">
        <v>19</v>
      </c>
      <c r="D64" s="51" t="s">
        <v>15</v>
      </c>
      <c r="E64" s="52">
        <f t="shared" si="3"/>
        <v>650</v>
      </c>
      <c r="F64" s="36">
        <f t="shared" si="4"/>
        <v>650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>
        <v>650</v>
      </c>
    </row>
    <row r="65" spans="1:25" s="15" customFormat="1" ht="34.5" customHeight="1">
      <c r="A65" s="28"/>
      <c r="B65" s="25"/>
      <c r="C65" s="50" t="s">
        <v>21</v>
      </c>
      <c r="D65" s="51" t="s">
        <v>12</v>
      </c>
      <c r="E65" s="52">
        <f t="shared" si="3"/>
        <v>5</v>
      </c>
      <c r="F65" s="36">
        <f t="shared" si="4"/>
        <v>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>
        <v>5</v>
      </c>
    </row>
    <row r="66" spans="1:25" s="15" customFormat="1" ht="34.5" customHeight="1">
      <c r="A66" s="28"/>
      <c r="B66" s="25"/>
      <c r="C66" s="45" t="s">
        <v>77</v>
      </c>
      <c r="D66" s="43" t="s">
        <v>12</v>
      </c>
      <c r="E66" s="44">
        <f t="shared" si="3"/>
        <v>74</v>
      </c>
      <c r="F66" s="36">
        <f t="shared" si="4"/>
        <v>74</v>
      </c>
      <c r="G66" s="24"/>
      <c r="H66" s="24"/>
      <c r="I66" s="24"/>
      <c r="J66" s="24">
        <v>6</v>
      </c>
      <c r="K66" s="24">
        <v>4</v>
      </c>
      <c r="L66" s="24">
        <v>12</v>
      </c>
      <c r="M66" s="24">
        <v>12</v>
      </c>
      <c r="N66" s="24">
        <v>6</v>
      </c>
      <c r="O66" s="24">
        <v>4</v>
      </c>
      <c r="P66" s="24">
        <v>8</v>
      </c>
      <c r="Q66" s="24">
        <v>10</v>
      </c>
      <c r="R66" s="24">
        <v>2</v>
      </c>
      <c r="S66" s="24">
        <v>4</v>
      </c>
      <c r="T66" s="24">
        <v>6</v>
      </c>
      <c r="U66" s="24"/>
      <c r="V66" s="24"/>
      <c r="W66" s="24"/>
      <c r="X66" s="24"/>
      <c r="Y66" s="24"/>
    </row>
    <row r="67" spans="1:25" s="15" customFormat="1" ht="34.5" customHeight="1">
      <c r="A67" s="28"/>
      <c r="B67" s="25"/>
      <c r="C67" s="42" t="s">
        <v>78</v>
      </c>
      <c r="D67" s="43" t="s">
        <v>26</v>
      </c>
      <c r="E67" s="44">
        <f t="shared" si="3"/>
        <v>7.25</v>
      </c>
      <c r="F67" s="36">
        <f t="shared" si="4"/>
        <v>7.25</v>
      </c>
      <c r="G67" s="24"/>
      <c r="H67" s="24"/>
      <c r="I67" s="24"/>
      <c r="J67" s="24">
        <v>0.25</v>
      </c>
      <c r="K67" s="24">
        <v>1</v>
      </c>
      <c r="L67" s="24">
        <v>1</v>
      </c>
      <c r="M67" s="24">
        <v>1</v>
      </c>
      <c r="N67" s="24">
        <v>1</v>
      </c>
      <c r="O67" s="37"/>
      <c r="P67" s="37"/>
      <c r="Q67" s="24">
        <v>1</v>
      </c>
      <c r="R67" s="24">
        <v>1</v>
      </c>
      <c r="S67" s="37"/>
      <c r="T67" s="37"/>
      <c r="U67" s="24"/>
      <c r="V67" s="24"/>
      <c r="W67" s="24"/>
      <c r="X67" s="24"/>
      <c r="Y67" s="24">
        <v>1</v>
      </c>
    </row>
    <row r="68" spans="1:25" s="15" customFormat="1" ht="34.5" customHeight="1">
      <c r="A68" s="28"/>
      <c r="B68" s="25"/>
      <c r="C68" s="42" t="s">
        <v>71</v>
      </c>
      <c r="D68" s="43" t="s">
        <v>15</v>
      </c>
      <c r="E68" s="44">
        <f aca="true" t="shared" si="5" ref="E68:E74">+F68</f>
        <v>4150</v>
      </c>
      <c r="F68" s="36">
        <f t="shared" si="4"/>
        <v>4150</v>
      </c>
      <c r="G68" s="24"/>
      <c r="H68" s="24"/>
      <c r="I68" s="24"/>
      <c r="J68" s="24">
        <v>400</v>
      </c>
      <c r="K68" s="24">
        <f aca="true" t="shared" si="6" ref="K68:T68">+K66*50+K69</f>
        <v>225</v>
      </c>
      <c r="L68" s="24">
        <f t="shared" si="6"/>
        <v>625</v>
      </c>
      <c r="M68" s="24">
        <f t="shared" si="6"/>
        <v>625</v>
      </c>
      <c r="N68" s="24">
        <f t="shared" si="6"/>
        <v>325</v>
      </c>
      <c r="O68" s="24">
        <f t="shared" si="6"/>
        <v>275</v>
      </c>
      <c r="P68" s="24">
        <f t="shared" si="6"/>
        <v>475</v>
      </c>
      <c r="Q68" s="24">
        <f t="shared" si="6"/>
        <v>525</v>
      </c>
      <c r="R68" s="24">
        <f t="shared" si="6"/>
        <v>125</v>
      </c>
      <c r="S68" s="24">
        <f t="shared" si="6"/>
        <v>225</v>
      </c>
      <c r="T68" s="24">
        <f t="shared" si="6"/>
        <v>325</v>
      </c>
      <c r="U68" s="24"/>
      <c r="V68" s="24"/>
      <c r="W68" s="24"/>
      <c r="X68" s="24"/>
      <c r="Y68" s="24"/>
    </row>
    <row r="69" spans="1:25" s="15" customFormat="1" ht="34.5" customHeight="1">
      <c r="A69" s="28"/>
      <c r="B69" s="25"/>
      <c r="C69" s="42" t="s">
        <v>72</v>
      </c>
      <c r="D69" s="43" t="s">
        <v>15</v>
      </c>
      <c r="E69" s="44">
        <f t="shared" si="5"/>
        <v>350</v>
      </c>
      <c r="F69" s="36">
        <f t="shared" si="4"/>
        <v>350</v>
      </c>
      <c r="G69" s="24"/>
      <c r="H69" s="24"/>
      <c r="I69" s="24"/>
      <c r="J69" s="24"/>
      <c r="K69" s="24">
        <v>25</v>
      </c>
      <c r="L69" s="24">
        <v>25</v>
      </c>
      <c r="M69" s="24">
        <v>25</v>
      </c>
      <c r="N69" s="24">
        <v>25</v>
      </c>
      <c r="O69" s="24">
        <v>75</v>
      </c>
      <c r="P69" s="24">
        <v>75</v>
      </c>
      <c r="Q69" s="24">
        <v>25</v>
      </c>
      <c r="R69" s="24">
        <v>25</v>
      </c>
      <c r="S69" s="24">
        <v>25</v>
      </c>
      <c r="T69" s="24">
        <v>25</v>
      </c>
      <c r="U69" s="24"/>
      <c r="V69" s="24"/>
      <c r="W69" s="24"/>
      <c r="X69" s="24"/>
      <c r="Y69" s="24"/>
    </row>
    <row r="70" spans="1:25" s="15" customFormat="1" ht="34.5" customHeight="1">
      <c r="A70" s="28"/>
      <c r="B70" s="25"/>
      <c r="C70" s="42" t="s">
        <v>73</v>
      </c>
      <c r="D70" s="43" t="s">
        <v>12</v>
      </c>
      <c r="E70" s="44">
        <f t="shared" si="5"/>
        <v>96</v>
      </c>
      <c r="F70" s="36">
        <f t="shared" si="4"/>
        <v>96</v>
      </c>
      <c r="G70" s="24"/>
      <c r="H70" s="24"/>
      <c r="I70" s="24"/>
      <c r="J70" s="24">
        <v>8</v>
      </c>
      <c r="K70" s="24">
        <f aca="true" t="shared" si="7" ref="K70:T70">+K66+2</f>
        <v>6</v>
      </c>
      <c r="L70" s="24">
        <f t="shared" si="7"/>
        <v>14</v>
      </c>
      <c r="M70" s="24">
        <f t="shared" si="7"/>
        <v>14</v>
      </c>
      <c r="N70" s="24">
        <f t="shared" si="7"/>
        <v>8</v>
      </c>
      <c r="O70" s="24">
        <f t="shared" si="7"/>
        <v>6</v>
      </c>
      <c r="P70" s="24">
        <f t="shared" si="7"/>
        <v>10</v>
      </c>
      <c r="Q70" s="24">
        <f t="shared" si="7"/>
        <v>12</v>
      </c>
      <c r="R70" s="24">
        <f t="shared" si="7"/>
        <v>4</v>
      </c>
      <c r="S70" s="24">
        <f t="shared" si="7"/>
        <v>6</v>
      </c>
      <c r="T70" s="24">
        <f t="shared" si="7"/>
        <v>8</v>
      </c>
      <c r="U70" s="24"/>
      <c r="V70" s="24"/>
      <c r="W70" s="24"/>
      <c r="X70" s="24"/>
      <c r="Y70" s="24"/>
    </row>
    <row r="71" spans="1:25" s="15" customFormat="1" ht="34.5" customHeight="1">
      <c r="A71" s="28"/>
      <c r="B71" s="25"/>
      <c r="C71" s="42" t="s">
        <v>74</v>
      </c>
      <c r="D71" s="43" t="s">
        <v>12</v>
      </c>
      <c r="E71" s="44">
        <f t="shared" si="5"/>
        <v>10</v>
      </c>
      <c r="F71" s="36">
        <f t="shared" si="4"/>
        <v>10</v>
      </c>
      <c r="G71" s="24"/>
      <c r="H71" s="24"/>
      <c r="I71" s="24"/>
      <c r="J71" s="24"/>
      <c r="K71" s="24">
        <v>1</v>
      </c>
      <c r="L71" s="24">
        <v>1</v>
      </c>
      <c r="M71" s="24">
        <v>1</v>
      </c>
      <c r="N71" s="24">
        <v>1</v>
      </c>
      <c r="O71" s="24">
        <v>1</v>
      </c>
      <c r="P71" s="24">
        <v>1</v>
      </c>
      <c r="Q71" s="24">
        <v>1</v>
      </c>
      <c r="R71" s="24">
        <v>1</v>
      </c>
      <c r="S71" s="24">
        <v>1</v>
      </c>
      <c r="T71" s="24">
        <v>1</v>
      </c>
      <c r="U71" s="24"/>
      <c r="V71" s="24"/>
      <c r="W71" s="24"/>
      <c r="X71" s="24"/>
      <c r="Y71" s="24"/>
    </row>
    <row r="72" spans="1:25" s="15" customFormat="1" ht="34.5" customHeight="1">
      <c r="A72" s="28"/>
      <c r="B72" s="25"/>
      <c r="C72" s="42" t="s">
        <v>75</v>
      </c>
      <c r="D72" s="43" t="s">
        <v>15</v>
      </c>
      <c r="E72" s="44">
        <f t="shared" si="5"/>
        <v>12830</v>
      </c>
      <c r="F72" s="36">
        <f t="shared" si="4"/>
        <v>12830</v>
      </c>
      <c r="G72" s="24"/>
      <c r="H72" s="24"/>
      <c r="I72" s="24"/>
      <c r="J72" s="24">
        <v>900</v>
      </c>
      <c r="K72" s="24">
        <f aca="true" t="shared" si="8" ref="K72:T72">+K68*3+K66*10</f>
        <v>715</v>
      </c>
      <c r="L72" s="24">
        <f t="shared" si="8"/>
        <v>1995</v>
      </c>
      <c r="M72" s="24">
        <f t="shared" si="8"/>
        <v>1995</v>
      </c>
      <c r="N72" s="24">
        <f t="shared" si="8"/>
        <v>1035</v>
      </c>
      <c r="O72" s="24">
        <f t="shared" si="8"/>
        <v>865</v>
      </c>
      <c r="P72" s="24">
        <f t="shared" si="8"/>
        <v>1505</v>
      </c>
      <c r="Q72" s="24">
        <f t="shared" si="8"/>
        <v>1675</v>
      </c>
      <c r="R72" s="24">
        <f t="shared" si="8"/>
        <v>395</v>
      </c>
      <c r="S72" s="24">
        <f t="shared" si="8"/>
        <v>715</v>
      </c>
      <c r="T72" s="24">
        <f t="shared" si="8"/>
        <v>1035</v>
      </c>
      <c r="U72" s="24"/>
      <c r="V72" s="24"/>
      <c r="W72" s="24"/>
      <c r="X72" s="24"/>
      <c r="Y72" s="24"/>
    </row>
    <row r="73" spans="1:25" s="15" customFormat="1" ht="34.5" customHeight="1">
      <c r="A73" s="28"/>
      <c r="B73" s="25"/>
      <c r="C73" s="42" t="s">
        <v>76</v>
      </c>
      <c r="D73" s="43" t="s">
        <v>12</v>
      </c>
      <c r="E73" s="44">
        <f>+F73</f>
        <v>74</v>
      </c>
      <c r="F73" s="36">
        <f t="shared" si="4"/>
        <v>74</v>
      </c>
      <c r="G73" s="24"/>
      <c r="H73" s="24"/>
      <c r="I73" s="24"/>
      <c r="J73" s="24">
        <v>6</v>
      </c>
      <c r="K73" s="24">
        <f aca="true" t="shared" si="9" ref="K73:T73">+K66</f>
        <v>4</v>
      </c>
      <c r="L73" s="24">
        <f t="shared" si="9"/>
        <v>12</v>
      </c>
      <c r="M73" s="24">
        <f t="shared" si="9"/>
        <v>12</v>
      </c>
      <c r="N73" s="24">
        <f t="shared" si="9"/>
        <v>6</v>
      </c>
      <c r="O73" s="24">
        <f t="shared" si="9"/>
        <v>4</v>
      </c>
      <c r="P73" s="24">
        <f t="shared" si="9"/>
        <v>8</v>
      </c>
      <c r="Q73" s="24">
        <f t="shared" si="9"/>
        <v>10</v>
      </c>
      <c r="R73" s="24">
        <f t="shared" si="9"/>
        <v>2</v>
      </c>
      <c r="S73" s="24">
        <f t="shared" si="9"/>
        <v>4</v>
      </c>
      <c r="T73" s="24">
        <f t="shared" si="9"/>
        <v>6</v>
      </c>
      <c r="U73" s="24"/>
      <c r="V73" s="24"/>
      <c r="W73" s="24"/>
      <c r="X73" s="24"/>
      <c r="Y73" s="24"/>
    </row>
    <row r="74" spans="1:25" s="15" customFormat="1" ht="34.5" customHeight="1">
      <c r="A74" s="28"/>
      <c r="B74" s="25"/>
      <c r="C74" s="42" t="s">
        <v>79</v>
      </c>
      <c r="D74" s="43" t="s">
        <v>12</v>
      </c>
      <c r="E74" s="44">
        <f t="shared" si="5"/>
        <v>71</v>
      </c>
      <c r="F74" s="36">
        <f t="shared" si="4"/>
        <v>71</v>
      </c>
      <c r="G74" s="24"/>
      <c r="H74" s="24"/>
      <c r="I74" s="24"/>
      <c r="J74" s="24">
        <v>6</v>
      </c>
      <c r="K74" s="24">
        <v>4</v>
      </c>
      <c r="L74" s="24">
        <v>12</v>
      </c>
      <c r="M74" s="24">
        <v>12</v>
      </c>
      <c r="N74" s="24">
        <v>0</v>
      </c>
      <c r="O74" s="24">
        <v>4</v>
      </c>
      <c r="P74" s="24">
        <v>4</v>
      </c>
      <c r="Q74" s="24">
        <v>4</v>
      </c>
      <c r="R74" s="24">
        <v>2</v>
      </c>
      <c r="S74" s="24">
        <v>5</v>
      </c>
      <c r="T74" s="24">
        <v>6</v>
      </c>
      <c r="U74" s="24"/>
      <c r="V74" s="24"/>
      <c r="W74" s="24"/>
      <c r="X74" s="24">
        <v>12</v>
      </c>
      <c r="Y74" s="24"/>
    </row>
    <row r="75" spans="1:25" s="15" customFormat="1" ht="34.5" customHeight="1">
      <c r="A75" s="28"/>
      <c r="B75" s="25"/>
      <c r="C75" s="25" t="s">
        <v>22</v>
      </c>
      <c r="D75" s="23" t="s">
        <v>12</v>
      </c>
      <c r="E75" s="26">
        <f>+F75</f>
        <v>15</v>
      </c>
      <c r="F75" s="36">
        <f t="shared" si="4"/>
        <v>15</v>
      </c>
      <c r="G75" s="37">
        <v>10</v>
      </c>
      <c r="H75" s="24">
        <v>1</v>
      </c>
      <c r="I75" s="24">
        <v>3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>
        <v>1</v>
      </c>
      <c r="Y75" s="24"/>
    </row>
    <row r="76" spans="1:25" s="15" customFormat="1" ht="34.5" customHeight="1">
      <c r="A76" s="28"/>
      <c r="B76" s="25"/>
      <c r="C76" s="25" t="s">
        <v>29</v>
      </c>
      <c r="D76" s="23" t="s">
        <v>12</v>
      </c>
      <c r="E76" s="26">
        <f>+F76</f>
        <v>9.5</v>
      </c>
      <c r="F76" s="36">
        <f t="shared" si="4"/>
        <v>9.5</v>
      </c>
      <c r="G76" s="24"/>
      <c r="H76" s="24">
        <v>2</v>
      </c>
      <c r="I76" s="24">
        <v>2.5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>
        <v>5</v>
      </c>
      <c r="Y76" s="24"/>
    </row>
    <row r="77" spans="1:25" s="15" customFormat="1" ht="34.5" customHeight="1">
      <c r="A77" s="27" t="s">
        <v>31</v>
      </c>
      <c r="B77" s="25"/>
      <c r="C77" s="25"/>
      <c r="D77" s="23"/>
      <c r="E77" s="26"/>
      <c r="F77" s="36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s="15" customFormat="1" ht="34.5" customHeight="1">
      <c r="A78" s="28"/>
      <c r="B78" s="25"/>
      <c r="C78" s="25" t="s">
        <v>97</v>
      </c>
      <c r="D78" s="23" t="s">
        <v>12</v>
      </c>
      <c r="E78" s="26">
        <f aca="true" t="shared" si="10" ref="E78:E103">+F78</f>
        <v>4</v>
      </c>
      <c r="F78" s="36">
        <f aca="true" t="shared" si="11" ref="F78:F103">SUM(G78,H78,I78,J78,K78,L78,M78,N78,O78,P78,Q78,R78,S78,T78,U78,V78,W78,X78,Y78)</f>
        <v>4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>
        <v>4</v>
      </c>
      <c r="Y78" s="24"/>
    </row>
    <row r="79" spans="1:25" s="15" customFormat="1" ht="34.5" customHeight="1">
      <c r="A79" s="28"/>
      <c r="B79" s="25"/>
      <c r="C79" s="25" t="s">
        <v>96</v>
      </c>
      <c r="D79" s="23" t="s">
        <v>12</v>
      </c>
      <c r="E79" s="26">
        <f>+F79</f>
        <v>14</v>
      </c>
      <c r="F79" s="36">
        <f t="shared" si="11"/>
        <v>14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46">
        <v>14</v>
      </c>
      <c r="Y79" s="24"/>
    </row>
    <row r="80" spans="1:25" s="15" customFormat="1" ht="34.5" customHeight="1">
      <c r="A80" s="28"/>
      <c r="B80" s="25"/>
      <c r="C80" s="25" t="s">
        <v>98</v>
      </c>
      <c r="D80" s="23" t="s">
        <v>12</v>
      </c>
      <c r="E80" s="26">
        <f>+F80</f>
        <v>8</v>
      </c>
      <c r="F80" s="36">
        <f t="shared" si="11"/>
        <v>8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46">
        <v>8</v>
      </c>
      <c r="Y80" s="24"/>
    </row>
    <row r="81" spans="1:25" s="15" customFormat="1" ht="34.5" customHeight="1">
      <c r="A81" s="28"/>
      <c r="B81" s="25"/>
      <c r="C81" s="25" t="s">
        <v>14</v>
      </c>
      <c r="D81" s="23" t="s">
        <v>15</v>
      </c>
      <c r="E81" s="26">
        <f t="shared" si="10"/>
        <v>180</v>
      </c>
      <c r="F81" s="36">
        <f t="shared" si="11"/>
        <v>180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>
        <v>60</v>
      </c>
      <c r="V81" s="24"/>
      <c r="W81" s="24">
        <v>60</v>
      </c>
      <c r="X81" s="24">
        <v>60</v>
      </c>
      <c r="Y81" s="24"/>
    </row>
    <row r="82" spans="1:25" s="15" customFormat="1" ht="34.5" customHeight="1">
      <c r="A82" s="28"/>
      <c r="B82" s="25"/>
      <c r="C82" s="25" t="s">
        <v>16</v>
      </c>
      <c r="D82" s="23" t="s">
        <v>12</v>
      </c>
      <c r="E82" s="26">
        <f t="shared" si="10"/>
        <v>382</v>
      </c>
      <c r="F82" s="36">
        <f t="shared" si="11"/>
        <v>382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>
        <v>92</v>
      </c>
      <c r="V82" s="24">
        <v>36</v>
      </c>
      <c r="W82" s="24">
        <v>132</v>
      </c>
      <c r="X82" s="24">
        <v>122</v>
      </c>
      <c r="Y82" s="24"/>
    </row>
    <row r="83" spans="1:25" s="15" customFormat="1" ht="34.5" customHeight="1">
      <c r="A83" s="28"/>
      <c r="B83" s="25"/>
      <c r="C83" s="25" t="s">
        <v>92</v>
      </c>
      <c r="D83" s="23" t="s">
        <v>12</v>
      </c>
      <c r="E83" s="26">
        <f>+F83</f>
        <v>191</v>
      </c>
      <c r="F83" s="36">
        <f t="shared" si="11"/>
        <v>191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>
        <v>46</v>
      </c>
      <c r="V83" s="24">
        <v>18</v>
      </c>
      <c r="W83" s="24">
        <v>66</v>
      </c>
      <c r="X83" s="24">
        <v>61</v>
      </c>
      <c r="Y83" s="24"/>
    </row>
    <row r="84" spans="1:25" s="15" customFormat="1" ht="34.5" customHeight="1">
      <c r="A84" s="28"/>
      <c r="B84" s="25"/>
      <c r="C84" s="25" t="s">
        <v>17</v>
      </c>
      <c r="D84" s="23" t="s">
        <v>12</v>
      </c>
      <c r="E84" s="26">
        <f t="shared" si="10"/>
        <v>66</v>
      </c>
      <c r="F84" s="36">
        <f t="shared" si="11"/>
        <v>66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>
        <v>9</v>
      </c>
      <c r="V84" s="24">
        <v>3</v>
      </c>
      <c r="W84" s="24">
        <v>30</v>
      </c>
      <c r="X84" s="24">
        <v>24</v>
      </c>
      <c r="Y84" s="24"/>
    </row>
    <row r="85" spans="1:25" s="15" customFormat="1" ht="34.5" customHeight="1">
      <c r="A85" s="28"/>
      <c r="B85" s="25"/>
      <c r="C85" s="25" t="s">
        <v>24</v>
      </c>
      <c r="D85" s="23" t="s">
        <v>12</v>
      </c>
      <c r="E85" s="26">
        <f t="shared" si="10"/>
        <v>92</v>
      </c>
      <c r="F85" s="36">
        <f t="shared" si="11"/>
        <v>92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>
        <v>40</v>
      </c>
      <c r="V85" s="24"/>
      <c r="W85" s="24">
        <v>12</v>
      </c>
      <c r="X85" s="24">
        <v>40</v>
      </c>
      <c r="Y85" s="24"/>
    </row>
    <row r="86" spans="1:25" s="15" customFormat="1" ht="34.5" customHeight="1">
      <c r="A86" s="28"/>
      <c r="B86" s="25"/>
      <c r="C86" s="25" t="s">
        <v>27</v>
      </c>
      <c r="D86" s="23" t="s">
        <v>26</v>
      </c>
      <c r="E86" s="26">
        <f t="shared" si="10"/>
        <v>30</v>
      </c>
      <c r="F86" s="36">
        <f t="shared" si="11"/>
        <v>30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>
        <v>14</v>
      </c>
      <c r="V86" s="24"/>
      <c r="W86" s="24">
        <v>6</v>
      </c>
      <c r="X86" s="24">
        <v>10</v>
      </c>
      <c r="Y86" s="24"/>
    </row>
    <row r="87" spans="1:25" s="15" customFormat="1" ht="34.5" customHeight="1">
      <c r="A87" s="28"/>
      <c r="B87" s="25"/>
      <c r="C87" s="25" t="s">
        <v>82</v>
      </c>
      <c r="D87" s="23" t="s">
        <v>12</v>
      </c>
      <c r="E87" s="26">
        <f>+F87</f>
        <v>36</v>
      </c>
      <c r="F87" s="36">
        <f t="shared" si="11"/>
        <v>36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v>12</v>
      </c>
      <c r="V87" s="24"/>
      <c r="W87" s="24">
        <v>12</v>
      </c>
      <c r="X87" s="24">
        <v>12</v>
      </c>
      <c r="Y87" s="24"/>
    </row>
    <row r="88" spans="1:25" s="15" customFormat="1" ht="34.5" customHeight="1">
      <c r="A88" s="28"/>
      <c r="B88" s="25"/>
      <c r="C88" s="25" t="s">
        <v>19</v>
      </c>
      <c r="D88" s="23" t="s">
        <v>15</v>
      </c>
      <c r="E88" s="26">
        <f t="shared" si="10"/>
        <v>5900</v>
      </c>
      <c r="F88" s="36">
        <f t="shared" si="11"/>
        <v>5900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>
        <v>3800</v>
      </c>
      <c r="V88" s="24"/>
      <c r="W88" s="24">
        <v>600</v>
      </c>
      <c r="X88" s="24">
        <v>1500</v>
      </c>
      <c r="Y88" s="24"/>
    </row>
    <row r="89" spans="1:25" s="15" customFormat="1" ht="34.5" customHeight="1">
      <c r="A89" s="28"/>
      <c r="B89" s="25"/>
      <c r="C89" s="25" t="s">
        <v>108</v>
      </c>
      <c r="D89" s="23" t="s">
        <v>15</v>
      </c>
      <c r="E89" s="26">
        <f t="shared" si="10"/>
        <v>60930</v>
      </c>
      <c r="F89" s="36">
        <f t="shared" si="11"/>
        <v>60930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>
        <v>15080</v>
      </c>
      <c r="V89" s="24">
        <v>4500</v>
      </c>
      <c r="W89" s="24">
        <v>22650</v>
      </c>
      <c r="X89" s="24">
        <v>18700</v>
      </c>
      <c r="Y89" s="24"/>
    </row>
    <row r="90" spans="1:25" s="15" customFormat="1" ht="34.5" customHeight="1">
      <c r="A90" s="28"/>
      <c r="B90" s="25"/>
      <c r="C90" s="25" t="s">
        <v>18</v>
      </c>
      <c r="D90" s="23" t="s">
        <v>15</v>
      </c>
      <c r="E90" s="26">
        <f t="shared" si="10"/>
        <v>17940</v>
      </c>
      <c r="F90" s="36">
        <f t="shared" si="11"/>
        <v>17940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>
        <v>4320</v>
      </c>
      <c r="V90" s="24">
        <v>1620</v>
      </c>
      <c r="W90" s="24">
        <v>6600</v>
      </c>
      <c r="X90" s="24">
        <v>5400</v>
      </c>
      <c r="Y90" s="24"/>
    </row>
    <row r="91" spans="1:25" s="15" customFormat="1" ht="34.5" customHeight="1">
      <c r="A91" s="28"/>
      <c r="B91" s="25"/>
      <c r="C91" s="25" t="s">
        <v>83</v>
      </c>
      <c r="D91" s="23" t="s">
        <v>26</v>
      </c>
      <c r="E91" s="26">
        <f t="shared" si="10"/>
        <v>95</v>
      </c>
      <c r="F91" s="36">
        <f t="shared" si="11"/>
        <v>95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>
        <v>20</v>
      </c>
      <c r="V91" s="24">
        <v>9</v>
      </c>
      <c r="W91" s="24">
        <v>42</v>
      </c>
      <c r="X91" s="24">
        <v>24</v>
      </c>
      <c r="Y91" s="24"/>
    </row>
    <row r="92" spans="1:25" s="15" customFormat="1" ht="34.5" customHeight="1">
      <c r="A92" s="28"/>
      <c r="B92" s="25"/>
      <c r="C92" s="25" t="s">
        <v>86</v>
      </c>
      <c r="D92" s="23" t="s">
        <v>12</v>
      </c>
      <c r="E92" s="26">
        <f>+F92</f>
        <v>112</v>
      </c>
      <c r="F92" s="36">
        <f t="shared" si="11"/>
        <v>112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>
        <v>30</v>
      </c>
      <c r="V92" s="24">
        <v>9</v>
      </c>
      <c r="W92" s="24">
        <v>44</v>
      </c>
      <c r="X92" s="24">
        <v>29</v>
      </c>
      <c r="Y92" s="24"/>
    </row>
    <row r="93" spans="1:25" s="15" customFormat="1" ht="34.5" customHeight="1">
      <c r="A93" s="28"/>
      <c r="B93" s="25"/>
      <c r="C93" s="25" t="s">
        <v>84</v>
      </c>
      <c r="D93" s="23" t="s">
        <v>12</v>
      </c>
      <c r="E93" s="26">
        <f>+F93</f>
        <v>112</v>
      </c>
      <c r="F93" s="36">
        <f t="shared" si="11"/>
        <v>112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>
        <v>30</v>
      </c>
      <c r="V93" s="24">
        <v>9</v>
      </c>
      <c r="W93" s="24">
        <v>44</v>
      </c>
      <c r="X93" s="24">
        <v>29</v>
      </c>
      <c r="Y93" s="24"/>
    </row>
    <row r="94" spans="1:25" s="15" customFormat="1" ht="34.5" customHeight="1">
      <c r="A94" s="28"/>
      <c r="B94" s="25"/>
      <c r="C94" s="25" t="s">
        <v>85</v>
      </c>
      <c r="D94" s="23" t="s">
        <v>26</v>
      </c>
      <c r="E94" s="26">
        <f>+F94</f>
        <v>73</v>
      </c>
      <c r="F94" s="36">
        <f t="shared" si="11"/>
        <v>73</v>
      </c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>
        <v>16</v>
      </c>
      <c r="V94" s="24">
        <v>9</v>
      </c>
      <c r="W94" s="24">
        <v>21</v>
      </c>
      <c r="X94" s="24">
        <v>27</v>
      </c>
      <c r="Y94" s="24"/>
    </row>
    <row r="95" spans="1:25" s="15" customFormat="1" ht="34.5" customHeight="1">
      <c r="A95" s="28"/>
      <c r="B95" s="25"/>
      <c r="C95" s="25" t="s">
        <v>87</v>
      </c>
      <c r="D95" s="23" t="s">
        <v>12</v>
      </c>
      <c r="E95" s="26">
        <f>+F95</f>
        <v>79</v>
      </c>
      <c r="F95" s="36">
        <f t="shared" si="11"/>
        <v>79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>
        <v>16</v>
      </c>
      <c r="V95" s="24">
        <v>9</v>
      </c>
      <c r="W95" s="24">
        <v>22</v>
      </c>
      <c r="X95" s="24">
        <v>32</v>
      </c>
      <c r="Y95" s="24"/>
    </row>
    <row r="96" spans="1:25" s="15" customFormat="1" ht="34.5" customHeight="1">
      <c r="A96" s="28"/>
      <c r="B96" s="25"/>
      <c r="C96" s="25" t="s">
        <v>84</v>
      </c>
      <c r="D96" s="23" t="s">
        <v>12</v>
      </c>
      <c r="E96" s="26">
        <f>+F96</f>
        <v>79</v>
      </c>
      <c r="F96" s="36">
        <f t="shared" si="11"/>
        <v>79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>
        <v>16</v>
      </c>
      <c r="V96" s="24">
        <v>9</v>
      </c>
      <c r="W96" s="24">
        <v>22</v>
      </c>
      <c r="X96" s="24">
        <v>32</v>
      </c>
      <c r="Y96" s="24"/>
    </row>
    <row r="97" spans="1:25" s="15" customFormat="1" ht="34.5" customHeight="1">
      <c r="A97" s="28"/>
      <c r="B97" s="25"/>
      <c r="C97" s="25" t="s">
        <v>88</v>
      </c>
      <c r="D97" s="23" t="s">
        <v>15</v>
      </c>
      <c r="E97" s="26">
        <f t="shared" si="10"/>
        <v>13290</v>
      </c>
      <c r="F97" s="36">
        <f t="shared" si="11"/>
        <v>13290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>
        <v>2040</v>
      </c>
      <c r="V97" s="24">
        <v>1300</v>
      </c>
      <c r="W97" s="24">
        <v>6400</v>
      </c>
      <c r="X97" s="24">
        <v>3550</v>
      </c>
      <c r="Y97" s="24"/>
    </row>
    <row r="98" spans="1:25" s="15" customFormat="1" ht="34.5" customHeight="1">
      <c r="A98" s="28"/>
      <c r="B98" s="25"/>
      <c r="C98" s="25" t="s">
        <v>91</v>
      </c>
      <c r="D98" s="23" t="s">
        <v>15</v>
      </c>
      <c r="E98" s="26">
        <f t="shared" si="10"/>
        <v>1270</v>
      </c>
      <c r="F98" s="36">
        <f t="shared" si="11"/>
        <v>1270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>
        <v>520</v>
      </c>
      <c r="V98" s="24"/>
      <c r="W98" s="24">
        <v>0</v>
      </c>
      <c r="X98" s="37">
        <v>750</v>
      </c>
      <c r="Y98" s="24"/>
    </row>
    <row r="99" spans="1:25" s="15" customFormat="1" ht="34.5" customHeight="1">
      <c r="A99" s="28"/>
      <c r="B99" s="25"/>
      <c r="C99" s="25" t="s">
        <v>90</v>
      </c>
      <c r="D99" s="23" t="s">
        <v>15</v>
      </c>
      <c r="E99" s="26">
        <f>+F99</f>
        <v>620</v>
      </c>
      <c r="F99" s="36">
        <f t="shared" si="11"/>
        <v>620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>
        <v>570</v>
      </c>
      <c r="V99" s="24"/>
      <c r="W99" s="24">
        <v>50</v>
      </c>
      <c r="X99" s="24"/>
      <c r="Y99" s="24"/>
    </row>
    <row r="100" spans="1:25" s="15" customFormat="1" ht="34.5" customHeight="1">
      <c r="A100" s="28"/>
      <c r="B100" s="25"/>
      <c r="C100" s="25" t="s">
        <v>89</v>
      </c>
      <c r="D100" s="23" t="s">
        <v>15</v>
      </c>
      <c r="E100" s="26">
        <f t="shared" si="10"/>
        <v>50</v>
      </c>
      <c r="F100" s="36">
        <f t="shared" si="11"/>
        <v>50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>
        <v>50</v>
      </c>
      <c r="V100" s="24"/>
      <c r="W100" s="24"/>
      <c r="X100" s="24"/>
      <c r="Y100" s="24"/>
    </row>
    <row r="101" spans="1:25" s="15" customFormat="1" ht="34.5" customHeight="1">
      <c r="A101" s="28"/>
      <c r="B101" s="25"/>
      <c r="C101" s="25" t="s">
        <v>21</v>
      </c>
      <c r="D101" s="23" t="s">
        <v>12</v>
      </c>
      <c r="E101" s="26">
        <f t="shared" si="10"/>
        <v>178</v>
      </c>
      <c r="F101" s="36">
        <f t="shared" si="11"/>
        <v>178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>
        <v>30</v>
      </c>
      <c r="V101" s="24">
        <v>18</v>
      </c>
      <c r="W101" s="24">
        <v>68</v>
      </c>
      <c r="X101" s="24">
        <v>62</v>
      </c>
      <c r="Y101" s="24"/>
    </row>
    <row r="102" spans="1:25" s="15" customFormat="1" ht="34.5" customHeight="1">
      <c r="A102" s="28"/>
      <c r="B102" s="25"/>
      <c r="C102" s="25" t="s">
        <v>22</v>
      </c>
      <c r="D102" s="23" t="s">
        <v>12</v>
      </c>
      <c r="E102" s="26">
        <f t="shared" si="10"/>
        <v>3</v>
      </c>
      <c r="F102" s="36">
        <f t="shared" si="11"/>
        <v>3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>
        <v>1</v>
      </c>
      <c r="V102" s="24"/>
      <c r="W102" s="24">
        <v>1</v>
      </c>
      <c r="X102" s="37">
        <v>1</v>
      </c>
      <c r="Y102" s="24"/>
    </row>
    <row r="103" spans="1:25" s="15" customFormat="1" ht="34.5" customHeight="1">
      <c r="A103" s="28"/>
      <c r="B103" s="25"/>
      <c r="C103" s="25" t="s">
        <v>49</v>
      </c>
      <c r="D103" s="23" t="s">
        <v>12</v>
      </c>
      <c r="E103" s="26">
        <f t="shared" si="10"/>
        <v>5</v>
      </c>
      <c r="F103" s="36">
        <f t="shared" si="11"/>
        <v>5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>
        <v>2</v>
      </c>
      <c r="V103" s="24"/>
      <c r="W103" s="24">
        <v>2</v>
      </c>
      <c r="X103" s="24">
        <v>1</v>
      </c>
      <c r="Y103" s="24"/>
    </row>
    <row r="104" spans="1:5" ht="18" customHeight="1">
      <c r="A104" s="8"/>
      <c r="B104" s="11"/>
      <c r="C104" s="2"/>
      <c r="D104" s="2"/>
      <c r="E104" s="9"/>
    </row>
    <row r="105" spans="1:5" ht="18" customHeight="1">
      <c r="A105" s="8"/>
      <c r="B105" s="11"/>
      <c r="C105" s="2"/>
      <c r="D105" s="2"/>
      <c r="E105" s="9"/>
    </row>
    <row r="106" spans="1:5" ht="25.5" customHeight="1">
      <c r="A106" s="8"/>
      <c r="B106" s="11"/>
      <c r="C106" s="2"/>
      <c r="D106" s="2"/>
      <c r="E106" s="9"/>
    </row>
    <row r="107" spans="1:5" ht="23.25" customHeight="1">
      <c r="A107" s="8"/>
      <c r="B107" s="11"/>
      <c r="C107" s="2"/>
      <c r="D107" s="2"/>
      <c r="E107" s="9"/>
    </row>
    <row r="108" spans="1:5" ht="17.25" customHeight="1">
      <c r="A108" s="8"/>
      <c r="B108" s="11"/>
      <c r="C108" s="2"/>
      <c r="D108" s="2"/>
      <c r="E108" s="9"/>
    </row>
    <row r="109" spans="1:5" ht="18" customHeight="1" hidden="1">
      <c r="A109" s="8"/>
      <c r="B109" s="11"/>
      <c r="C109" s="2"/>
      <c r="D109" s="2"/>
      <c r="E109" s="9"/>
    </row>
    <row r="110" spans="1:5" ht="18" customHeight="1">
      <c r="A110" s="8"/>
      <c r="B110" s="11"/>
      <c r="C110" s="2"/>
      <c r="D110" s="2"/>
      <c r="E110" s="9"/>
    </row>
    <row r="111" ht="18" customHeight="1">
      <c r="A111" s="10"/>
    </row>
    <row r="112" ht="18" customHeight="1">
      <c r="A112" s="10"/>
    </row>
  </sheetData>
  <sheetProtection/>
  <mergeCells count="19">
    <mergeCell ref="O5:O6"/>
    <mergeCell ref="S5:S6"/>
    <mergeCell ref="L5:L6"/>
    <mergeCell ref="M5:M6"/>
    <mergeCell ref="N5:N6"/>
    <mergeCell ref="G5:G6"/>
    <mergeCell ref="H5:H6"/>
    <mergeCell ref="I5:I6"/>
    <mergeCell ref="K5:K6"/>
    <mergeCell ref="R5:R6"/>
    <mergeCell ref="J5:J6"/>
    <mergeCell ref="X5:X6"/>
    <mergeCell ref="Y5:Y6"/>
    <mergeCell ref="T5:T6"/>
    <mergeCell ref="U5:U6"/>
    <mergeCell ref="V5:V6"/>
    <mergeCell ref="W5:W6"/>
    <mergeCell ref="P5:P6"/>
    <mergeCell ref="Q5:Q6"/>
  </mergeCells>
  <printOptions horizontalCentered="1"/>
  <pageMargins left="0.375" right="0.230555555555556" top="0.25" bottom="0.25" header="0" footer="0"/>
  <pageSetup fitToHeight="10" fitToWidth="1" horizontalDpi="300" verticalDpi="300" orientation="landscape" paperSize="5" scale="31" r:id="rId1"/>
  <rowBreaks count="1" manualBreakCount="1">
    <brk id="231" max="6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JCJ</Manager>
  <Company>Miller Cable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050-05 Bid Sheet</dc:title>
  <dc:subject>Project Bid</dc:subject>
  <dc:creator>SMF</dc:creator>
  <cp:keywords/>
  <dc:description/>
  <cp:lastModifiedBy>Jack Hartley</cp:lastModifiedBy>
  <cp:lastPrinted>2010-08-05T16:19:53Z</cp:lastPrinted>
  <dcterms:created xsi:type="dcterms:W3CDTF">2005-02-10T18:53:29Z</dcterms:created>
  <dcterms:modified xsi:type="dcterms:W3CDTF">2015-11-17T18:58:49Z</dcterms:modified>
  <cp:category>xxx</cp:category>
  <cp:version/>
  <cp:contentType/>
  <cp:contentStatus/>
</cp:coreProperties>
</file>