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C1D2D34F-44B6-4696-83D1-5A676FA030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T11" i="1"/>
  <c r="P11" i="1"/>
  <c r="O11" i="1"/>
  <c r="N11" i="1"/>
  <c r="M11" i="1"/>
  <c r="L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K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T10" i="1"/>
  <c r="Y10" i="1"/>
  <c r="Z10" i="1"/>
  <c r="AA10" i="1"/>
  <c r="AB10" i="1"/>
  <c r="AC10" i="1"/>
  <c r="AD10" i="1"/>
  <c r="AE10" i="1"/>
</calcChain>
</file>

<file path=xl/sharedStrings.xml><?xml version="1.0" encoding="utf-8"?>
<sst xmlns="http://schemas.openxmlformats.org/spreadsheetml/2006/main" count="258" uniqueCount="124">
  <si>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</si>
  <si>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</si>
  <si>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</si>
  <si>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</si>
  <si>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</si>
  <si>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</si>
  <si>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</si>
  <si>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</si>
  <si>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</si>
  <si>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</si>
  <si>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</si>
  <si>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</si>
  <si>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</si>
  <si>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</si>
  <si>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</si>
  <si>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</si>
  <si>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</si>
  <si>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</si>
  <si>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</si>
  <si>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</si>
  <si>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</si>
  <si>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</si>
  <si>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</si>
  <si>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SIDE</t>
  </si>
  <si>
    <t>605E13410</t>
  </si>
  <si>
    <t>605E14020</t>
  </si>
  <si>
    <t>611E00510</t>
  </si>
  <si>
    <t>UNCLASSIFIED START ELEVATION</t>
  </si>
  <si>
    <t>UNCLASSIFIED END ELEVATION</t>
  </si>
  <si>
    <t>UNCLASSIFIED SLOPE (%)</t>
  </si>
  <si>
    <t>BENDS AND BRANCHES 
FOR INFORMATION ONLY</t>
  </si>
  <si>
    <t>6" END CAP</t>
  </si>
  <si>
    <r>
      <t>6" 45</t>
    </r>
    <r>
      <rPr>
        <sz val="10"/>
        <rFont val="Aptos Narrow"/>
        <family val="2"/>
      </rPr>
      <t>˚</t>
    </r>
  </si>
  <si>
    <r>
      <t>6" 90</t>
    </r>
    <r>
      <rPr>
        <sz val="10"/>
        <rFont val="Aptos Narrow"/>
        <family val="2"/>
      </rPr>
      <t>˚</t>
    </r>
  </si>
  <si>
    <t>6" X 6" X 6" TEE</t>
  </si>
  <si>
    <t>UD-1</t>
  </si>
  <si>
    <t>UD-2</t>
  </si>
  <si>
    <t>UD-3</t>
  </si>
  <si>
    <t>UD-4</t>
  </si>
  <si>
    <t>UD-5</t>
  </si>
  <si>
    <t>UD-6</t>
  </si>
  <si>
    <t>UD-7</t>
  </si>
  <si>
    <t>UD-8</t>
  </si>
  <si>
    <t>UD-9</t>
  </si>
  <si>
    <t>UD-10</t>
  </si>
  <si>
    <t>UD-11</t>
  </si>
  <si>
    <t>UD-12</t>
  </si>
  <si>
    <t>UD-13</t>
  </si>
  <si>
    <t>UD-14</t>
  </si>
  <si>
    <t>UD-15</t>
  </si>
  <si>
    <t>UD-16</t>
  </si>
  <si>
    <t>UD-17</t>
  </si>
  <si>
    <t>UD-18</t>
  </si>
  <si>
    <t>UD-19</t>
  </si>
  <si>
    <t>UD-20</t>
  </si>
  <si>
    <t>UD-21</t>
  </si>
  <si>
    <t>UD-22</t>
  </si>
  <si>
    <t>UD-23</t>
  </si>
  <si>
    <t>UD-24</t>
  </si>
  <si>
    <t>UD-25</t>
  </si>
  <si>
    <t>RT</t>
  </si>
  <si>
    <t>LT</t>
  </si>
  <si>
    <t>LT/RT</t>
  </si>
  <si>
    <t>UD-26</t>
  </si>
  <si>
    <t>BL WR</t>
  </si>
  <si>
    <t>BL SL</t>
  </si>
  <si>
    <t>RT/LT</t>
  </si>
  <si>
    <t>BL ER</t>
  </si>
  <si>
    <t>BL SR</t>
  </si>
  <si>
    <t>BL WL</t>
  </si>
  <si>
    <t>BL EL</t>
  </si>
  <si>
    <t xml:space="preserve">TO </t>
  </si>
  <si>
    <t>BL NL</t>
  </si>
  <si>
    <t>BL NR</t>
  </si>
  <si>
    <t>BL CC</t>
  </si>
  <si>
    <t>1563+88</t>
  </si>
  <si>
    <t>1564+42</t>
  </si>
  <si>
    <t>1565+52</t>
  </si>
  <si>
    <t>1566+90</t>
  </si>
  <si>
    <t>2229+17</t>
  </si>
  <si>
    <t>1567+60</t>
  </si>
  <si>
    <t>1229+27</t>
  </si>
  <si>
    <t>1570+49</t>
  </si>
  <si>
    <t>2566+49</t>
  </si>
  <si>
    <t>2567+45</t>
  </si>
  <si>
    <t>2568+22</t>
  </si>
  <si>
    <t>2570+53</t>
  </si>
  <si>
    <t>2572+02</t>
  </si>
  <si>
    <t>1223+82</t>
  </si>
  <si>
    <t>1226+29</t>
  </si>
  <si>
    <t>1228+53</t>
  </si>
  <si>
    <t>2226+79</t>
  </si>
  <si>
    <t>1228+58</t>
  </si>
  <si>
    <t>1231+67</t>
  </si>
  <si>
    <t>2569+76</t>
  </si>
  <si>
    <t>1226+49</t>
  </si>
  <si>
    <t>1229+17</t>
  </si>
  <si>
    <t>UD-19A</t>
  </si>
  <si>
    <t>2227+77</t>
  </si>
  <si>
    <t>2228+53</t>
  </si>
  <si>
    <t>UD-23A</t>
  </si>
  <si>
    <t>2232+67</t>
  </si>
  <si>
    <t>2233+99</t>
  </si>
  <si>
    <t>1564+36</t>
  </si>
  <si>
    <t>1565+48</t>
  </si>
  <si>
    <t>1567+54</t>
  </si>
  <si>
    <t>2568+84</t>
  </si>
  <si>
    <t>1570+43</t>
  </si>
  <si>
    <t>1572+62</t>
  </si>
  <si>
    <t>2568+16</t>
  </si>
  <si>
    <t>2570+46</t>
  </si>
  <si>
    <t>2571+98</t>
  </si>
  <si>
    <t>2573+81</t>
  </si>
  <si>
    <t>1226+28</t>
  </si>
  <si>
    <t>1227+98</t>
  </si>
  <si>
    <t>1228+47</t>
  </si>
  <si>
    <t>2227+73</t>
  </si>
  <si>
    <t>1232+83</t>
  </si>
  <si>
    <t>2232+63</t>
  </si>
  <si>
    <t>31&amp;32</t>
  </si>
  <si>
    <t>32&amp;33</t>
  </si>
  <si>
    <t>35&amp;33</t>
  </si>
  <si>
    <t>32&amp;32</t>
  </si>
  <si>
    <t>32&amp;36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</si>
</sst>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&quot;+&quot;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" fontId="4" fillId="0" borderId="35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  <protection locked="0"/>
    </xf>
    <xf numFmtId="168" fontId="4" fillId="0" borderId="9" xfId="0" applyNumberFormat="1" applyFont="1" applyBorder="1" applyAlignment="1" applyProtection="1">
      <alignment horizontal="center" vertical="center"/>
      <protection locked="0"/>
    </xf>
    <xf numFmtId="10" fontId="4" fillId="0" borderId="2" xfId="0" applyNumberFormat="1" applyFont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11" zoomScale="90" zoomScaleNormal="90" workbookViewId="0">
      <selection activeCell="E57" sqref="E57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7" t="str">
        <f>"SUBSUMMARY SHEET " &amp; B8</f>
        <v xml:space="preserve">SUBSUMMARY SHEET 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44" t="s">
        <v>7</v>
      </c>
      <c r="E8" s="44"/>
      <c r="F8" s="44"/>
      <c r="G8" s="44"/>
      <c r="H8" s="44"/>
      <c r="I8" s="44"/>
      <c r="J8" s="44"/>
      <c r="K8" s="24"/>
      <c r="L8" s="24" t="s">
        <v>24</v>
      </c>
      <c r="M8" s="24" t="s">
        <v>25</v>
      </c>
      <c r="N8" s="24" t="s">
        <v>26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5" t="s">
        <v>8</v>
      </c>
      <c r="E9" s="45"/>
      <c r="F9" s="45"/>
      <c r="G9" s="45"/>
      <c r="H9" s="45"/>
      <c r="I9" s="45"/>
      <c r="J9" s="45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82" t="s">
        <v>10</v>
      </c>
      <c r="D10" s="46" t="s">
        <v>20</v>
      </c>
      <c r="E10" s="46" t="s">
        <v>21</v>
      </c>
      <c r="F10" s="49" t="s">
        <v>0</v>
      </c>
      <c r="G10" s="50"/>
      <c r="H10" s="50"/>
      <c r="I10" s="50"/>
      <c r="J10" s="50"/>
      <c r="K10" s="79" t="s">
        <v>23</v>
      </c>
      <c r="L10" s="33" t="str">
        <f t="shared" ref="L10:AE10" si="0">IF(OR(TRIM(L8)=0,TRIM(L8)=""),"",IF(IFERROR(TRIM(INDEX(QryItemNamed,MATCH(TRIM(L8),ITEM,0),2)),"")="Y","SPECIAL",LEFT(IFERROR(TRIM(INDEX(ITEM,MATCH(TRIM(L8),ITEM,0))),""),3)))</f>
        <v>605</v>
      </c>
      <c r="M10" s="8" t="str">
        <f t="shared" si="0"/>
        <v>605</v>
      </c>
      <c r="N10" s="8" t="str">
        <f t="shared" si="0"/>
        <v>611</v>
      </c>
      <c r="O10" s="8" t="str">
        <f t="shared" si="0"/>
        <v/>
      </c>
      <c r="P10" s="8" t="str">
        <f t="shared" si="0"/>
        <v/>
      </c>
      <c r="Q10" s="68" t="s">
        <v>27</v>
      </c>
      <c r="R10" s="68" t="s">
        <v>28</v>
      </c>
      <c r="S10" s="68" t="s">
        <v>29</v>
      </c>
      <c r="T10" s="8" t="str">
        <f t="shared" si="0"/>
        <v/>
      </c>
      <c r="U10" s="49" t="s">
        <v>30</v>
      </c>
      <c r="V10" s="73"/>
      <c r="W10" s="73"/>
      <c r="X10" s="74"/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83"/>
      <c r="D11" s="47"/>
      <c r="E11" s="47"/>
      <c r="F11" s="52"/>
      <c r="G11" s="53"/>
      <c r="H11" s="53"/>
      <c r="I11" s="53"/>
      <c r="J11" s="53"/>
      <c r="K11" s="80"/>
      <c r="L11" s="78" t="str">
        <f t="shared" ref="L11:AE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6" UNCLASSIFIED PIPE UNDERDRAINS WITH GEOTEXTILE FABRIC</v>
      </c>
      <c r="M11" s="59" t="str">
        <f t="shared" si="1"/>
        <v>6" BASE PIPE UNDERDRAINS WITH GEOTEXTILE FABRIC</v>
      </c>
      <c r="N11" s="59" t="str">
        <f t="shared" si="1"/>
        <v>6" CONDUIT, TYPE F FOR UNDERDRAIN OUTLETS</v>
      </c>
      <c r="O11" s="59" t="str">
        <f t="shared" si="1"/>
        <v/>
      </c>
      <c r="P11" s="59" t="str">
        <f t="shared" si="1"/>
        <v/>
      </c>
      <c r="Q11" s="69"/>
      <c r="R11" s="69"/>
      <c r="S11" s="69"/>
      <c r="T11" s="59" t="str">
        <f t="shared" si="1"/>
        <v/>
      </c>
      <c r="U11" s="75"/>
      <c r="V11" s="76"/>
      <c r="W11" s="76"/>
      <c r="X11" s="77"/>
      <c r="Y11" s="59" t="str">
        <f t="shared" si="1"/>
        <v/>
      </c>
      <c r="Z11" s="59" t="str">
        <f t="shared" si="1"/>
        <v/>
      </c>
      <c r="AA11" s="59" t="str">
        <f t="shared" si="1"/>
        <v/>
      </c>
      <c r="AB11" s="59" t="str">
        <f t="shared" si="1"/>
        <v/>
      </c>
      <c r="AC11" s="59" t="str">
        <f t="shared" si="1"/>
        <v/>
      </c>
      <c r="AD11" s="59" t="str">
        <f t="shared" si="1"/>
        <v/>
      </c>
      <c r="AE11" s="59" t="str">
        <f t="shared" si="1"/>
        <v/>
      </c>
    </row>
    <row r="12" spans="1:38" ht="12.75" customHeight="1" x14ac:dyDescent="0.2">
      <c r="B12" s="83"/>
      <c r="D12" s="47"/>
      <c r="E12" s="47"/>
      <c r="F12" s="52"/>
      <c r="G12" s="53"/>
      <c r="H12" s="53"/>
      <c r="I12" s="53"/>
      <c r="J12" s="53"/>
      <c r="K12" s="80"/>
      <c r="L12" s="78"/>
      <c r="M12" s="59"/>
      <c r="N12" s="59"/>
      <c r="O12" s="59"/>
      <c r="P12" s="59"/>
      <c r="Q12" s="69"/>
      <c r="R12" s="69"/>
      <c r="S12" s="69"/>
      <c r="T12" s="59"/>
      <c r="U12" s="68" t="s">
        <v>31</v>
      </c>
      <c r="V12" s="68" t="s">
        <v>32</v>
      </c>
      <c r="W12" s="68" t="s">
        <v>33</v>
      </c>
      <c r="X12" s="68" t="s">
        <v>34</v>
      </c>
      <c r="Y12" s="59"/>
      <c r="Z12" s="59"/>
      <c r="AA12" s="59"/>
      <c r="AB12" s="59"/>
      <c r="AC12" s="59"/>
      <c r="AD12" s="59"/>
      <c r="AE12" s="59"/>
    </row>
    <row r="13" spans="1:38" ht="12.75" customHeight="1" x14ac:dyDescent="0.2">
      <c r="B13" s="83"/>
      <c r="D13" s="47"/>
      <c r="E13" s="47"/>
      <c r="F13" s="52"/>
      <c r="G13" s="53"/>
      <c r="H13" s="53"/>
      <c r="I13" s="53"/>
      <c r="J13" s="53"/>
      <c r="K13" s="80"/>
      <c r="L13" s="78"/>
      <c r="M13" s="59"/>
      <c r="N13" s="59"/>
      <c r="O13" s="59"/>
      <c r="P13" s="59"/>
      <c r="Q13" s="69"/>
      <c r="R13" s="69"/>
      <c r="S13" s="69"/>
      <c r="T13" s="59"/>
      <c r="U13" s="71"/>
      <c r="V13" s="71"/>
      <c r="W13" s="71"/>
      <c r="X13" s="71"/>
      <c r="Y13" s="59"/>
      <c r="Z13" s="59"/>
      <c r="AA13" s="59"/>
      <c r="AB13" s="59"/>
      <c r="AC13" s="59"/>
      <c r="AD13" s="59"/>
      <c r="AE13" s="59"/>
    </row>
    <row r="14" spans="1:38" ht="12.75" customHeight="1" x14ac:dyDescent="0.2">
      <c r="B14" s="83"/>
      <c r="D14" s="47"/>
      <c r="E14" s="47"/>
      <c r="F14" s="52"/>
      <c r="G14" s="53"/>
      <c r="H14" s="53"/>
      <c r="I14" s="53"/>
      <c r="J14" s="53"/>
      <c r="K14" s="80"/>
      <c r="L14" s="78"/>
      <c r="M14" s="59"/>
      <c r="N14" s="59"/>
      <c r="O14" s="59"/>
      <c r="P14" s="59"/>
      <c r="Q14" s="69"/>
      <c r="R14" s="69"/>
      <c r="S14" s="69"/>
      <c r="T14" s="59"/>
      <c r="U14" s="71"/>
      <c r="V14" s="71"/>
      <c r="W14" s="71"/>
      <c r="X14" s="71"/>
      <c r="Y14" s="59"/>
      <c r="Z14" s="59"/>
      <c r="AA14" s="59"/>
      <c r="AB14" s="59"/>
      <c r="AC14" s="59"/>
      <c r="AD14" s="59"/>
      <c r="AE14" s="59"/>
    </row>
    <row r="15" spans="1:38" ht="12.75" customHeight="1" x14ac:dyDescent="0.2">
      <c r="B15" s="83"/>
      <c r="D15" s="47"/>
      <c r="E15" s="47"/>
      <c r="F15" s="52"/>
      <c r="G15" s="53"/>
      <c r="H15" s="53"/>
      <c r="I15" s="53"/>
      <c r="J15" s="53"/>
      <c r="K15" s="80"/>
      <c r="L15" s="78"/>
      <c r="M15" s="59"/>
      <c r="N15" s="59"/>
      <c r="O15" s="59"/>
      <c r="P15" s="59"/>
      <c r="Q15" s="69"/>
      <c r="R15" s="69"/>
      <c r="S15" s="69"/>
      <c r="T15" s="59"/>
      <c r="U15" s="71"/>
      <c r="V15" s="71"/>
      <c r="W15" s="71"/>
      <c r="X15" s="71"/>
      <c r="Y15" s="59"/>
      <c r="Z15" s="59"/>
      <c r="AA15" s="59"/>
      <c r="AB15" s="59"/>
      <c r="AC15" s="59"/>
      <c r="AD15" s="59"/>
      <c r="AE15" s="59"/>
    </row>
    <row r="16" spans="1:38" ht="12.75" customHeight="1" x14ac:dyDescent="0.2">
      <c r="B16" s="83"/>
      <c r="D16" s="47"/>
      <c r="E16" s="47"/>
      <c r="F16" s="52"/>
      <c r="G16" s="53"/>
      <c r="H16" s="53"/>
      <c r="I16" s="53"/>
      <c r="J16" s="53"/>
      <c r="K16" s="80"/>
      <c r="L16" s="78"/>
      <c r="M16" s="59"/>
      <c r="N16" s="59"/>
      <c r="O16" s="59"/>
      <c r="P16" s="59"/>
      <c r="Q16" s="69"/>
      <c r="R16" s="69"/>
      <c r="S16" s="69"/>
      <c r="T16" s="59"/>
      <c r="U16" s="71"/>
      <c r="V16" s="71"/>
      <c r="W16" s="71"/>
      <c r="X16" s="71"/>
      <c r="Y16" s="59"/>
      <c r="Z16" s="59"/>
      <c r="AA16" s="59"/>
      <c r="AB16" s="59"/>
      <c r="AC16" s="59"/>
      <c r="AD16" s="59"/>
      <c r="AE16" s="59"/>
    </row>
    <row r="17" spans="2:31" ht="12.75" customHeight="1" x14ac:dyDescent="0.2">
      <c r="B17" s="83"/>
      <c r="D17" s="47"/>
      <c r="E17" s="47"/>
      <c r="F17" s="52"/>
      <c r="G17" s="53"/>
      <c r="H17" s="53"/>
      <c r="I17" s="53"/>
      <c r="J17" s="53"/>
      <c r="K17" s="80"/>
      <c r="L17" s="78"/>
      <c r="M17" s="59"/>
      <c r="N17" s="59"/>
      <c r="O17" s="59"/>
      <c r="P17" s="59"/>
      <c r="Q17" s="69"/>
      <c r="R17" s="69"/>
      <c r="S17" s="69"/>
      <c r="T17" s="59"/>
      <c r="U17" s="71"/>
      <c r="V17" s="71"/>
      <c r="W17" s="71"/>
      <c r="X17" s="71"/>
      <c r="Y17" s="59"/>
      <c r="Z17" s="59"/>
      <c r="AA17" s="59"/>
      <c r="AB17" s="59"/>
      <c r="AC17" s="59"/>
      <c r="AD17" s="59"/>
      <c r="AE17" s="59"/>
    </row>
    <row r="18" spans="2:31" ht="12.75" customHeight="1" x14ac:dyDescent="0.2">
      <c r="B18" s="83"/>
      <c r="D18" s="47"/>
      <c r="E18" s="47"/>
      <c r="F18" s="52"/>
      <c r="G18" s="53"/>
      <c r="H18" s="53"/>
      <c r="I18" s="53"/>
      <c r="J18" s="53"/>
      <c r="K18" s="80"/>
      <c r="L18" s="78"/>
      <c r="M18" s="59"/>
      <c r="N18" s="59"/>
      <c r="O18" s="59"/>
      <c r="P18" s="59"/>
      <c r="Q18" s="69"/>
      <c r="R18" s="69"/>
      <c r="S18" s="69"/>
      <c r="T18" s="59"/>
      <c r="U18" s="71"/>
      <c r="V18" s="71"/>
      <c r="W18" s="71"/>
      <c r="X18" s="71"/>
      <c r="Y18" s="59"/>
      <c r="Z18" s="59"/>
      <c r="AA18" s="59"/>
      <c r="AB18" s="59"/>
      <c r="AC18" s="59"/>
      <c r="AD18" s="59"/>
      <c r="AE18" s="59"/>
    </row>
    <row r="19" spans="2:31" ht="12.75" customHeight="1" x14ac:dyDescent="0.2">
      <c r="B19" s="83"/>
      <c r="D19" s="47"/>
      <c r="E19" s="47"/>
      <c r="F19" s="52"/>
      <c r="G19" s="53"/>
      <c r="H19" s="53"/>
      <c r="I19" s="53"/>
      <c r="J19" s="53"/>
      <c r="K19" s="80"/>
      <c r="L19" s="78"/>
      <c r="M19" s="59"/>
      <c r="N19" s="59"/>
      <c r="O19" s="59"/>
      <c r="P19" s="59"/>
      <c r="Q19" s="69"/>
      <c r="R19" s="69"/>
      <c r="S19" s="69"/>
      <c r="T19" s="59"/>
      <c r="U19" s="71"/>
      <c r="V19" s="71"/>
      <c r="W19" s="71"/>
      <c r="X19" s="71"/>
      <c r="Y19" s="59"/>
      <c r="Z19" s="59"/>
      <c r="AA19" s="59"/>
      <c r="AB19" s="59"/>
      <c r="AC19" s="59"/>
      <c r="AD19" s="59"/>
      <c r="AE19" s="59"/>
    </row>
    <row r="20" spans="2:31" ht="12.75" customHeight="1" x14ac:dyDescent="0.2">
      <c r="B20" s="83"/>
      <c r="D20" s="47"/>
      <c r="E20" s="47"/>
      <c r="F20" s="52"/>
      <c r="G20" s="53"/>
      <c r="H20" s="53"/>
      <c r="I20" s="53"/>
      <c r="J20" s="53"/>
      <c r="K20" s="80"/>
      <c r="L20" s="78"/>
      <c r="M20" s="59"/>
      <c r="N20" s="59"/>
      <c r="O20" s="59"/>
      <c r="P20" s="59"/>
      <c r="Q20" s="69"/>
      <c r="R20" s="69"/>
      <c r="S20" s="69"/>
      <c r="T20" s="59"/>
      <c r="U20" s="71"/>
      <c r="V20" s="71"/>
      <c r="W20" s="71"/>
      <c r="X20" s="71"/>
      <c r="Y20" s="59"/>
      <c r="Z20" s="59"/>
      <c r="AA20" s="59"/>
      <c r="AB20" s="59"/>
      <c r="AC20" s="59"/>
      <c r="AD20" s="59"/>
      <c r="AE20" s="59"/>
    </row>
    <row r="21" spans="2:31" ht="12.75" customHeight="1" x14ac:dyDescent="0.2">
      <c r="B21" s="83"/>
      <c r="D21" s="47"/>
      <c r="E21" s="47"/>
      <c r="F21" s="52"/>
      <c r="G21" s="53"/>
      <c r="H21" s="53"/>
      <c r="I21" s="53"/>
      <c r="J21" s="53"/>
      <c r="K21" s="80"/>
      <c r="L21" s="78"/>
      <c r="M21" s="59"/>
      <c r="N21" s="59"/>
      <c r="O21" s="59"/>
      <c r="P21" s="59"/>
      <c r="Q21" s="69"/>
      <c r="R21" s="69"/>
      <c r="S21" s="69"/>
      <c r="T21" s="59"/>
      <c r="U21" s="71"/>
      <c r="V21" s="71"/>
      <c r="W21" s="71"/>
      <c r="X21" s="71"/>
      <c r="Y21" s="59"/>
      <c r="Z21" s="59"/>
      <c r="AA21" s="59"/>
      <c r="AB21" s="59"/>
      <c r="AC21" s="59"/>
      <c r="AD21" s="59"/>
      <c r="AE21" s="59"/>
    </row>
    <row r="22" spans="2:31" ht="12.75" customHeight="1" x14ac:dyDescent="0.2">
      <c r="B22" s="83"/>
      <c r="D22" s="47"/>
      <c r="E22" s="47"/>
      <c r="F22" s="52"/>
      <c r="G22" s="53"/>
      <c r="H22" s="53"/>
      <c r="I22" s="53"/>
      <c r="J22" s="53"/>
      <c r="K22" s="80"/>
      <c r="L22" s="78"/>
      <c r="M22" s="59"/>
      <c r="N22" s="59"/>
      <c r="O22" s="59"/>
      <c r="P22" s="59"/>
      <c r="Q22" s="70"/>
      <c r="R22" s="70"/>
      <c r="S22" s="70"/>
      <c r="T22" s="59"/>
      <c r="U22" s="72"/>
      <c r="V22" s="72"/>
      <c r="W22" s="72"/>
      <c r="X22" s="72"/>
      <c r="Y22" s="59"/>
      <c r="Z22" s="59"/>
      <c r="AA22" s="59"/>
      <c r="AB22" s="59"/>
      <c r="AC22" s="59"/>
      <c r="AD22" s="59"/>
      <c r="AE22" s="59"/>
    </row>
    <row r="23" spans="2:31" ht="12.75" customHeight="1" thickBot="1" x14ac:dyDescent="0.25">
      <c r="B23" s="84"/>
      <c r="D23" s="48"/>
      <c r="E23" s="48"/>
      <c r="F23" s="55"/>
      <c r="G23" s="56"/>
      <c r="H23" s="56"/>
      <c r="I23" s="56"/>
      <c r="J23" s="56"/>
      <c r="K23" s="81"/>
      <c r="L23" s="34" t="str">
        <f t="shared" ref="L23:AE23" si="2">IF(OR(TRIM(L8)=0,TRIM(L8)=""),"",IFERROR(TRIM(INDEX(QryItemNamed,MATCH(TRIM(L8),ITEM,0),3)),""))</f>
        <v>FT</v>
      </c>
      <c r="M23" s="10" t="str">
        <f t="shared" si="2"/>
        <v>FT</v>
      </c>
      <c r="N23" s="10" t="str">
        <f t="shared" si="2"/>
        <v>FT</v>
      </c>
      <c r="O23" s="10" t="str">
        <f t="shared" si="2"/>
        <v/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 t="s">
        <v>35</v>
      </c>
      <c r="E24" s="11">
        <v>31</v>
      </c>
      <c r="F24" s="12" t="s">
        <v>75</v>
      </c>
      <c r="G24" s="13" t="s">
        <v>64</v>
      </c>
      <c r="H24" s="11" t="s">
        <v>1</v>
      </c>
      <c r="I24" s="12" t="s">
        <v>103</v>
      </c>
      <c r="J24" s="13" t="s">
        <v>64</v>
      </c>
      <c r="K24" s="37" t="s">
        <v>60</v>
      </c>
      <c r="L24" s="13"/>
      <c r="M24" s="11">
        <v>39</v>
      </c>
      <c r="N24" s="11">
        <v>10</v>
      </c>
      <c r="O24" s="11"/>
      <c r="P24" s="11"/>
      <c r="Q24" s="11"/>
      <c r="R24" s="11"/>
      <c r="S24" s="11"/>
      <c r="T24" s="11"/>
      <c r="U24" s="11">
        <v>1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 t="s">
        <v>36</v>
      </c>
      <c r="E25" s="15">
        <v>31</v>
      </c>
      <c r="F25" s="16" t="s">
        <v>76</v>
      </c>
      <c r="G25" s="17" t="s">
        <v>64</v>
      </c>
      <c r="H25" s="15" t="s">
        <v>1</v>
      </c>
      <c r="I25" s="16" t="s">
        <v>104</v>
      </c>
      <c r="J25" s="35" t="s">
        <v>64</v>
      </c>
      <c r="K25" s="38" t="s">
        <v>60</v>
      </c>
      <c r="L25" s="17"/>
      <c r="M25" s="15">
        <v>96</v>
      </c>
      <c r="N25" s="15">
        <v>10</v>
      </c>
      <c r="O25" s="15"/>
      <c r="P25" s="15"/>
      <c r="Q25" s="15"/>
      <c r="R25" s="15"/>
      <c r="S25" s="15"/>
      <c r="T25" s="15"/>
      <c r="U25" s="15">
        <v>1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 t="s">
        <v>37</v>
      </c>
      <c r="E26" s="15" t="s">
        <v>119</v>
      </c>
      <c r="F26" s="16" t="s">
        <v>77</v>
      </c>
      <c r="G26" s="17" t="s">
        <v>64</v>
      </c>
      <c r="H26" s="15" t="s">
        <v>1</v>
      </c>
      <c r="I26" s="16" t="s">
        <v>78</v>
      </c>
      <c r="J26" s="17" t="s">
        <v>64</v>
      </c>
      <c r="K26" s="38" t="s">
        <v>60</v>
      </c>
      <c r="L26" s="17"/>
      <c r="M26" s="15">
        <v>128</v>
      </c>
      <c r="N26" s="15">
        <v>10</v>
      </c>
      <c r="O26" s="15"/>
      <c r="P26" s="15"/>
      <c r="Q26" s="15"/>
      <c r="R26" s="15"/>
      <c r="S26" s="15"/>
      <c r="T26" s="15"/>
      <c r="U26" s="15">
        <v>1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 t="s">
        <v>38</v>
      </c>
      <c r="E27" s="15">
        <v>32</v>
      </c>
      <c r="F27" s="16" t="s">
        <v>78</v>
      </c>
      <c r="G27" s="17" t="s">
        <v>64</v>
      </c>
      <c r="H27" s="15" t="s">
        <v>1</v>
      </c>
      <c r="I27" s="16" t="s">
        <v>105</v>
      </c>
      <c r="J27" s="17" t="s">
        <v>64</v>
      </c>
      <c r="K27" s="38" t="s">
        <v>60</v>
      </c>
      <c r="L27" s="17"/>
      <c r="M27" s="15">
        <v>53</v>
      </c>
      <c r="N27" s="15">
        <v>10</v>
      </c>
      <c r="O27" s="15"/>
      <c r="P27" s="15"/>
      <c r="Q27" s="15"/>
      <c r="R27" s="15"/>
      <c r="S27" s="15"/>
      <c r="T27" s="15"/>
      <c r="U27" s="15">
        <v>1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 t="s">
        <v>39</v>
      </c>
      <c r="E28" s="15">
        <v>32</v>
      </c>
      <c r="F28" s="16" t="s">
        <v>80</v>
      </c>
      <c r="G28" s="17" t="s">
        <v>64</v>
      </c>
      <c r="H28" s="15" t="s">
        <v>1</v>
      </c>
      <c r="I28" s="16" t="s">
        <v>79</v>
      </c>
      <c r="J28" s="35" t="s">
        <v>65</v>
      </c>
      <c r="K28" s="38" t="s">
        <v>66</v>
      </c>
      <c r="L28" s="17"/>
      <c r="M28" s="15">
        <v>124</v>
      </c>
      <c r="N28" s="15">
        <v>10</v>
      </c>
      <c r="O28" s="15"/>
      <c r="P28" s="15"/>
      <c r="Q28" s="15"/>
      <c r="R28" s="15"/>
      <c r="S28" s="15"/>
      <c r="T28" s="15"/>
      <c r="U28" s="15">
        <v>1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16"/>
      <c r="G29" s="17"/>
      <c r="H29" s="15"/>
      <c r="I29" s="16"/>
      <c r="J29" s="35"/>
      <c r="K29" s="38"/>
      <c r="L29" s="1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 t="s">
        <v>40</v>
      </c>
      <c r="E30" s="15">
        <v>32</v>
      </c>
      <c r="F30" s="40" t="s">
        <v>81</v>
      </c>
      <c r="G30" s="17" t="s">
        <v>68</v>
      </c>
      <c r="H30" s="15" t="s">
        <v>1</v>
      </c>
      <c r="I30" s="16" t="s">
        <v>107</v>
      </c>
      <c r="J30" s="35" t="s">
        <v>67</v>
      </c>
      <c r="K30" s="38" t="s">
        <v>60</v>
      </c>
      <c r="L30" s="17"/>
      <c r="M30" s="15">
        <v>112</v>
      </c>
      <c r="N30" s="15">
        <v>10</v>
      </c>
      <c r="O30" s="15"/>
      <c r="P30" s="15"/>
      <c r="Q30" s="15"/>
      <c r="R30" s="15"/>
      <c r="S30" s="15"/>
      <c r="T30" s="15"/>
      <c r="U30" s="15">
        <v>1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 t="s">
        <v>41</v>
      </c>
      <c r="E31" s="15" t="s">
        <v>120</v>
      </c>
      <c r="F31" s="40" t="s">
        <v>82</v>
      </c>
      <c r="G31" s="35" t="s">
        <v>67</v>
      </c>
      <c r="H31" s="15" t="s">
        <v>1</v>
      </c>
      <c r="I31" s="16" t="s">
        <v>108</v>
      </c>
      <c r="J31" s="35" t="s">
        <v>67</v>
      </c>
      <c r="K31" s="38" t="s">
        <v>60</v>
      </c>
      <c r="L31" s="17"/>
      <c r="M31" s="15">
        <v>198</v>
      </c>
      <c r="N31" s="15">
        <v>10</v>
      </c>
      <c r="O31" s="15"/>
      <c r="P31" s="15"/>
      <c r="Q31" s="15"/>
      <c r="R31" s="15"/>
      <c r="S31" s="15"/>
      <c r="T31" s="15"/>
      <c r="U31" s="15">
        <v>1</v>
      </c>
      <c r="V31" s="15">
        <v>2</v>
      </c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 t="s">
        <v>42</v>
      </c>
      <c r="E32" s="15" t="s">
        <v>119</v>
      </c>
      <c r="F32" s="16" t="s">
        <v>83</v>
      </c>
      <c r="G32" s="17" t="s">
        <v>69</v>
      </c>
      <c r="H32" s="15" t="s">
        <v>1</v>
      </c>
      <c r="I32" s="16" t="s">
        <v>84</v>
      </c>
      <c r="J32" s="35" t="s">
        <v>69</v>
      </c>
      <c r="K32" s="38" t="s">
        <v>61</v>
      </c>
      <c r="L32" s="17"/>
      <c r="M32" s="15">
        <v>96</v>
      </c>
      <c r="N32" s="15"/>
      <c r="O32" s="15"/>
      <c r="P32" s="15"/>
      <c r="Q32" s="15"/>
      <c r="R32" s="15"/>
      <c r="S32" s="15"/>
      <c r="T32" s="15"/>
      <c r="U32" s="15">
        <v>1</v>
      </c>
      <c r="V32" s="15">
        <v>2</v>
      </c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 t="s">
        <v>43</v>
      </c>
      <c r="E33" s="15">
        <v>32</v>
      </c>
      <c r="F33" s="16" t="s">
        <v>84</v>
      </c>
      <c r="G33" s="35" t="s">
        <v>69</v>
      </c>
      <c r="H33" s="15" t="s">
        <v>1</v>
      </c>
      <c r="I33" s="16" t="s">
        <v>109</v>
      </c>
      <c r="J33" s="35" t="s">
        <v>69</v>
      </c>
      <c r="K33" s="38" t="s">
        <v>61</v>
      </c>
      <c r="L33" s="17"/>
      <c r="M33" s="15">
        <v>62</v>
      </c>
      <c r="N33" s="15">
        <v>10</v>
      </c>
      <c r="O33" s="15"/>
      <c r="P33" s="15"/>
      <c r="Q33" s="15"/>
      <c r="R33" s="15"/>
      <c r="S33" s="15"/>
      <c r="T33" s="15"/>
      <c r="U33" s="15">
        <v>1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 t="s">
        <v>44</v>
      </c>
      <c r="E34" s="15">
        <v>32</v>
      </c>
      <c r="F34" s="16" t="s">
        <v>85</v>
      </c>
      <c r="G34" s="35" t="s">
        <v>69</v>
      </c>
      <c r="H34" s="15" t="s">
        <v>1</v>
      </c>
      <c r="I34" s="16" t="s">
        <v>106</v>
      </c>
      <c r="J34" s="35" t="s">
        <v>69</v>
      </c>
      <c r="K34" s="38" t="s">
        <v>61</v>
      </c>
      <c r="L34" s="17"/>
      <c r="M34" s="15">
        <v>46</v>
      </c>
      <c r="N34" s="15">
        <v>10</v>
      </c>
      <c r="O34" s="15"/>
      <c r="P34" s="15"/>
      <c r="Q34" s="15"/>
      <c r="R34" s="15"/>
      <c r="S34" s="15"/>
      <c r="T34" s="15"/>
      <c r="U34" s="15">
        <v>1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15"/>
      <c r="E35" s="15"/>
      <c r="F35" s="16"/>
      <c r="G35" s="17"/>
      <c r="H35" s="15"/>
      <c r="I35" s="16"/>
      <c r="J35" s="35"/>
      <c r="K35" s="38"/>
      <c r="L35" s="17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 t="s">
        <v>45</v>
      </c>
      <c r="E36" s="15">
        <v>32</v>
      </c>
      <c r="F36" s="41" t="s">
        <v>94</v>
      </c>
      <c r="G36" s="17" t="s">
        <v>70</v>
      </c>
      <c r="H36" s="15" t="s">
        <v>1</v>
      </c>
      <c r="I36" s="16" t="s">
        <v>110</v>
      </c>
      <c r="J36" s="35" t="s">
        <v>70</v>
      </c>
      <c r="K36" s="38" t="s">
        <v>61</v>
      </c>
      <c r="L36" s="17"/>
      <c r="M36" s="15">
        <v>47</v>
      </c>
      <c r="N36" s="15">
        <v>10</v>
      </c>
      <c r="O36" s="15"/>
      <c r="P36" s="15"/>
      <c r="Q36" s="15"/>
      <c r="R36" s="15"/>
      <c r="S36" s="15"/>
      <c r="T36" s="15"/>
      <c r="U36" s="15">
        <v>1</v>
      </c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 t="s">
        <v>46</v>
      </c>
      <c r="E37" s="15" t="s">
        <v>120</v>
      </c>
      <c r="F37" s="41" t="s">
        <v>86</v>
      </c>
      <c r="G37" s="35" t="s">
        <v>70</v>
      </c>
      <c r="H37" s="15" t="s">
        <v>1</v>
      </c>
      <c r="I37" s="16" t="s">
        <v>111</v>
      </c>
      <c r="J37" s="35" t="s">
        <v>70</v>
      </c>
      <c r="K37" s="38" t="s">
        <v>61</v>
      </c>
      <c r="L37" s="17"/>
      <c r="M37" s="15">
        <v>138</v>
      </c>
      <c r="N37" s="15">
        <v>10</v>
      </c>
      <c r="O37" s="15"/>
      <c r="P37" s="15"/>
      <c r="Q37" s="15"/>
      <c r="R37" s="15"/>
      <c r="S37" s="15"/>
      <c r="T37" s="15"/>
      <c r="U37" s="15">
        <v>1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 t="s">
        <v>47</v>
      </c>
      <c r="E38" s="15">
        <v>33</v>
      </c>
      <c r="F38" s="41" t="s">
        <v>87</v>
      </c>
      <c r="G38" s="35" t="s">
        <v>70</v>
      </c>
      <c r="H38" s="15" t="s">
        <v>1</v>
      </c>
      <c r="I38" s="16" t="s">
        <v>112</v>
      </c>
      <c r="J38" s="35" t="s">
        <v>70</v>
      </c>
      <c r="K38" s="38" t="s">
        <v>61</v>
      </c>
      <c r="L38" s="17"/>
      <c r="M38" s="15">
        <v>170</v>
      </c>
      <c r="N38" s="15">
        <v>10</v>
      </c>
      <c r="O38" s="15"/>
      <c r="P38" s="15"/>
      <c r="Q38" s="15"/>
      <c r="R38" s="15"/>
      <c r="S38" s="15"/>
      <c r="T38" s="15"/>
      <c r="U38" s="15">
        <v>1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 t="s">
        <v>48</v>
      </c>
      <c r="E39" s="15">
        <v>35</v>
      </c>
      <c r="F39" s="41" t="s">
        <v>88</v>
      </c>
      <c r="G39" s="17" t="s">
        <v>68</v>
      </c>
      <c r="H39" s="15" t="s">
        <v>1</v>
      </c>
      <c r="I39" s="16" t="s">
        <v>113</v>
      </c>
      <c r="J39" s="35" t="s">
        <v>68</v>
      </c>
      <c r="K39" s="38" t="s">
        <v>60</v>
      </c>
      <c r="L39" s="17"/>
      <c r="M39" s="15">
        <v>242</v>
      </c>
      <c r="N39" s="15">
        <v>10</v>
      </c>
      <c r="O39" s="15"/>
      <c r="P39" s="15"/>
      <c r="Q39" s="15"/>
      <c r="R39" s="15"/>
      <c r="S39" s="15"/>
      <c r="T39" s="15"/>
      <c r="U39" s="15">
        <v>1</v>
      </c>
      <c r="V39" s="15"/>
      <c r="W39" s="15">
        <v>1</v>
      </c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 t="s">
        <v>49</v>
      </c>
      <c r="E40" s="15">
        <v>35</v>
      </c>
      <c r="F40" s="41" t="s">
        <v>89</v>
      </c>
      <c r="G40" s="17" t="s">
        <v>68</v>
      </c>
      <c r="H40" s="15" t="s">
        <v>1</v>
      </c>
      <c r="I40" s="16" t="s">
        <v>95</v>
      </c>
      <c r="J40" s="35" t="s">
        <v>68</v>
      </c>
      <c r="K40" s="38" t="s">
        <v>60</v>
      </c>
      <c r="L40" s="17"/>
      <c r="M40" s="15">
        <v>17</v>
      </c>
      <c r="N40" s="15">
        <v>10</v>
      </c>
      <c r="O40" s="15"/>
      <c r="P40" s="15"/>
      <c r="Q40" s="15"/>
      <c r="R40" s="15"/>
      <c r="S40" s="15"/>
      <c r="T40" s="15"/>
      <c r="U40" s="15">
        <v>1</v>
      </c>
      <c r="V40" s="15"/>
      <c r="W40" s="15">
        <v>1</v>
      </c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35"/>
      <c r="K41" s="38"/>
      <c r="L41" s="17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 t="s">
        <v>50</v>
      </c>
      <c r="E42" s="15">
        <v>35</v>
      </c>
      <c r="F42" s="41" t="s">
        <v>95</v>
      </c>
      <c r="G42" s="35" t="s">
        <v>68</v>
      </c>
      <c r="H42" s="15" t="s">
        <v>1</v>
      </c>
      <c r="I42" s="16" t="s">
        <v>114</v>
      </c>
      <c r="J42" s="35" t="s">
        <v>68</v>
      </c>
      <c r="K42" s="38" t="s">
        <v>60</v>
      </c>
      <c r="L42" s="17"/>
      <c r="M42" s="15">
        <v>143</v>
      </c>
      <c r="N42" s="15">
        <v>10</v>
      </c>
      <c r="O42" s="15"/>
      <c r="P42" s="15"/>
      <c r="Q42" s="15"/>
      <c r="R42" s="15"/>
      <c r="S42" s="15"/>
      <c r="T42" s="15"/>
      <c r="U42" s="15">
        <v>1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 t="s">
        <v>51</v>
      </c>
      <c r="E43" s="15">
        <v>35</v>
      </c>
      <c r="F43" s="41">
        <v>122801.69</v>
      </c>
      <c r="G43" s="35" t="s">
        <v>68</v>
      </c>
      <c r="H43" s="15" t="s">
        <v>1</v>
      </c>
      <c r="I43" s="16" t="s">
        <v>115</v>
      </c>
      <c r="J43" s="35" t="s">
        <v>68</v>
      </c>
      <c r="K43" s="38" t="s">
        <v>60</v>
      </c>
      <c r="L43" s="17"/>
      <c r="M43" s="15">
        <v>37</v>
      </c>
      <c r="N43" s="15">
        <v>10</v>
      </c>
      <c r="O43" s="15"/>
      <c r="P43" s="15"/>
      <c r="Q43" s="15"/>
      <c r="R43" s="15"/>
      <c r="S43" s="15"/>
      <c r="T43" s="15"/>
      <c r="U43" s="15">
        <v>1</v>
      </c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 t="s">
        <v>52</v>
      </c>
      <c r="E44" s="15" t="s">
        <v>121</v>
      </c>
      <c r="F44" s="41" t="s">
        <v>90</v>
      </c>
      <c r="G44" s="35" t="s">
        <v>68</v>
      </c>
      <c r="H44" s="15" t="s">
        <v>1</v>
      </c>
      <c r="I44" s="16" t="s">
        <v>81</v>
      </c>
      <c r="J44" s="35" t="s">
        <v>68</v>
      </c>
      <c r="K44" s="38" t="s">
        <v>60</v>
      </c>
      <c r="L44" s="17"/>
      <c r="M44" s="15">
        <v>70</v>
      </c>
      <c r="N44" s="15">
        <v>10</v>
      </c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 t="s">
        <v>53</v>
      </c>
      <c r="E45" s="15">
        <v>35</v>
      </c>
      <c r="F45" s="41" t="s">
        <v>91</v>
      </c>
      <c r="G45" s="35" t="s">
        <v>65</v>
      </c>
      <c r="H45" s="15" t="s">
        <v>1</v>
      </c>
      <c r="I45" s="16" t="s">
        <v>116</v>
      </c>
      <c r="J45" s="35" t="s">
        <v>65</v>
      </c>
      <c r="K45" s="38" t="s">
        <v>61</v>
      </c>
      <c r="L45" s="17"/>
      <c r="M45" s="15">
        <v>81</v>
      </c>
      <c r="N45" s="15">
        <v>10</v>
      </c>
      <c r="O45" s="15"/>
      <c r="P45" s="15"/>
      <c r="Q45" s="15"/>
      <c r="R45" s="15"/>
      <c r="S45" s="15"/>
      <c r="T45" s="15"/>
      <c r="U45" s="15">
        <v>1</v>
      </c>
      <c r="V45" s="15">
        <v>2</v>
      </c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 t="s">
        <v>54</v>
      </c>
      <c r="E46" s="15">
        <v>32</v>
      </c>
      <c r="F46" s="41" t="s">
        <v>92</v>
      </c>
      <c r="G46" s="35" t="s">
        <v>65</v>
      </c>
      <c r="H46" s="15" t="s">
        <v>1</v>
      </c>
      <c r="I46" s="16" t="s">
        <v>96</v>
      </c>
      <c r="J46" s="35" t="s">
        <v>65</v>
      </c>
      <c r="K46" s="38" t="s">
        <v>61</v>
      </c>
      <c r="L46" s="17"/>
      <c r="M46" s="15">
        <v>39</v>
      </c>
      <c r="N46" s="15">
        <v>10</v>
      </c>
      <c r="O46" s="15"/>
      <c r="P46" s="15"/>
      <c r="Q46" s="15"/>
      <c r="R46" s="15"/>
      <c r="S46" s="15"/>
      <c r="T46" s="15"/>
      <c r="U46" s="15">
        <v>1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35"/>
      <c r="K47" s="38"/>
      <c r="L47" s="17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 t="s">
        <v>97</v>
      </c>
      <c r="E48" s="15" t="s">
        <v>122</v>
      </c>
      <c r="F48" s="16" t="s">
        <v>98</v>
      </c>
      <c r="G48" s="17" t="s">
        <v>65</v>
      </c>
      <c r="H48" s="15" t="s">
        <v>71</v>
      </c>
      <c r="I48" s="16" t="s">
        <v>99</v>
      </c>
      <c r="J48" s="35" t="s">
        <v>65</v>
      </c>
      <c r="K48" s="38" t="s">
        <v>61</v>
      </c>
      <c r="L48" s="17"/>
      <c r="M48" s="15">
        <v>61</v>
      </c>
      <c r="N48" s="15">
        <v>10</v>
      </c>
      <c r="O48" s="15"/>
      <c r="P48" s="15"/>
      <c r="Q48" s="15"/>
      <c r="R48" s="15"/>
      <c r="S48" s="15"/>
      <c r="T48" s="15"/>
      <c r="U48" s="15">
        <v>1</v>
      </c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 t="s">
        <v>55</v>
      </c>
      <c r="E49" s="15">
        <v>32</v>
      </c>
      <c r="F49" s="41">
        <v>256976</v>
      </c>
      <c r="G49" s="17" t="s">
        <v>70</v>
      </c>
      <c r="H49" s="15" t="s">
        <v>71</v>
      </c>
      <c r="I49" s="41">
        <v>123162</v>
      </c>
      <c r="J49" s="35" t="s">
        <v>73</v>
      </c>
      <c r="K49" s="38" t="s">
        <v>62</v>
      </c>
      <c r="L49" s="17"/>
      <c r="M49" s="15">
        <v>124</v>
      </c>
      <c r="N49" s="15">
        <v>10</v>
      </c>
      <c r="O49" s="15"/>
      <c r="P49" s="15"/>
      <c r="Q49" s="15"/>
      <c r="R49" s="15"/>
      <c r="S49" s="15"/>
      <c r="T49" s="15"/>
      <c r="U49" s="15">
        <v>1</v>
      </c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 t="s">
        <v>56</v>
      </c>
      <c r="E50" s="15" t="s">
        <v>123</v>
      </c>
      <c r="F50" s="16" t="s">
        <v>93</v>
      </c>
      <c r="G50" s="35" t="s">
        <v>73</v>
      </c>
      <c r="H50" s="15" t="s">
        <v>1</v>
      </c>
      <c r="I50" s="16" t="s">
        <v>117</v>
      </c>
      <c r="J50" s="35" t="s">
        <v>73</v>
      </c>
      <c r="K50" s="38" t="s">
        <v>60</v>
      </c>
      <c r="L50" s="17"/>
      <c r="M50" s="15">
        <v>121</v>
      </c>
      <c r="N50" s="15">
        <v>10</v>
      </c>
      <c r="O50" s="15"/>
      <c r="P50" s="15"/>
      <c r="Q50" s="15"/>
      <c r="R50" s="15"/>
      <c r="S50" s="15"/>
      <c r="T50" s="15"/>
      <c r="U50" s="15">
        <v>1</v>
      </c>
      <c r="V50" s="15">
        <v>3</v>
      </c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 t="s">
        <v>57</v>
      </c>
      <c r="E51" s="15" t="s">
        <v>123</v>
      </c>
      <c r="F51" s="41">
        <v>256884</v>
      </c>
      <c r="G51" s="17" t="s">
        <v>69</v>
      </c>
      <c r="H51" s="15" t="s">
        <v>1</v>
      </c>
      <c r="I51" s="16" t="s">
        <v>118</v>
      </c>
      <c r="J51" s="35" t="s">
        <v>72</v>
      </c>
      <c r="K51" s="38" t="s">
        <v>61</v>
      </c>
      <c r="L51" s="17"/>
      <c r="M51" s="15">
        <v>261</v>
      </c>
      <c r="N51" s="15">
        <v>10</v>
      </c>
      <c r="O51" s="15"/>
      <c r="P51" s="15"/>
      <c r="Q51" s="15"/>
      <c r="R51" s="15"/>
      <c r="S51" s="15"/>
      <c r="T51" s="15"/>
      <c r="U51" s="15">
        <v>1</v>
      </c>
      <c r="V51" s="15"/>
      <c r="W51" s="15"/>
      <c r="X51" s="15">
        <v>1</v>
      </c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 t="s">
        <v>100</v>
      </c>
      <c r="E52" s="15">
        <v>36</v>
      </c>
      <c r="F52" s="41" t="s">
        <v>101</v>
      </c>
      <c r="G52" s="17" t="s">
        <v>72</v>
      </c>
      <c r="H52" s="15" t="s">
        <v>1</v>
      </c>
      <c r="I52" s="16" t="s">
        <v>102</v>
      </c>
      <c r="J52" s="35" t="s">
        <v>72</v>
      </c>
      <c r="K52" s="38" t="s">
        <v>61</v>
      </c>
      <c r="L52" s="17"/>
      <c r="M52" s="15">
        <v>122</v>
      </c>
      <c r="N52" s="15">
        <v>10</v>
      </c>
      <c r="O52" s="15"/>
      <c r="P52" s="15"/>
      <c r="Q52" s="15"/>
      <c r="R52" s="15"/>
      <c r="S52" s="15"/>
      <c r="T52" s="15"/>
      <c r="U52" s="15">
        <v>1</v>
      </c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41"/>
      <c r="G53" s="35"/>
      <c r="H53" s="15"/>
      <c r="I53" s="16"/>
      <c r="J53" s="35"/>
      <c r="K53" s="38"/>
      <c r="L53" s="17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 t="s">
        <v>58</v>
      </c>
      <c r="E54" s="15">
        <v>32</v>
      </c>
      <c r="F54" s="41">
        <v>140</v>
      </c>
      <c r="G54" s="17" t="s">
        <v>74</v>
      </c>
      <c r="H54" s="15" t="s">
        <v>1</v>
      </c>
      <c r="I54" s="41">
        <v>320</v>
      </c>
      <c r="J54" s="35" t="s">
        <v>74</v>
      </c>
      <c r="K54" s="38" t="s">
        <v>61</v>
      </c>
      <c r="L54" s="17"/>
      <c r="M54" s="15">
        <v>176</v>
      </c>
      <c r="N54" s="15"/>
      <c r="O54" s="15"/>
      <c r="P54" s="15"/>
      <c r="Q54" s="15"/>
      <c r="R54" s="15"/>
      <c r="S54" s="15"/>
      <c r="T54" s="15"/>
      <c r="U54" s="15">
        <v>1</v>
      </c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 t="s">
        <v>59</v>
      </c>
      <c r="E55" s="15">
        <v>32</v>
      </c>
      <c r="F55" s="41">
        <v>319.60000000000002</v>
      </c>
      <c r="G55" s="35" t="s">
        <v>74</v>
      </c>
      <c r="H55" s="15" t="s">
        <v>1</v>
      </c>
      <c r="I55" s="41">
        <v>140</v>
      </c>
      <c r="J55" s="35" t="s">
        <v>74</v>
      </c>
      <c r="K55" s="38" t="s">
        <v>61</v>
      </c>
      <c r="L55" s="17"/>
      <c r="M55" s="15">
        <v>175</v>
      </c>
      <c r="N55" s="15"/>
      <c r="O55" s="15"/>
      <c r="P55" s="15"/>
      <c r="Q55" s="15"/>
      <c r="R55" s="15"/>
      <c r="S55" s="15"/>
      <c r="T55" s="15"/>
      <c r="U55" s="15">
        <v>1</v>
      </c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 t="s">
        <v>63</v>
      </c>
      <c r="E56" s="15">
        <v>32</v>
      </c>
      <c r="F56" s="41">
        <v>223033</v>
      </c>
      <c r="G56" s="17" t="s">
        <v>72</v>
      </c>
      <c r="H56" s="15" t="s">
        <v>1</v>
      </c>
      <c r="I56" s="41">
        <v>223035</v>
      </c>
      <c r="J56" s="35" t="s">
        <v>72</v>
      </c>
      <c r="K56" s="38" t="s">
        <v>62</v>
      </c>
      <c r="L56" s="17">
        <v>41</v>
      </c>
      <c r="M56" s="15"/>
      <c r="N56" s="15"/>
      <c r="O56" s="15"/>
      <c r="P56" s="15"/>
      <c r="Q56" s="15">
        <v>835.37</v>
      </c>
      <c r="R56" s="15">
        <v>834.72</v>
      </c>
      <c r="S56" s="42">
        <v>1.5900000000000001E-2</v>
      </c>
      <c r="T56" s="15"/>
      <c r="U56" s="15"/>
      <c r="V56" s="15"/>
      <c r="W56" s="15"/>
      <c r="X56" s="15">
        <v>1</v>
      </c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41"/>
      <c r="G57" s="17"/>
      <c r="H57" s="15"/>
      <c r="I57" s="16"/>
      <c r="J57" s="35"/>
      <c r="K57" s="38"/>
      <c r="L57" s="17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35"/>
      <c r="K58" s="38"/>
      <c r="L58" s="17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35"/>
      <c r="K59" s="38"/>
      <c r="L59" s="17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35"/>
      <c r="K60" s="38"/>
      <c r="L60" s="17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35"/>
      <c r="K61" s="38"/>
      <c r="L61" s="17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35"/>
      <c r="K62" s="38"/>
      <c r="L62" s="17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35"/>
      <c r="K63" s="38"/>
      <c r="L63" s="17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35"/>
      <c r="K64" s="38"/>
      <c r="L64" s="17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35"/>
      <c r="K65" s="38"/>
      <c r="L65" s="17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35"/>
      <c r="K66" s="38"/>
      <c r="L66" s="1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35"/>
      <c r="K67" s="38"/>
      <c r="L67" s="1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35"/>
      <c r="K68" s="38"/>
      <c r="L68" s="1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35"/>
      <c r="K69" s="38"/>
      <c r="L69" s="17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35"/>
      <c r="K70" s="38"/>
      <c r="L70" s="17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35"/>
      <c r="K71" s="38"/>
      <c r="L71" s="17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35"/>
      <c r="K72" s="38"/>
      <c r="L72" s="17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35"/>
      <c r="K73" s="38"/>
      <c r="L73" s="17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35"/>
      <c r="K74" s="38"/>
      <c r="L74" s="17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35"/>
      <c r="K75" s="38"/>
      <c r="L75" s="17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35"/>
      <c r="K76" s="38"/>
      <c r="L76" s="17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35"/>
      <c r="K77" s="38"/>
      <c r="L77" s="17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35"/>
      <c r="K78" s="38"/>
      <c r="L78" s="17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35"/>
      <c r="K79" s="38"/>
      <c r="L79" s="17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35"/>
      <c r="K80" s="38"/>
      <c r="L80" s="17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35"/>
      <c r="K81" s="38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35"/>
      <c r="K82" s="38"/>
      <c r="L82" s="17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35"/>
      <c r="K83" s="38"/>
      <c r="L83" s="17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61" t="s">
        <v>2</v>
      </c>
      <c r="E84" s="62"/>
      <c r="F84" s="62"/>
      <c r="G84" s="62"/>
      <c r="H84" s="62"/>
      <c r="I84" s="62"/>
      <c r="J84" s="62"/>
      <c r="K84" s="39" t="str">
        <f t="shared" ref="K84:AE84" si="3">IF(K8="","",IF(OR(K23="", K23="LS", K23="LUMP"),IF(SUM(COUNTIF(K24:K83,"LS")+COUNTIF(K24:K83,"LUMP"))&gt;0,"LS",""),IF(SUM(K24:K83)&gt;0,ROUNDUP(SUM(K24:K83),0),"")))</f>
        <v/>
      </c>
      <c r="L84" s="36">
        <f t="shared" si="3"/>
        <v>41</v>
      </c>
      <c r="M84" s="19">
        <f t="shared" si="3"/>
        <v>2978</v>
      </c>
      <c r="N84" s="19">
        <f t="shared" si="3"/>
        <v>240</v>
      </c>
      <c r="O84" s="19" t="str">
        <f t="shared" si="3"/>
        <v/>
      </c>
      <c r="P84" s="19" t="str">
        <f t="shared" si="3"/>
        <v/>
      </c>
      <c r="Q84" s="19" t="str">
        <f t="shared" si="3"/>
        <v/>
      </c>
      <c r="R84" s="19" t="str">
        <f t="shared" si="3"/>
        <v/>
      </c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43" t="str">
        <f>"SUBSUMMARY SHEET " &amp; B87</f>
        <v xml:space="preserve">SUBSUMMARY SHEET </v>
      </c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</row>
    <row r="87" spans="2:31" ht="12.75" customHeight="1" thickBot="1" x14ac:dyDescent="0.25">
      <c r="B87" s="29"/>
      <c r="D87" s="44" t="s">
        <v>7</v>
      </c>
      <c r="E87" s="44"/>
      <c r="F87" s="44"/>
      <c r="G87" s="44"/>
      <c r="H87" s="44"/>
      <c r="I87" s="44"/>
      <c r="J87" s="4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5" t="s">
        <v>8</v>
      </c>
      <c r="E88" s="45"/>
      <c r="F88" s="45"/>
      <c r="G88" s="45"/>
      <c r="H88" s="45"/>
      <c r="I88" s="45"/>
      <c r="J88" s="45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82" t="s">
        <v>10</v>
      </c>
      <c r="D89" s="46" t="s">
        <v>20</v>
      </c>
      <c r="E89" s="46" t="s">
        <v>21</v>
      </c>
      <c r="F89" s="49" t="s">
        <v>0</v>
      </c>
      <c r="G89" s="50"/>
      <c r="H89" s="50"/>
      <c r="I89" s="50"/>
      <c r="J89" s="51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83"/>
      <c r="D90" s="47"/>
      <c r="E90" s="47"/>
      <c r="F90" s="52"/>
      <c r="G90" s="53"/>
      <c r="H90" s="53"/>
      <c r="I90" s="53"/>
      <c r="J90" s="54"/>
      <c r="K90" s="58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9" t="str">
        <f t="shared" si="5"/>
        <v/>
      </c>
      <c r="M90" s="59" t="str">
        <f t="shared" si="5"/>
        <v/>
      </c>
      <c r="N90" s="59" t="str">
        <f t="shared" si="5"/>
        <v/>
      </c>
      <c r="O90" s="60" t="str">
        <f t="shared" si="5"/>
        <v/>
      </c>
      <c r="P90" s="60" t="str">
        <f t="shared" si="5"/>
        <v/>
      </c>
      <c r="Q90" s="60" t="str">
        <f t="shared" si="5"/>
        <v/>
      </c>
      <c r="R90" s="60" t="str">
        <f t="shared" si="5"/>
        <v/>
      </c>
      <c r="S90" s="60" t="str">
        <f t="shared" si="5"/>
        <v/>
      </c>
      <c r="T90" s="60" t="str">
        <f t="shared" si="5"/>
        <v/>
      </c>
      <c r="U90" s="60" t="str">
        <f t="shared" si="5"/>
        <v/>
      </c>
      <c r="V90" s="60" t="str">
        <f t="shared" si="5"/>
        <v/>
      </c>
      <c r="W90" s="60" t="str">
        <f t="shared" si="5"/>
        <v/>
      </c>
      <c r="X90" s="60" t="str">
        <f t="shared" si="5"/>
        <v/>
      </c>
      <c r="Y90" s="60" t="str">
        <f t="shared" si="5"/>
        <v/>
      </c>
      <c r="Z90" s="60" t="str">
        <f t="shared" si="5"/>
        <v/>
      </c>
      <c r="AA90" s="64" t="str">
        <f t="shared" si="5"/>
        <v/>
      </c>
      <c r="AB90" s="60" t="str">
        <f t="shared" si="5"/>
        <v/>
      </c>
      <c r="AC90" s="60" t="str">
        <f t="shared" si="5"/>
        <v/>
      </c>
      <c r="AD90" s="60" t="str">
        <f t="shared" si="5"/>
        <v/>
      </c>
      <c r="AE90" s="60" t="str">
        <f t="shared" si="5"/>
        <v/>
      </c>
    </row>
    <row r="91" spans="2:31" ht="12.75" customHeight="1" x14ac:dyDescent="0.2">
      <c r="B91" s="83"/>
      <c r="D91" s="47"/>
      <c r="E91" s="47"/>
      <c r="F91" s="52"/>
      <c r="G91" s="53"/>
      <c r="H91" s="53"/>
      <c r="I91" s="53"/>
      <c r="J91" s="54"/>
      <c r="K91" s="58"/>
      <c r="L91" s="59"/>
      <c r="M91" s="59"/>
      <c r="N91" s="59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5"/>
      <c r="AB91" s="60"/>
      <c r="AC91" s="60"/>
      <c r="AD91" s="60"/>
      <c r="AE91" s="60"/>
    </row>
    <row r="92" spans="2:31" ht="12.75" customHeight="1" x14ac:dyDescent="0.2">
      <c r="B92" s="83"/>
      <c r="D92" s="47"/>
      <c r="E92" s="47"/>
      <c r="F92" s="52"/>
      <c r="G92" s="53"/>
      <c r="H92" s="53"/>
      <c r="I92" s="53"/>
      <c r="J92" s="54"/>
      <c r="K92" s="58"/>
      <c r="L92" s="59"/>
      <c r="M92" s="59"/>
      <c r="N92" s="59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5"/>
      <c r="AB92" s="60"/>
      <c r="AC92" s="60"/>
      <c r="AD92" s="60"/>
      <c r="AE92" s="60"/>
    </row>
    <row r="93" spans="2:31" ht="12.75" customHeight="1" x14ac:dyDescent="0.2">
      <c r="B93" s="83"/>
      <c r="D93" s="47"/>
      <c r="E93" s="47"/>
      <c r="F93" s="52"/>
      <c r="G93" s="53"/>
      <c r="H93" s="53"/>
      <c r="I93" s="53"/>
      <c r="J93" s="54"/>
      <c r="K93" s="58"/>
      <c r="L93" s="59"/>
      <c r="M93" s="59"/>
      <c r="N93" s="59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5"/>
      <c r="AB93" s="60"/>
      <c r="AC93" s="60"/>
      <c r="AD93" s="60"/>
      <c r="AE93" s="60"/>
    </row>
    <row r="94" spans="2:31" ht="12.75" customHeight="1" x14ac:dyDescent="0.2">
      <c r="B94" s="83"/>
      <c r="D94" s="47"/>
      <c r="E94" s="47"/>
      <c r="F94" s="52"/>
      <c r="G94" s="53"/>
      <c r="H94" s="53"/>
      <c r="I94" s="53"/>
      <c r="J94" s="54"/>
      <c r="K94" s="58"/>
      <c r="L94" s="59"/>
      <c r="M94" s="59"/>
      <c r="N94" s="59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5"/>
      <c r="AB94" s="60"/>
      <c r="AC94" s="60"/>
      <c r="AD94" s="60"/>
      <c r="AE94" s="60"/>
    </row>
    <row r="95" spans="2:31" ht="12.75" customHeight="1" x14ac:dyDescent="0.2">
      <c r="B95" s="83"/>
      <c r="D95" s="47"/>
      <c r="E95" s="47"/>
      <c r="F95" s="52"/>
      <c r="G95" s="53"/>
      <c r="H95" s="53"/>
      <c r="I95" s="53"/>
      <c r="J95" s="54"/>
      <c r="K95" s="58"/>
      <c r="L95" s="59"/>
      <c r="M95" s="59"/>
      <c r="N95" s="59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5"/>
      <c r="AB95" s="60"/>
      <c r="AC95" s="60"/>
      <c r="AD95" s="60"/>
      <c r="AE95" s="60"/>
    </row>
    <row r="96" spans="2:31" ht="12.75" customHeight="1" x14ac:dyDescent="0.2">
      <c r="B96" s="83"/>
      <c r="D96" s="47"/>
      <c r="E96" s="47"/>
      <c r="F96" s="52"/>
      <c r="G96" s="53"/>
      <c r="H96" s="53"/>
      <c r="I96" s="53"/>
      <c r="J96" s="54"/>
      <c r="K96" s="58"/>
      <c r="L96" s="59"/>
      <c r="M96" s="59"/>
      <c r="N96" s="59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5"/>
      <c r="AB96" s="60"/>
      <c r="AC96" s="60"/>
      <c r="AD96" s="60"/>
      <c r="AE96" s="60"/>
    </row>
    <row r="97" spans="2:31" ht="12.75" customHeight="1" x14ac:dyDescent="0.2">
      <c r="B97" s="83"/>
      <c r="D97" s="47"/>
      <c r="E97" s="47"/>
      <c r="F97" s="52"/>
      <c r="G97" s="53"/>
      <c r="H97" s="53"/>
      <c r="I97" s="53"/>
      <c r="J97" s="54"/>
      <c r="K97" s="58"/>
      <c r="L97" s="59"/>
      <c r="M97" s="59"/>
      <c r="N97" s="59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5"/>
      <c r="AB97" s="60"/>
      <c r="AC97" s="60"/>
      <c r="AD97" s="60"/>
      <c r="AE97" s="60"/>
    </row>
    <row r="98" spans="2:31" ht="12.75" customHeight="1" x14ac:dyDescent="0.2">
      <c r="B98" s="83"/>
      <c r="D98" s="47"/>
      <c r="E98" s="47"/>
      <c r="F98" s="52"/>
      <c r="G98" s="53"/>
      <c r="H98" s="53"/>
      <c r="I98" s="53"/>
      <c r="J98" s="54"/>
      <c r="K98" s="58"/>
      <c r="L98" s="59"/>
      <c r="M98" s="59"/>
      <c r="N98" s="59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5"/>
      <c r="AB98" s="60"/>
      <c r="AC98" s="60"/>
      <c r="AD98" s="60"/>
      <c r="AE98" s="60"/>
    </row>
    <row r="99" spans="2:31" ht="12.75" customHeight="1" x14ac:dyDescent="0.2">
      <c r="B99" s="83"/>
      <c r="D99" s="47"/>
      <c r="E99" s="47"/>
      <c r="F99" s="52"/>
      <c r="G99" s="53"/>
      <c r="H99" s="53"/>
      <c r="I99" s="53"/>
      <c r="J99" s="54"/>
      <c r="K99" s="58"/>
      <c r="L99" s="59"/>
      <c r="M99" s="59"/>
      <c r="N99" s="59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5"/>
      <c r="AB99" s="60"/>
      <c r="AC99" s="60"/>
      <c r="AD99" s="60"/>
      <c r="AE99" s="60"/>
    </row>
    <row r="100" spans="2:31" ht="12.75" customHeight="1" x14ac:dyDescent="0.2">
      <c r="B100" s="83"/>
      <c r="D100" s="47"/>
      <c r="E100" s="47"/>
      <c r="F100" s="52"/>
      <c r="G100" s="53"/>
      <c r="H100" s="53"/>
      <c r="I100" s="53"/>
      <c r="J100" s="54"/>
      <c r="K100" s="58"/>
      <c r="L100" s="59"/>
      <c r="M100" s="59"/>
      <c r="N100" s="59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5"/>
      <c r="AB100" s="60"/>
      <c r="AC100" s="60"/>
      <c r="AD100" s="60"/>
      <c r="AE100" s="60"/>
    </row>
    <row r="101" spans="2:31" ht="12.75" customHeight="1" x14ac:dyDescent="0.2">
      <c r="B101" s="83"/>
      <c r="D101" s="47"/>
      <c r="E101" s="47"/>
      <c r="F101" s="52"/>
      <c r="G101" s="53"/>
      <c r="H101" s="53"/>
      <c r="I101" s="53"/>
      <c r="J101" s="54"/>
      <c r="K101" s="58"/>
      <c r="L101" s="59"/>
      <c r="M101" s="59"/>
      <c r="N101" s="59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6"/>
      <c r="AB101" s="60"/>
      <c r="AC101" s="60"/>
      <c r="AD101" s="60"/>
      <c r="AE101" s="60"/>
    </row>
    <row r="102" spans="2:31" ht="12.75" customHeight="1" thickBot="1" x14ac:dyDescent="0.25">
      <c r="B102" s="84"/>
      <c r="D102" s="48"/>
      <c r="E102" s="48"/>
      <c r="F102" s="55"/>
      <c r="G102" s="56"/>
      <c r="H102" s="56"/>
      <c r="I102" s="56"/>
      <c r="J102" s="57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61" t="s">
        <v>2</v>
      </c>
      <c r="E163" s="62"/>
      <c r="F163" s="62"/>
      <c r="G163" s="62"/>
      <c r="H163" s="62"/>
      <c r="I163" s="62"/>
      <c r="J163" s="63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43" t="str">
        <f>"SUBSUMMARY SHEET " &amp; B166</f>
        <v xml:space="preserve">SUBSUMMARY SHEET 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</row>
    <row r="166" spans="2:31" ht="12.75" customHeight="1" thickBot="1" x14ac:dyDescent="0.25">
      <c r="B166" s="29"/>
      <c r="D166" s="44" t="s">
        <v>7</v>
      </c>
      <c r="E166" s="44"/>
      <c r="F166" s="44"/>
      <c r="G166" s="44"/>
      <c r="H166" s="44"/>
      <c r="I166" s="44"/>
      <c r="J166" s="4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5" t="s">
        <v>8</v>
      </c>
      <c r="E167" s="45"/>
      <c r="F167" s="45"/>
      <c r="G167" s="45"/>
      <c r="H167" s="45"/>
      <c r="I167" s="45"/>
      <c r="J167" s="45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82" t="s">
        <v>10</v>
      </c>
      <c r="D168" s="46" t="s">
        <v>20</v>
      </c>
      <c r="E168" s="46" t="s">
        <v>21</v>
      </c>
      <c r="F168" s="49" t="s">
        <v>0</v>
      </c>
      <c r="G168" s="50"/>
      <c r="H168" s="50"/>
      <c r="I168" s="50"/>
      <c r="J168" s="51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83"/>
      <c r="D169" s="47"/>
      <c r="E169" s="47"/>
      <c r="F169" s="52"/>
      <c r="G169" s="53"/>
      <c r="H169" s="53"/>
      <c r="I169" s="53"/>
      <c r="J169" s="54"/>
      <c r="K169" s="58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9" t="str">
        <f t="shared" si="9"/>
        <v/>
      </c>
      <c r="M169" s="59" t="str">
        <f t="shared" si="9"/>
        <v/>
      </c>
      <c r="N169" s="59" t="str">
        <f t="shared" si="9"/>
        <v/>
      </c>
      <c r="O169" s="60" t="str">
        <f t="shared" si="9"/>
        <v/>
      </c>
      <c r="P169" s="60" t="str">
        <f t="shared" si="9"/>
        <v/>
      </c>
      <c r="Q169" s="60" t="str">
        <f t="shared" si="9"/>
        <v/>
      </c>
      <c r="R169" s="60" t="str">
        <f t="shared" si="9"/>
        <v/>
      </c>
      <c r="S169" s="60" t="str">
        <f t="shared" si="9"/>
        <v/>
      </c>
      <c r="T169" s="60" t="str">
        <f t="shared" si="9"/>
        <v/>
      </c>
      <c r="U169" s="60" t="str">
        <f t="shared" si="9"/>
        <v/>
      </c>
      <c r="V169" s="60" t="str">
        <f t="shared" si="9"/>
        <v/>
      </c>
      <c r="W169" s="60" t="str">
        <f t="shared" si="9"/>
        <v/>
      </c>
      <c r="X169" s="60" t="str">
        <f t="shared" si="9"/>
        <v/>
      </c>
      <c r="Y169" s="60" t="str">
        <f t="shared" si="9"/>
        <v/>
      </c>
      <c r="Z169" s="60" t="str">
        <f t="shared" si="9"/>
        <v/>
      </c>
      <c r="AA169" s="64" t="str">
        <f t="shared" si="9"/>
        <v/>
      </c>
      <c r="AB169" s="60" t="str">
        <f t="shared" si="9"/>
        <v/>
      </c>
      <c r="AC169" s="60" t="str">
        <f t="shared" si="9"/>
        <v/>
      </c>
      <c r="AD169" s="60" t="str">
        <f t="shared" si="9"/>
        <v/>
      </c>
      <c r="AE169" s="60" t="str">
        <f t="shared" si="9"/>
        <v/>
      </c>
    </row>
    <row r="170" spans="2:31" ht="12.75" customHeight="1" x14ac:dyDescent="0.2">
      <c r="B170" s="83"/>
      <c r="D170" s="47"/>
      <c r="E170" s="47"/>
      <c r="F170" s="52"/>
      <c r="G170" s="53"/>
      <c r="H170" s="53"/>
      <c r="I170" s="53"/>
      <c r="J170" s="54"/>
      <c r="K170" s="58"/>
      <c r="L170" s="59"/>
      <c r="M170" s="59"/>
      <c r="N170" s="59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5"/>
      <c r="AB170" s="60"/>
      <c r="AC170" s="60"/>
      <c r="AD170" s="60"/>
      <c r="AE170" s="60"/>
    </row>
    <row r="171" spans="2:31" ht="12.75" customHeight="1" x14ac:dyDescent="0.2">
      <c r="B171" s="83"/>
      <c r="D171" s="47"/>
      <c r="E171" s="47"/>
      <c r="F171" s="52"/>
      <c r="G171" s="53"/>
      <c r="H171" s="53"/>
      <c r="I171" s="53"/>
      <c r="J171" s="54"/>
      <c r="K171" s="58"/>
      <c r="L171" s="59"/>
      <c r="M171" s="59"/>
      <c r="N171" s="59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5"/>
      <c r="AB171" s="60"/>
      <c r="AC171" s="60"/>
      <c r="AD171" s="60"/>
      <c r="AE171" s="60"/>
    </row>
    <row r="172" spans="2:31" ht="12.75" customHeight="1" x14ac:dyDescent="0.2">
      <c r="B172" s="83"/>
      <c r="D172" s="47"/>
      <c r="E172" s="47"/>
      <c r="F172" s="52"/>
      <c r="G172" s="53"/>
      <c r="H172" s="53"/>
      <c r="I172" s="53"/>
      <c r="J172" s="54"/>
      <c r="K172" s="58"/>
      <c r="L172" s="59"/>
      <c r="M172" s="59"/>
      <c r="N172" s="59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5"/>
      <c r="AB172" s="60"/>
      <c r="AC172" s="60"/>
      <c r="AD172" s="60"/>
      <c r="AE172" s="60"/>
    </row>
    <row r="173" spans="2:31" ht="12.75" customHeight="1" x14ac:dyDescent="0.2">
      <c r="B173" s="83"/>
      <c r="D173" s="47"/>
      <c r="E173" s="47"/>
      <c r="F173" s="52"/>
      <c r="G173" s="53"/>
      <c r="H173" s="53"/>
      <c r="I173" s="53"/>
      <c r="J173" s="54"/>
      <c r="K173" s="58"/>
      <c r="L173" s="59"/>
      <c r="M173" s="59"/>
      <c r="N173" s="59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5"/>
      <c r="AB173" s="60"/>
      <c r="AC173" s="60"/>
      <c r="AD173" s="60"/>
      <c r="AE173" s="60"/>
    </row>
    <row r="174" spans="2:31" ht="12.75" customHeight="1" x14ac:dyDescent="0.2">
      <c r="B174" s="83"/>
      <c r="D174" s="47"/>
      <c r="E174" s="47"/>
      <c r="F174" s="52"/>
      <c r="G174" s="53"/>
      <c r="H174" s="53"/>
      <c r="I174" s="53"/>
      <c r="J174" s="54"/>
      <c r="K174" s="58"/>
      <c r="L174" s="59"/>
      <c r="M174" s="59"/>
      <c r="N174" s="59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5"/>
      <c r="AB174" s="60"/>
      <c r="AC174" s="60"/>
      <c r="AD174" s="60"/>
      <c r="AE174" s="60"/>
    </row>
    <row r="175" spans="2:31" ht="12.75" customHeight="1" x14ac:dyDescent="0.2">
      <c r="B175" s="83"/>
      <c r="D175" s="47"/>
      <c r="E175" s="47"/>
      <c r="F175" s="52"/>
      <c r="G175" s="53"/>
      <c r="H175" s="53"/>
      <c r="I175" s="53"/>
      <c r="J175" s="54"/>
      <c r="K175" s="58"/>
      <c r="L175" s="59"/>
      <c r="M175" s="59"/>
      <c r="N175" s="59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5"/>
      <c r="AB175" s="60"/>
      <c r="AC175" s="60"/>
      <c r="AD175" s="60"/>
      <c r="AE175" s="60"/>
    </row>
    <row r="176" spans="2:31" ht="12.75" customHeight="1" x14ac:dyDescent="0.2">
      <c r="B176" s="83"/>
      <c r="D176" s="47"/>
      <c r="E176" s="47"/>
      <c r="F176" s="52"/>
      <c r="G176" s="53"/>
      <c r="H176" s="53"/>
      <c r="I176" s="53"/>
      <c r="J176" s="54"/>
      <c r="K176" s="58"/>
      <c r="L176" s="59"/>
      <c r="M176" s="59"/>
      <c r="N176" s="59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5"/>
      <c r="AB176" s="60"/>
      <c r="AC176" s="60"/>
      <c r="AD176" s="60"/>
      <c r="AE176" s="60"/>
    </row>
    <row r="177" spans="2:31" ht="12.75" customHeight="1" x14ac:dyDescent="0.2">
      <c r="B177" s="83"/>
      <c r="D177" s="47"/>
      <c r="E177" s="47"/>
      <c r="F177" s="52"/>
      <c r="G177" s="53"/>
      <c r="H177" s="53"/>
      <c r="I177" s="53"/>
      <c r="J177" s="54"/>
      <c r="K177" s="58"/>
      <c r="L177" s="59"/>
      <c r="M177" s="59"/>
      <c r="N177" s="59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5"/>
      <c r="AB177" s="60"/>
      <c r="AC177" s="60"/>
      <c r="AD177" s="60"/>
      <c r="AE177" s="60"/>
    </row>
    <row r="178" spans="2:31" ht="12.75" customHeight="1" x14ac:dyDescent="0.2">
      <c r="B178" s="83"/>
      <c r="D178" s="47"/>
      <c r="E178" s="47"/>
      <c r="F178" s="52"/>
      <c r="G178" s="53"/>
      <c r="H178" s="53"/>
      <c r="I178" s="53"/>
      <c r="J178" s="54"/>
      <c r="K178" s="58"/>
      <c r="L178" s="59"/>
      <c r="M178" s="59"/>
      <c r="N178" s="59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5"/>
      <c r="AB178" s="60"/>
      <c r="AC178" s="60"/>
      <c r="AD178" s="60"/>
      <c r="AE178" s="60"/>
    </row>
    <row r="179" spans="2:31" ht="12.75" customHeight="1" x14ac:dyDescent="0.2">
      <c r="B179" s="83"/>
      <c r="D179" s="47"/>
      <c r="E179" s="47"/>
      <c r="F179" s="52"/>
      <c r="G179" s="53"/>
      <c r="H179" s="53"/>
      <c r="I179" s="53"/>
      <c r="J179" s="54"/>
      <c r="K179" s="58"/>
      <c r="L179" s="59"/>
      <c r="M179" s="59"/>
      <c r="N179" s="59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5"/>
      <c r="AB179" s="60"/>
      <c r="AC179" s="60"/>
      <c r="AD179" s="60"/>
      <c r="AE179" s="60"/>
    </row>
    <row r="180" spans="2:31" ht="12.75" customHeight="1" x14ac:dyDescent="0.2">
      <c r="B180" s="83"/>
      <c r="D180" s="47"/>
      <c r="E180" s="47"/>
      <c r="F180" s="52"/>
      <c r="G180" s="53"/>
      <c r="H180" s="53"/>
      <c r="I180" s="53"/>
      <c r="J180" s="54"/>
      <c r="K180" s="58"/>
      <c r="L180" s="59"/>
      <c r="M180" s="59"/>
      <c r="N180" s="59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6"/>
      <c r="AB180" s="60"/>
      <c r="AC180" s="60"/>
      <c r="AD180" s="60"/>
      <c r="AE180" s="60"/>
    </row>
    <row r="181" spans="2:31" ht="12.75" customHeight="1" thickBot="1" x14ac:dyDescent="0.25">
      <c r="B181" s="84"/>
      <c r="D181" s="48"/>
      <c r="E181" s="48"/>
      <c r="F181" s="55"/>
      <c r="G181" s="56"/>
      <c r="H181" s="56"/>
      <c r="I181" s="56"/>
      <c r="J181" s="57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61" t="s">
        <v>2</v>
      </c>
      <c r="E242" s="62"/>
      <c r="F242" s="62"/>
      <c r="G242" s="62"/>
      <c r="H242" s="62"/>
      <c r="I242" s="62"/>
      <c r="J242" s="63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43" t="str">
        <f>"SUBSUMMARY SHEET " &amp; B245</f>
        <v xml:space="preserve">SUBSUMMARY SHEET </v>
      </c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  <c r="AD244" s="43"/>
      <c r="AE244" s="43"/>
    </row>
    <row r="245" spans="2:31" ht="12.75" customHeight="1" thickBot="1" x14ac:dyDescent="0.25">
      <c r="B245" s="29"/>
      <c r="D245" s="44" t="s">
        <v>7</v>
      </c>
      <c r="E245" s="44"/>
      <c r="F245" s="44"/>
      <c r="G245" s="44"/>
      <c r="H245" s="44"/>
      <c r="I245" s="44"/>
      <c r="J245" s="4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5" t="s">
        <v>8</v>
      </c>
      <c r="E246" s="45"/>
      <c r="F246" s="45"/>
      <c r="G246" s="45"/>
      <c r="H246" s="45"/>
      <c r="I246" s="45"/>
      <c r="J246" s="45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82" t="s">
        <v>10</v>
      </c>
      <c r="D247" s="46" t="s">
        <v>20</v>
      </c>
      <c r="E247" s="46" t="s">
        <v>21</v>
      </c>
      <c r="F247" s="49" t="s">
        <v>0</v>
      </c>
      <c r="G247" s="50"/>
      <c r="H247" s="50"/>
      <c r="I247" s="50"/>
      <c r="J247" s="51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83"/>
      <c r="D248" s="47"/>
      <c r="E248" s="47"/>
      <c r="F248" s="52"/>
      <c r="G248" s="53"/>
      <c r="H248" s="53"/>
      <c r="I248" s="53"/>
      <c r="J248" s="54"/>
      <c r="K248" s="58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9" t="str">
        <f t="shared" si="13"/>
        <v/>
      </c>
      <c r="M248" s="59" t="str">
        <f t="shared" si="13"/>
        <v/>
      </c>
      <c r="N248" s="59" t="str">
        <f t="shared" si="13"/>
        <v/>
      </c>
      <c r="O248" s="60" t="str">
        <f t="shared" si="13"/>
        <v/>
      </c>
      <c r="P248" s="60" t="str">
        <f t="shared" si="13"/>
        <v/>
      </c>
      <c r="Q248" s="60" t="str">
        <f t="shared" si="13"/>
        <v/>
      </c>
      <c r="R248" s="60" t="str">
        <f t="shared" si="13"/>
        <v/>
      </c>
      <c r="S248" s="60" t="str">
        <f t="shared" si="13"/>
        <v/>
      </c>
      <c r="T248" s="60" t="str">
        <f t="shared" si="13"/>
        <v/>
      </c>
      <c r="U248" s="60" t="str">
        <f t="shared" si="13"/>
        <v/>
      </c>
      <c r="V248" s="60" t="str">
        <f t="shared" si="13"/>
        <v/>
      </c>
      <c r="W248" s="60" t="str">
        <f t="shared" si="13"/>
        <v/>
      </c>
      <c r="X248" s="60" t="str">
        <f t="shared" si="13"/>
        <v/>
      </c>
      <c r="Y248" s="60" t="str">
        <f t="shared" si="13"/>
        <v/>
      </c>
      <c r="Z248" s="60" t="str">
        <f t="shared" si="13"/>
        <v/>
      </c>
      <c r="AA248" s="64" t="str">
        <f t="shared" si="13"/>
        <v/>
      </c>
      <c r="AB248" s="60" t="str">
        <f t="shared" si="13"/>
        <v/>
      </c>
      <c r="AC248" s="60" t="str">
        <f t="shared" si="13"/>
        <v/>
      </c>
      <c r="AD248" s="60" t="str">
        <f t="shared" si="13"/>
        <v/>
      </c>
      <c r="AE248" s="60" t="str">
        <f t="shared" si="13"/>
        <v/>
      </c>
    </row>
    <row r="249" spans="2:31" ht="12.75" customHeight="1" x14ac:dyDescent="0.2">
      <c r="B249" s="83"/>
      <c r="D249" s="47"/>
      <c r="E249" s="47"/>
      <c r="F249" s="52"/>
      <c r="G249" s="53"/>
      <c r="H249" s="53"/>
      <c r="I249" s="53"/>
      <c r="J249" s="54"/>
      <c r="K249" s="58"/>
      <c r="L249" s="59"/>
      <c r="M249" s="59"/>
      <c r="N249" s="59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5"/>
      <c r="AB249" s="60"/>
      <c r="AC249" s="60"/>
      <c r="AD249" s="60"/>
      <c r="AE249" s="60"/>
    </row>
    <row r="250" spans="2:31" ht="12.75" customHeight="1" x14ac:dyDescent="0.2">
      <c r="B250" s="83"/>
      <c r="D250" s="47"/>
      <c r="E250" s="47"/>
      <c r="F250" s="52"/>
      <c r="G250" s="53"/>
      <c r="H250" s="53"/>
      <c r="I250" s="53"/>
      <c r="J250" s="54"/>
      <c r="K250" s="58"/>
      <c r="L250" s="59"/>
      <c r="M250" s="59"/>
      <c r="N250" s="59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5"/>
      <c r="AB250" s="60"/>
      <c r="AC250" s="60"/>
      <c r="AD250" s="60"/>
      <c r="AE250" s="60"/>
    </row>
    <row r="251" spans="2:31" ht="12.75" customHeight="1" x14ac:dyDescent="0.2">
      <c r="B251" s="83"/>
      <c r="D251" s="47"/>
      <c r="E251" s="47"/>
      <c r="F251" s="52"/>
      <c r="G251" s="53"/>
      <c r="H251" s="53"/>
      <c r="I251" s="53"/>
      <c r="J251" s="54"/>
      <c r="K251" s="58"/>
      <c r="L251" s="59"/>
      <c r="M251" s="59"/>
      <c r="N251" s="59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5"/>
      <c r="AB251" s="60"/>
      <c r="AC251" s="60"/>
      <c r="AD251" s="60"/>
      <c r="AE251" s="60"/>
    </row>
    <row r="252" spans="2:31" ht="12.75" customHeight="1" x14ac:dyDescent="0.2">
      <c r="B252" s="83"/>
      <c r="D252" s="47"/>
      <c r="E252" s="47"/>
      <c r="F252" s="52"/>
      <c r="G252" s="53"/>
      <c r="H252" s="53"/>
      <c r="I252" s="53"/>
      <c r="J252" s="54"/>
      <c r="K252" s="58"/>
      <c r="L252" s="59"/>
      <c r="M252" s="59"/>
      <c r="N252" s="59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5"/>
      <c r="AB252" s="60"/>
      <c r="AC252" s="60"/>
      <c r="AD252" s="60"/>
      <c r="AE252" s="60"/>
    </row>
    <row r="253" spans="2:31" ht="12.75" customHeight="1" x14ac:dyDescent="0.2">
      <c r="B253" s="83"/>
      <c r="D253" s="47"/>
      <c r="E253" s="47"/>
      <c r="F253" s="52"/>
      <c r="G253" s="53"/>
      <c r="H253" s="53"/>
      <c r="I253" s="53"/>
      <c r="J253" s="54"/>
      <c r="K253" s="58"/>
      <c r="L253" s="59"/>
      <c r="M253" s="59"/>
      <c r="N253" s="59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5"/>
      <c r="AB253" s="60"/>
      <c r="AC253" s="60"/>
      <c r="AD253" s="60"/>
      <c r="AE253" s="60"/>
    </row>
    <row r="254" spans="2:31" ht="12.75" customHeight="1" x14ac:dyDescent="0.2">
      <c r="B254" s="83"/>
      <c r="D254" s="47"/>
      <c r="E254" s="47"/>
      <c r="F254" s="52"/>
      <c r="G254" s="53"/>
      <c r="H254" s="53"/>
      <c r="I254" s="53"/>
      <c r="J254" s="54"/>
      <c r="K254" s="58"/>
      <c r="L254" s="59"/>
      <c r="M254" s="59"/>
      <c r="N254" s="59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5"/>
      <c r="AB254" s="60"/>
      <c r="AC254" s="60"/>
      <c r="AD254" s="60"/>
      <c r="AE254" s="60"/>
    </row>
    <row r="255" spans="2:31" ht="12.75" customHeight="1" x14ac:dyDescent="0.2">
      <c r="B255" s="83"/>
      <c r="D255" s="47"/>
      <c r="E255" s="47"/>
      <c r="F255" s="52"/>
      <c r="G255" s="53"/>
      <c r="H255" s="53"/>
      <c r="I255" s="53"/>
      <c r="J255" s="54"/>
      <c r="K255" s="58"/>
      <c r="L255" s="59"/>
      <c r="M255" s="59"/>
      <c r="N255" s="59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5"/>
      <c r="AB255" s="60"/>
      <c r="AC255" s="60"/>
      <c r="AD255" s="60"/>
      <c r="AE255" s="60"/>
    </row>
    <row r="256" spans="2:31" ht="12.75" customHeight="1" x14ac:dyDescent="0.2">
      <c r="B256" s="83"/>
      <c r="D256" s="47"/>
      <c r="E256" s="47"/>
      <c r="F256" s="52"/>
      <c r="G256" s="53"/>
      <c r="H256" s="53"/>
      <c r="I256" s="53"/>
      <c r="J256" s="54"/>
      <c r="K256" s="58"/>
      <c r="L256" s="59"/>
      <c r="M256" s="59"/>
      <c r="N256" s="59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5"/>
      <c r="AB256" s="60"/>
      <c r="AC256" s="60"/>
      <c r="AD256" s="60"/>
      <c r="AE256" s="60"/>
    </row>
    <row r="257" spans="2:31" ht="12.75" customHeight="1" x14ac:dyDescent="0.2">
      <c r="B257" s="83"/>
      <c r="D257" s="47"/>
      <c r="E257" s="47"/>
      <c r="F257" s="52"/>
      <c r="G257" s="53"/>
      <c r="H257" s="53"/>
      <c r="I257" s="53"/>
      <c r="J257" s="54"/>
      <c r="K257" s="58"/>
      <c r="L257" s="59"/>
      <c r="M257" s="59"/>
      <c r="N257" s="59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5"/>
      <c r="AB257" s="60"/>
      <c r="AC257" s="60"/>
      <c r="AD257" s="60"/>
      <c r="AE257" s="60"/>
    </row>
    <row r="258" spans="2:31" ht="12.75" customHeight="1" x14ac:dyDescent="0.2">
      <c r="B258" s="83"/>
      <c r="D258" s="47"/>
      <c r="E258" s="47"/>
      <c r="F258" s="52"/>
      <c r="G258" s="53"/>
      <c r="H258" s="53"/>
      <c r="I258" s="53"/>
      <c r="J258" s="54"/>
      <c r="K258" s="58"/>
      <c r="L258" s="59"/>
      <c r="M258" s="59"/>
      <c r="N258" s="59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5"/>
      <c r="AB258" s="60"/>
      <c r="AC258" s="60"/>
      <c r="AD258" s="60"/>
      <c r="AE258" s="60"/>
    </row>
    <row r="259" spans="2:31" ht="12.75" customHeight="1" x14ac:dyDescent="0.2">
      <c r="B259" s="83"/>
      <c r="D259" s="47"/>
      <c r="E259" s="47"/>
      <c r="F259" s="52"/>
      <c r="G259" s="53"/>
      <c r="H259" s="53"/>
      <c r="I259" s="53"/>
      <c r="J259" s="54"/>
      <c r="K259" s="58"/>
      <c r="L259" s="59"/>
      <c r="M259" s="59"/>
      <c r="N259" s="59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6"/>
      <c r="AB259" s="60"/>
      <c r="AC259" s="60"/>
      <c r="AD259" s="60"/>
      <c r="AE259" s="60"/>
    </row>
    <row r="260" spans="2:31" ht="12.75" customHeight="1" thickBot="1" x14ac:dyDescent="0.25">
      <c r="B260" s="84"/>
      <c r="D260" s="48"/>
      <c r="E260" s="48"/>
      <c r="F260" s="55"/>
      <c r="G260" s="56"/>
      <c r="H260" s="56"/>
      <c r="I260" s="56"/>
      <c r="J260" s="57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61" t="s">
        <v>2</v>
      </c>
      <c r="E321" s="62"/>
      <c r="F321" s="62"/>
      <c r="G321" s="62"/>
      <c r="H321" s="62"/>
      <c r="I321" s="62"/>
      <c r="J321" s="63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7"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T11:T22"/>
    <mergeCell ref="D84:J84"/>
    <mergeCell ref="AE11:AE22"/>
    <mergeCell ref="L11:L22"/>
    <mergeCell ref="M11:M22"/>
    <mergeCell ref="N11:N22"/>
    <mergeCell ref="E10:E23"/>
    <mergeCell ref="F10:J23"/>
    <mergeCell ref="O11:O22"/>
    <mergeCell ref="E89:E102"/>
    <mergeCell ref="F89:J102"/>
    <mergeCell ref="AC90:AC101"/>
    <mergeCell ref="AD90:AD101"/>
    <mergeCell ref="AE90:AE101"/>
    <mergeCell ref="K10:K23"/>
    <mergeCell ref="X12:X2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0:Q22"/>
    <mergeCell ref="R10:R22"/>
    <mergeCell ref="S10:S22"/>
    <mergeCell ref="U12:U22"/>
    <mergeCell ref="U10:X11"/>
    <mergeCell ref="V12:V22"/>
    <mergeCell ref="W12:W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Lawrence, Chris</cp:lastModifiedBy>
  <cp:lastPrinted>2015-05-18T13:50:30Z</cp:lastPrinted>
  <dcterms:created xsi:type="dcterms:W3CDTF">2005-09-27T11:52:28Z</dcterms:created>
  <dcterms:modified xsi:type="dcterms:W3CDTF">2025-09-09T13:23:41Z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2025-03-04T14:51:03Z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e3635731-bc45-450d-9c03-f184cf556bd3</vt:lpwstr>
  </property>
  <property fmtid="{D5CDD505-2E9C-101B-9397-08002B2CF9AE}" pid="8" name="MSIP_Label_7d95f39c-8218-4425-a791-63c9e13c8708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