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bmcneal\appdata\local\bentley\projectwise\workingdir\ohiodot-pw.bentley.com_ohiodot-pw-02\brandon.mcneal@stantec.com\d0874841\"/>
    </mc:Choice>
  </mc:AlternateContent>
  <xr:revisionPtr revIDLastSave="0" documentId="13_ncr:1_{EA0B9412-5712-4574-A18D-A21306DA974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oadway and drainage" sheetId="1" r:id="rId1"/>
    <sheet name="pavement marking" sheetId="2" r:id="rId2"/>
    <sheet name="SIGN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T7" i="3"/>
  <c r="R7" i="3"/>
  <c r="P7" i="3"/>
  <c r="I14" i="3"/>
  <c r="M10" i="2" l="1"/>
  <c r="J10" i="2" s="1"/>
  <c r="M11" i="2"/>
  <c r="M8" i="2"/>
  <c r="I8" i="2" s="1"/>
  <c r="M7" i="2"/>
  <c r="J7" i="2" s="1"/>
  <c r="M12" i="2"/>
  <c r="G10" i="2" l="1"/>
  <c r="G14" i="2" s="1"/>
  <c r="H10" i="2"/>
  <c r="G7" i="2"/>
  <c r="H7" i="2"/>
  <c r="H14" i="3"/>
  <c r="J14" i="3"/>
  <c r="L14" i="3"/>
  <c r="K14" i="3"/>
  <c r="H14" i="2"/>
  <c r="I14" i="2"/>
  <c r="J14" i="2"/>
  <c r="L19" i="1"/>
  <c r="M19" i="1"/>
  <c r="N19" i="1"/>
  <c r="S19" i="1"/>
  <c r="H19" i="1"/>
  <c r="G19" i="1" l="1"/>
  <c r="T19" i="1"/>
  <c r="Q19" i="1"/>
  <c r="P19" i="1"/>
  <c r="K19" i="1" l="1"/>
  <c r="R19" i="1" l="1"/>
  <c r="O19" i="1" l="1"/>
</calcChain>
</file>

<file path=xl/sharedStrings.xml><?xml version="1.0" encoding="utf-8"?>
<sst xmlns="http://schemas.openxmlformats.org/spreadsheetml/2006/main" count="139" uniqueCount="65">
  <si>
    <t>REF       NO.</t>
  </si>
  <si>
    <t>STATION</t>
  </si>
  <si>
    <t>SIDE</t>
  </si>
  <si>
    <t>FROM</t>
  </si>
  <si>
    <t>TO</t>
  </si>
  <si>
    <t>FT</t>
  </si>
  <si>
    <t>EACH</t>
  </si>
  <si>
    <t>TOTALS CARRIED TO GENERAL SUMMARY</t>
  </si>
  <si>
    <t>BARRIER REFLECTOR, 
TYPE 2, BIDIRECTIONAL</t>
  </si>
  <si>
    <t>SHEET       NO.</t>
  </si>
  <si>
    <t>GUARDRAIL REMOVED</t>
  </si>
  <si>
    <t>ROADWAY AND DRAINAGE SUBSUMMARY</t>
  </si>
  <si>
    <t>CY</t>
  </si>
  <si>
    <t>RT.</t>
  </si>
  <si>
    <t>AGGREGATE DRAINS, AS PER PLAN</t>
  </si>
  <si>
    <t>CONCRETE MASONRY</t>
  </si>
  <si>
    <t>ROCK CHANNEL PROTECTION, TYPE C WITH FILTER</t>
  </si>
  <si>
    <t>RT./LT.</t>
  </si>
  <si>
    <t>LT.</t>
  </si>
  <si>
    <t>REMOVAL MISC.:  PILING REMOVED</t>
  </si>
  <si>
    <t>LS</t>
  </si>
  <si>
    <t>PIPE REMOVED, 24" DIAMETER AND UNDER</t>
  </si>
  <si>
    <t>6" CONDUIT, TYPE F FOR UNDERDRAIN OUTLETS</t>
  </si>
  <si>
    <t>RPM, TWO-WAY
YELLOW/YELLOW</t>
  </si>
  <si>
    <t>RAISED PAVEMENT MARKER REMOVED</t>
  </si>
  <si>
    <t>MILE</t>
  </si>
  <si>
    <t>15" CONDUIT, TYPE A, 707.02 ALUMINIZED, 707.04, 706.02, 707.33, 707.34, 707.35</t>
  </si>
  <si>
    <t>EDGE LINE, 6"</t>
  </si>
  <si>
    <t>CENTER LINE</t>
  </si>
  <si>
    <t>PAVEMENT MARKING SUBSUMMARY</t>
  </si>
  <si>
    <t>SIGNING SUBSUMMARY</t>
  </si>
  <si>
    <t>CODE</t>
  </si>
  <si>
    <t>SIZE
(INCHES)</t>
  </si>
  <si>
    <t>W1-8R-12</t>
  </si>
  <si>
    <t>W1-87-12</t>
  </si>
  <si>
    <t>12X18</t>
  </si>
  <si>
    <t>SIGN, FLAT SHEET</t>
  </si>
  <si>
    <t>SF</t>
  </si>
  <si>
    <t>REMOVAL OF GROUND MOUNTED SIGN AND DISPOSAL</t>
  </si>
  <si>
    <t>SIGN POST REFLECTOR</t>
  </si>
  <si>
    <t>centroid</t>
  </si>
  <si>
    <t>GROUND MOUNTED SUPPORT, NO. 2 POST</t>
  </si>
  <si>
    <t>REMOVAL OF GROUND MOUNTED POST SUPPORT AND DISPOSAL</t>
  </si>
  <si>
    <t>P.13</t>
  </si>
  <si>
    <t>P.14</t>
  </si>
  <si>
    <t>P.36</t>
  </si>
  <si>
    <t>P.37</t>
  </si>
  <si>
    <t>FENCE REMOVED</t>
  </si>
  <si>
    <t>D-1</t>
  </si>
  <si>
    <t>GR-1</t>
  </si>
  <si>
    <t>R-1</t>
  </si>
  <si>
    <t>R-2</t>
  </si>
  <si>
    <t>R-3</t>
  </si>
  <si>
    <t>UD-1</t>
  </si>
  <si>
    <t>S-1</t>
  </si>
  <si>
    <t>S-2</t>
  </si>
  <si>
    <t>S-3</t>
  </si>
  <si>
    <t>S-4</t>
  </si>
  <si>
    <t>CL-1</t>
  </si>
  <si>
    <t>EL-1</t>
  </si>
  <si>
    <t>EL-2</t>
  </si>
  <si>
    <t>GUARDRAIL, TYPE MGS WITH LONG POSTS, AS PER PLAN</t>
  </si>
  <si>
    <t>GUARDRAIL, TYPE MGS HALF POST SPACING, AS PER PLAN</t>
  </si>
  <si>
    <t>GUARDRAIL, TYPE MGS QUARTER POST SPACING, AS PER PLAN</t>
  </si>
  <si>
    <t>6" BASE PIPE UNDERDRAINS WITH GEOTEXTILE FABRIC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</si>
</sst>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4"/>
      <name val="Verdana"/>
      <family val="2"/>
    </font>
    <font>
      <sz val="10"/>
      <name val="Verdana"/>
      <family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 applyProtection="1">
      <alignment horizontal="center" vertical="center"/>
      <protection locked="0"/>
    </xf>
    <xf numFmtId="165" fontId="2" fillId="0" borderId="4" xfId="1" applyNumberFormat="1" applyFont="1" applyBorder="1" applyAlignment="1" applyProtection="1">
      <alignment horizontal="center" vertical="center"/>
      <protection locked="0"/>
    </xf>
    <xf numFmtId="1" fontId="2" fillId="0" borderId="4" xfId="1" applyNumberFormat="1" applyFont="1" applyBorder="1" applyAlignment="1" applyProtection="1">
      <alignment horizontal="center" vertical="center"/>
      <protection locked="0"/>
    </xf>
    <xf numFmtId="2" fontId="2" fillId="0" borderId="4" xfId="1" applyNumberFormat="1" applyFont="1" applyBorder="1" applyAlignment="1" applyProtection="1">
      <alignment horizontal="center" vertical="center"/>
      <protection locked="0"/>
    </xf>
    <xf numFmtId="166" fontId="2" fillId="0" borderId="4" xfId="1" applyNumberFormat="1" applyFont="1" applyBorder="1" applyAlignment="1" applyProtection="1">
      <alignment horizontal="center" vertical="center"/>
      <protection locked="0"/>
    </xf>
    <xf numFmtId="164" fontId="2" fillId="0" borderId="4" xfId="1" applyNumberFormat="1" applyFont="1" applyBorder="1" applyAlignment="1">
      <alignment horizontal="center" textRotation="90" wrapText="1"/>
    </xf>
    <xf numFmtId="2" fontId="0" fillId="0" borderId="0" xfId="0" applyNumberFormat="1"/>
    <xf numFmtId="164" fontId="2" fillId="0" borderId="0" xfId="1" applyNumberFormat="1" applyFont="1" applyAlignment="1">
      <alignment horizontal="center" textRotation="90" wrapText="1"/>
    </xf>
    <xf numFmtId="0" fontId="2" fillId="0" borderId="14" xfId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textRotation="90" wrapText="1"/>
    </xf>
    <xf numFmtId="0" fontId="0" fillId="0" borderId="13" xfId="0" applyBorder="1" applyAlignment="1">
      <alignment horizontal="center" vertical="center"/>
    </xf>
    <xf numFmtId="0" fontId="2" fillId="0" borderId="14" xfId="1" applyFont="1" applyBorder="1" applyAlignment="1" applyProtection="1">
      <alignment horizontal="center" vertical="center"/>
      <protection locked="0"/>
    </xf>
    <xf numFmtId="2" fontId="2" fillId="0" borderId="14" xfId="1" applyNumberFormat="1" applyFont="1" applyBorder="1" applyAlignment="1" applyProtection="1">
      <alignment horizontal="center" vertical="center"/>
      <protection locked="0"/>
    </xf>
    <xf numFmtId="1" fontId="2" fillId="0" borderId="18" xfId="1" applyNumberFormat="1" applyFont="1" applyBorder="1" applyAlignment="1">
      <alignment horizontal="center" vertical="center"/>
    </xf>
    <xf numFmtId="2" fontId="2" fillId="0" borderId="18" xfId="1" applyNumberFormat="1" applyFont="1" applyBorder="1" applyAlignment="1">
      <alignment horizontal="center" vertical="center"/>
    </xf>
    <xf numFmtId="2" fontId="2" fillId="0" borderId="19" xfId="1" applyNumberFormat="1" applyFont="1" applyBorder="1" applyAlignment="1">
      <alignment horizontal="center" vertical="center"/>
    </xf>
    <xf numFmtId="1" fontId="2" fillId="0" borderId="14" xfId="1" applyNumberFormat="1" applyFont="1" applyBorder="1" applyAlignment="1" applyProtection="1">
      <alignment horizontal="center" vertical="center"/>
      <protection locked="0"/>
    </xf>
    <xf numFmtId="1" fontId="2" fillId="0" borderId="19" xfId="1" applyNumberFormat="1" applyFont="1" applyBorder="1" applyAlignment="1">
      <alignment horizontal="center" vertical="center"/>
    </xf>
    <xf numFmtId="0" fontId="2" fillId="0" borderId="13" xfId="1" applyFont="1" applyBorder="1" applyAlignment="1" applyProtection="1">
      <alignment horizontal="center" vertical="center"/>
      <protection locked="0"/>
    </xf>
    <xf numFmtId="166" fontId="2" fillId="0" borderId="18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22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165" fontId="2" fillId="0" borderId="7" xfId="1" applyNumberFormat="1" applyFont="1" applyBorder="1" applyAlignment="1" applyProtection="1">
      <alignment horizontal="center" vertical="center"/>
      <protection locked="0"/>
    </xf>
    <xf numFmtId="1" fontId="2" fillId="0" borderId="7" xfId="1" applyNumberFormat="1" applyFont="1" applyBorder="1" applyAlignment="1" applyProtection="1">
      <alignment horizontal="center" vertical="center"/>
      <protection locked="0"/>
    </xf>
    <xf numFmtId="0" fontId="2" fillId="0" borderId="23" xfId="1" applyFont="1" applyBorder="1" applyAlignment="1" applyProtection="1">
      <alignment horizontal="center" vertical="center"/>
      <protection locked="0"/>
    </xf>
    <xf numFmtId="0" fontId="4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</cellXfs>
  <cellStyles count="2">
    <cellStyle name="Normal" xfId="0" builtinId="0"/>
    <cellStyle name="Normal 2" xfId="1" xr:uid="{6A42D0FD-1628-4D9D-A620-6A596EAA7D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19"/>
  <sheetViews>
    <sheetView tabSelected="1" zoomScaleNormal="100" workbookViewId="0">
      <selection activeCell="N25" sqref="N25"/>
    </sheetView>
  </sheetViews>
  <sheetFormatPr defaultRowHeight="15" x14ac:dyDescent="0.25"/>
  <cols>
    <col min="1" max="1" width="4.7109375" customWidth="1"/>
    <col min="2" max="3" width="10.28515625" customWidth="1"/>
    <col min="4" max="5" width="11.7109375" customWidth="1"/>
    <col min="6" max="20" width="9.7109375" customWidth="1"/>
  </cols>
  <sheetData>
    <row r="1" spans="2:26" ht="15.75" thickBot="1" x14ac:dyDescent="0.3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2:26" x14ac:dyDescent="0.25">
      <c r="B2" s="39" t="s">
        <v>11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1"/>
    </row>
    <row r="3" spans="2:26" ht="15.75" customHeight="1" x14ac:dyDescent="0.25">
      <c r="B3" s="44" t="s">
        <v>9</v>
      </c>
      <c r="C3" s="42" t="s">
        <v>0</v>
      </c>
      <c r="D3" s="42" t="s">
        <v>1</v>
      </c>
      <c r="E3" s="42"/>
      <c r="F3" s="42" t="s">
        <v>2</v>
      </c>
      <c r="G3" s="46">
        <v>202</v>
      </c>
      <c r="H3" s="46"/>
      <c r="I3" s="46"/>
      <c r="J3" s="46"/>
      <c r="K3" s="5">
        <v>601</v>
      </c>
      <c r="L3" s="5">
        <v>602</v>
      </c>
      <c r="M3" s="46">
        <v>605</v>
      </c>
      <c r="N3" s="46"/>
      <c r="O3" s="46">
        <v>606</v>
      </c>
      <c r="P3" s="46"/>
      <c r="Q3" s="46"/>
      <c r="R3" s="46">
        <v>611</v>
      </c>
      <c r="S3" s="46"/>
      <c r="T3" s="14">
        <v>626</v>
      </c>
    </row>
    <row r="4" spans="2:26" ht="149.25" customHeight="1" x14ac:dyDescent="0.25">
      <c r="B4" s="44"/>
      <c r="C4" s="42"/>
      <c r="D4" s="42"/>
      <c r="E4" s="42"/>
      <c r="F4" s="42"/>
      <c r="G4" s="11" t="s">
        <v>10</v>
      </c>
      <c r="H4" s="11" t="s">
        <v>21</v>
      </c>
      <c r="I4" s="11" t="s">
        <v>47</v>
      </c>
      <c r="J4" s="11" t="s">
        <v>19</v>
      </c>
      <c r="K4" s="11" t="s">
        <v>16</v>
      </c>
      <c r="L4" s="11" t="s">
        <v>15</v>
      </c>
      <c r="M4" s="11" t="s">
        <v>14</v>
      </c>
      <c r="N4" s="11" t="s">
        <v>64</v>
      </c>
      <c r="O4" s="11" t="s">
        <v>61</v>
      </c>
      <c r="P4" s="11" t="s">
        <v>62</v>
      </c>
      <c r="Q4" s="11" t="s">
        <v>63</v>
      </c>
      <c r="R4" s="11" t="s">
        <v>22</v>
      </c>
      <c r="S4" s="11" t="s">
        <v>26</v>
      </c>
      <c r="T4" s="15" t="s">
        <v>8</v>
      </c>
      <c r="Z4" s="1"/>
    </row>
    <row r="5" spans="2:26" ht="15.75" customHeight="1" thickBot="1" x14ac:dyDescent="0.3">
      <c r="B5" s="45"/>
      <c r="C5" s="43"/>
      <c r="D5" s="32" t="s">
        <v>3</v>
      </c>
      <c r="E5" s="32" t="s">
        <v>4</v>
      </c>
      <c r="F5" s="43"/>
      <c r="G5" s="26" t="s">
        <v>5</v>
      </c>
      <c r="H5" s="26" t="s">
        <v>5</v>
      </c>
      <c r="I5" s="26" t="s">
        <v>5</v>
      </c>
      <c r="J5" s="26" t="s">
        <v>20</v>
      </c>
      <c r="K5" s="26" t="s">
        <v>12</v>
      </c>
      <c r="L5" s="26" t="s">
        <v>12</v>
      </c>
      <c r="M5" s="26" t="s">
        <v>5</v>
      </c>
      <c r="N5" s="26" t="s">
        <v>5</v>
      </c>
      <c r="O5" s="26" t="s">
        <v>5</v>
      </c>
      <c r="P5" s="26" t="s">
        <v>5</v>
      </c>
      <c r="Q5" s="26" t="s">
        <v>5</v>
      </c>
      <c r="R5" s="26" t="s">
        <v>5</v>
      </c>
      <c r="S5" s="26" t="s">
        <v>5</v>
      </c>
      <c r="T5" s="33" t="s">
        <v>6</v>
      </c>
    </row>
    <row r="6" spans="2:26" ht="15.75" customHeight="1" x14ac:dyDescent="0.25">
      <c r="B6" s="27"/>
      <c r="C6" s="28"/>
      <c r="D6" s="29"/>
      <c r="E6" s="29"/>
      <c r="F6" s="28"/>
      <c r="G6" s="30"/>
      <c r="H6" s="30"/>
      <c r="I6" s="30"/>
      <c r="J6" s="30"/>
      <c r="K6" s="28"/>
      <c r="L6" s="28"/>
      <c r="M6" s="28"/>
      <c r="N6" s="28"/>
      <c r="O6" s="28"/>
      <c r="P6" s="28"/>
      <c r="Q6" s="28"/>
      <c r="R6" s="28"/>
      <c r="S6" s="28"/>
      <c r="T6" s="31"/>
    </row>
    <row r="7" spans="2:26" x14ac:dyDescent="0.25">
      <c r="B7" s="24" t="s">
        <v>43</v>
      </c>
      <c r="C7" s="6" t="s">
        <v>48</v>
      </c>
      <c r="D7" s="7">
        <v>130175</v>
      </c>
      <c r="E7" s="7">
        <v>130262.9</v>
      </c>
      <c r="F7" s="6" t="s">
        <v>13</v>
      </c>
      <c r="G7" s="8"/>
      <c r="H7" s="8"/>
      <c r="I7" s="8"/>
      <c r="J7" s="8"/>
      <c r="K7" s="9"/>
      <c r="L7" s="9"/>
      <c r="M7" s="8">
        <v>88</v>
      </c>
      <c r="N7" s="8"/>
      <c r="O7" s="8"/>
      <c r="P7" s="8"/>
      <c r="Q7" s="8"/>
      <c r="R7" s="6"/>
      <c r="S7" s="6"/>
      <c r="T7" s="17"/>
    </row>
    <row r="8" spans="2:26" x14ac:dyDescent="0.25">
      <c r="B8" s="24" t="s">
        <v>43</v>
      </c>
      <c r="C8" s="6" t="s">
        <v>49</v>
      </c>
      <c r="D8" s="7">
        <v>130135.18</v>
      </c>
      <c r="E8" s="7">
        <v>130289.58</v>
      </c>
      <c r="F8" s="6" t="s">
        <v>13</v>
      </c>
      <c r="G8" s="8"/>
      <c r="H8" s="8"/>
      <c r="I8" s="8"/>
      <c r="J8" s="8"/>
      <c r="K8" s="9"/>
      <c r="L8" s="9"/>
      <c r="M8" s="8"/>
      <c r="N8" s="8"/>
      <c r="O8" s="8">
        <v>150</v>
      </c>
      <c r="P8" s="8"/>
      <c r="Q8" s="8"/>
      <c r="R8" s="6"/>
      <c r="S8" s="6"/>
      <c r="T8" s="17">
        <v>3</v>
      </c>
    </row>
    <row r="9" spans="2:26" x14ac:dyDescent="0.25">
      <c r="B9" s="24" t="s">
        <v>43</v>
      </c>
      <c r="C9" s="6" t="s">
        <v>50</v>
      </c>
      <c r="D9" s="7">
        <v>130135.18</v>
      </c>
      <c r="E9" s="7">
        <v>130289.58</v>
      </c>
      <c r="F9" s="6" t="s">
        <v>13</v>
      </c>
      <c r="G9" s="8">
        <v>150</v>
      </c>
      <c r="H9" s="8"/>
      <c r="I9" s="8"/>
      <c r="J9" s="8"/>
      <c r="K9" s="9"/>
      <c r="L9" s="9"/>
      <c r="M9" s="8"/>
      <c r="N9" s="8"/>
      <c r="O9" s="8"/>
      <c r="P9" s="8"/>
      <c r="Q9" s="8"/>
      <c r="R9" s="6"/>
      <c r="S9" s="6"/>
      <c r="T9" s="17"/>
    </row>
    <row r="10" spans="2:26" x14ac:dyDescent="0.25">
      <c r="B10" s="24" t="s">
        <v>43</v>
      </c>
      <c r="C10" s="6" t="s">
        <v>51</v>
      </c>
      <c r="D10" s="7">
        <v>130130.73</v>
      </c>
      <c r="E10" s="7">
        <v>130294.08</v>
      </c>
      <c r="F10" s="6" t="s">
        <v>13</v>
      </c>
      <c r="G10" s="8"/>
      <c r="H10" s="8"/>
      <c r="I10" s="8">
        <v>158</v>
      </c>
      <c r="J10" s="8"/>
      <c r="K10" s="9"/>
      <c r="L10" s="9"/>
      <c r="M10" s="8"/>
      <c r="N10" s="8"/>
      <c r="O10" s="8"/>
      <c r="P10" s="8"/>
      <c r="Q10" s="8"/>
      <c r="R10" s="6"/>
      <c r="S10" s="6"/>
      <c r="T10" s="17"/>
    </row>
    <row r="11" spans="2:26" x14ac:dyDescent="0.25">
      <c r="B11" s="24"/>
      <c r="C11" s="6"/>
      <c r="D11" s="7"/>
      <c r="E11" s="7"/>
      <c r="F11" s="6"/>
      <c r="G11" s="8"/>
      <c r="H11" s="8"/>
      <c r="I11" s="8"/>
      <c r="J11" s="8"/>
      <c r="K11" s="9"/>
      <c r="L11" s="9"/>
      <c r="M11" s="8"/>
      <c r="N11" s="8"/>
      <c r="O11" s="8"/>
      <c r="P11" s="8"/>
      <c r="Q11" s="8"/>
      <c r="R11" s="6"/>
      <c r="S11" s="6"/>
      <c r="T11" s="17"/>
    </row>
    <row r="12" spans="2:26" x14ac:dyDescent="0.25">
      <c r="B12" s="24" t="s">
        <v>44</v>
      </c>
      <c r="C12" s="6" t="s">
        <v>48</v>
      </c>
      <c r="D12" s="7">
        <v>136668.98000000001</v>
      </c>
      <c r="E12" s="7">
        <v>136668.28</v>
      </c>
      <c r="F12" s="6" t="s">
        <v>17</v>
      </c>
      <c r="G12" s="8"/>
      <c r="H12" s="8"/>
      <c r="I12" s="8"/>
      <c r="J12" s="8"/>
      <c r="K12" s="8">
        <v>3</v>
      </c>
      <c r="L12" s="10">
        <v>0.3</v>
      </c>
      <c r="M12" s="8"/>
      <c r="N12" s="8"/>
      <c r="O12" s="8"/>
      <c r="P12" s="8"/>
      <c r="Q12" s="8"/>
      <c r="R12" s="6"/>
      <c r="S12" s="6">
        <v>38</v>
      </c>
      <c r="T12" s="17"/>
    </row>
    <row r="13" spans="2:26" x14ac:dyDescent="0.25">
      <c r="B13" s="24" t="s">
        <v>44</v>
      </c>
      <c r="C13" s="6" t="s">
        <v>49</v>
      </c>
      <c r="D13" s="7">
        <v>136552.26999999999</v>
      </c>
      <c r="E13" s="7">
        <v>136905.15</v>
      </c>
      <c r="F13" s="6" t="s">
        <v>18</v>
      </c>
      <c r="G13" s="8"/>
      <c r="H13" s="8"/>
      <c r="I13" s="8"/>
      <c r="J13" s="8"/>
      <c r="K13" s="9"/>
      <c r="L13" s="9"/>
      <c r="M13" s="8"/>
      <c r="N13" s="8"/>
      <c r="O13" s="8"/>
      <c r="P13" s="8">
        <v>325</v>
      </c>
      <c r="Q13" s="10">
        <v>37.5</v>
      </c>
      <c r="R13" s="6"/>
      <c r="S13" s="6"/>
      <c r="T13" s="17"/>
    </row>
    <row r="14" spans="2:26" x14ac:dyDescent="0.25">
      <c r="B14" s="24" t="s">
        <v>44</v>
      </c>
      <c r="C14" s="6" t="s">
        <v>50</v>
      </c>
      <c r="D14" s="7">
        <v>136614.41</v>
      </c>
      <c r="E14" s="7">
        <v>136632.94</v>
      </c>
      <c r="F14" s="6" t="s">
        <v>18</v>
      </c>
      <c r="G14" s="8"/>
      <c r="H14" s="8"/>
      <c r="I14" s="8"/>
      <c r="J14" s="8" t="s">
        <v>20</v>
      </c>
      <c r="K14" s="9"/>
      <c r="L14" s="9"/>
      <c r="M14" s="8"/>
      <c r="N14" s="8"/>
      <c r="O14" s="8"/>
      <c r="P14" s="8"/>
      <c r="Q14" s="8"/>
      <c r="R14" s="6"/>
      <c r="S14" s="6"/>
      <c r="T14" s="17"/>
    </row>
    <row r="15" spans="2:26" x14ac:dyDescent="0.25">
      <c r="B15" s="24" t="s">
        <v>44</v>
      </c>
      <c r="C15" s="6" t="s">
        <v>51</v>
      </c>
      <c r="D15" s="7">
        <v>136668.97</v>
      </c>
      <c r="E15" s="7">
        <v>136668.66</v>
      </c>
      <c r="F15" s="6" t="s">
        <v>17</v>
      </c>
      <c r="G15" s="8"/>
      <c r="H15" s="8">
        <v>35</v>
      </c>
      <c r="I15" s="8"/>
      <c r="J15" s="8"/>
      <c r="K15" s="9"/>
      <c r="L15" s="9"/>
      <c r="M15" s="8"/>
      <c r="N15" s="8"/>
      <c r="O15" s="8"/>
      <c r="P15" s="8"/>
      <c r="Q15" s="8"/>
      <c r="R15" s="6"/>
      <c r="S15" s="6"/>
      <c r="T15" s="17"/>
    </row>
    <row r="16" spans="2:26" x14ac:dyDescent="0.25">
      <c r="B16" s="24" t="s">
        <v>44</v>
      </c>
      <c r="C16" s="6" t="s">
        <v>52</v>
      </c>
      <c r="D16" s="7">
        <v>136552.26999999999</v>
      </c>
      <c r="E16" s="7">
        <v>136905.15</v>
      </c>
      <c r="F16" s="6" t="s">
        <v>18</v>
      </c>
      <c r="G16" s="8">
        <v>362</v>
      </c>
      <c r="H16" s="8"/>
      <c r="I16" s="8"/>
      <c r="J16" s="8"/>
      <c r="K16" s="9"/>
      <c r="L16" s="9"/>
      <c r="M16" s="8"/>
      <c r="N16" s="8"/>
      <c r="O16" s="8"/>
      <c r="P16" s="8"/>
      <c r="Q16" s="8"/>
      <c r="R16" s="6"/>
      <c r="S16" s="6"/>
      <c r="T16" s="17">
        <v>5</v>
      </c>
    </row>
    <row r="17" spans="2:20" x14ac:dyDescent="0.25">
      <c r="B17" s="24" t="s">
        <v>44</v>
      </c>
      <c r="C17" s="6" t="s">
        <v>53</v>
      </c>
      <c r="D17" s="7">
        <v>136560</v>
      </c>
      <c r="E17" s="7">
        <v>136870</v>
      </c>
      <c r="F17" s="6" t="s">
        <v>18</v>
      </c>
      <c r="G17" s="10"/>
      <c r="H17" s="8"/>
      <c r="I17" s="8"/>
      <c r="J17" s="8"/>
      <c r="K17" s="9"/>
      <c r="L17" s="9"/>
      <c r="M17" s="8"/>
      <c r="N17" s="8">
        <v>316</v>
      </c>
      <c r="O17" s="8"/>
      <c r="P17" s="8"/>
      <c r="Q17" s="8"/>
      <c r="R17" s="6">
        <v>9</v>
      </c>
      <c r="S17" s="6"/>
      <c r="T17" s="17"/>
    </row>
    <row r="18" spans="2:20" x14ac:dyDescent="0.25">
      <c r="B18" s="24"/>
      <c r="C18" s="6"/>
      <c r="D18" s="7"/>
      <c r="E18" s="7"/>
      <c r="F18" s="6"/>
      <c r="G18" s="10"/>
      <c r="H18" s="8"/>
      <c r="I18" s="8"/>
      <c r="J18" s="8"/>
      <c r="K18" s="9"/>
      <c r="L18" s="9"/>
      <c r="M18" s="8"/>
      <c r="N18" s="8"/>
      <c r="O18" s="8"/>
      <c r="P18" s="8"/>
      <c r="Q18" s="8"/>
      <c r="R18" s="6"/>
      <c r="S18" s="6"/>
      <c r="T18" s="17"/>
    </row>
    <row r="19" spans="2:20" ht="15.75" thickBot="1" x14ac:dyDescent="0.3">
      <c r="B19" s="37" t="s">
        <v>7</v>
      </c>
      <c r="C19" s="38"/>
      <c r="D19" s="38"/>
      <c r="E19" s="38"/>
      <c r="F19" s="38"/>
      <c r="G19" s="19">
        <f>SUM(G6:G18)</f>
        <v>512</v>
      </c>
      <c r="H19" s="19">
        <f>SUM(H6:H18)</f>
        <v>35</v>
      </c>
      <c r="I19" s="19">
        <f>SUM(I6:I18)</f>
        <v>158</v>
      </c>
      <c r="J19" s="19" t="s">
        <v>20</v>
      </c>
      <c r="K19" s="19">
        <f t="shared" ref="K19:T19" si="0">SUM(K6:K18)</f>
        <v>3</v>
      </c>
      <c r="L19" s="25">
        <f t="shared" si="0"/>
        <v>0.3</v>
      </c>
      <c r="M19" s="19">
        <f t="shared" si="0"/>
        <v>88</v>
      </c>
      <c r="N19" s="19">
        <f t="shared" si="0"/>
        <v>316</v>
      </c>
      <c r="O19" s="19">
        <f t="shared" si="0"/>
        <v>150</v>
      </c>
      <c r="P19" s="19">
        <f t="shared" si="0"/>
        <v>325</v>
      </c>
      <c r="Q19" s="25">
        <f t="shared" si="0"/>
        <v>37.5</v>
      </c>
      <c r="R19" s="19">
        <f t="shared" si="0"/>
        <v>9</v>
      </c>
      <c r="S19" s="19">
        <f t="shared" si="0"/>
        <v>38</v>
      </c>
      <c r="T19" s="23">
        <f t="shared" si="0"/>
        <v>8</v>
      </c>
    </row>
  </sheetData>
  <mergeCells count="10">
    <mergeCell ref="B19:F19"/>
    <mergeCell ref="B2:T2"/>
    <mergeCell ref="F3:F5"/>
    <mergeCell ref="D3:E4"/>
    <mergeCell ref="B3:B5"/>
    <mergeCell ref="C3:C5"/>
    <mergeCell ref="O3:Q3"/>
    <mergeCell ref="G3:J3"/>
    <mergeCell ref="M3:N3"/>
    <mergeCell ref="R3:S3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C3972-62E6-4A98-99F8-2EB49F9A3D14}">
  <dimension ref="B1:M14"/>
  <sheetViews>
    <sheetView workbookViewId="0">
      <selection activeCell="K25" sqref="K25"/>
    </sheetView>
  </sheetViews>
  <sheetFormatPr defaultRowHeight="15" x14ac:dyDescent="0.25"/>
  <cols>
    <col min="2" max="3" width="10.28515625" customWidth="1"/>
    <col min="4" max="5" width="15.7109375" customWidth="1"/>
    <col min="6" max="10" width="9.7109375" customWidth="1"/>
  </cols>
  <sheetData>
    <row r="1" spans="2:13" ht="15.75" thickBot="1" x14ac:dyDescent="0.3"/>
    <row r="2" spans="2:13" x14ac:dyDescent="0.25">
      <c r="B2" s="39" t="s">
        <v>29</v>
      </c>
      <c r="C2" s="40"/>
      <c r="D2" s="40"/>
      <c r="E2" s="40"/>
      <c r="F2" s="40"/>
      <c r="G2" s="40"/>
      <c r="H2" s="40"/>
      <c r="I2" s="40"/>
      <c r="J2" s="41"/>
    </row>
    <row r="3" spans="2:13" x14ac:dyDescent="0.25">
      <c r="B3" s="44" t="s">
        <v>9</v>
      </c>
      <c r="C3" s="42" t="s">
        <v>0</v>
      </c>
      <c r="D3" s="42" t="s">
        <v>1</v>
      </c>
      <c r="E3" s="42"/>
      <c r="F3" s="42" t="s">
        <v>2</v>
      </c>
      <c r="G3" s="46">
        <v>621</v>
      </c>
      <c r="H3" s="46"/>
      <c r="I3" s="46">
        <v>646</v>
      </c>
      <c r="J3" s="50"/>
    </row>
    <row r="4" spans="2:13" ht="115.5" customHeight="1" x14ac:dyDescent="0.25">
      <c r="B4" s="44"/>
      <c r="C4" s="42"/>
      <c r="D4" s="42"/>
      <c r="E4" s="42"/>
      <c r="F4" s="42"/>
      <c r="G4" s="11" t="s">
        <v>23</v>
      </c>
      <c r="H4" s="11" t="s">
        <v>24</v>
      </c>
      <c r="I4" s="11" t="s">
        <v>27</v>
      </c>
      <c r="J4" s="15" t="s">
        <v>28</v>
      </c>
    </row>
    <row r="5" spans="2:13" ht="15" customHeight="1" thickBot="1" x14ac:dyDescent="0.3">
      <c r="B5" s="45"/>
      <c r="C5" s="43"/>
      <c r="D5" s="32" t="s">
        <v>3</v>
      </c>
      <c r="E5" s="32" t="s">
        <v>4</v>
      </c>
      <c r="F5" s="43"/>
      <c r="G5" s="26" t="s">
        <v>6</v>
      </c>
      <c r="H5" s="26" t="s">
        <v>6</v>
      </c>
      <c r="I5" s="26" t="s">
        <v>25</v>
      </c>
      <c r="J5" s="33" t="s">
        <v>25</v>
      </c>
    </row>
    <row r="6" spans="2:13" ht="15" customHeight="1" x14ac:dyDescent="0.25">
      <c r="B6" s="34"/>
      <c r="C6" s="35"/>
      <c r="D6" s="29"/>
      <c r="E6" s="29"/>
      <c r="F6" s="28"/>
      <c r="G6" s="30"/>
      <c r="H6" s="30"/>
      <c r="I6" s="28"/>
      <c r="J6" s="31"/>
    </row>
    <row r="7" spans="2:13" x14ac:dyDescent="0.25">
      <c r="B7" s="36" t="s">
        <v>45</v>
      </c>
      <c r="C7" s="7" t="s">
        <v>58</v>
      </c>
      <c r="D7" s="7">
        <v>130000</v>
      </c>
      <c r="E7" s="7">
        <v>130463</v>
      </c>
      <c r="F7" s="6" t="s">
        <v>13</v>
      </c>
      <c r="G7" s="8">
        <f>ROUNDUP(M7/80,0)</f>
        <v>6</v>
      </c>
      <c r="H7" s="8">
        <f>ROUNDUP(M7/80,0)</f>
        <v>6</v>
      </c>
      <c r="I7" s="9"/>
      <c r="J7" s="18">
        <f>ROUNDUP(M7/5280,2)</f>
        <v>0.09</v>
      </c>
      <c r="M7" s="12">
        <f>E7-D7</f>
        <v>463</v>
      </c>
    </row>
    <row r="8" spans="2:13" x14ac:dyDescent="0.25">
      <c r="B8" s="36" t="s">
        <v>45</v>
      </c>
      <c r="C8" s="7" t="s">
        <v>59</v>
      </c>
      <c r="D8" s="7">
        <v>130041</v>
      </c>
      <c r="E8" s="7">
        <v>130414</v>
      </c>
      <c r="F8" s="6" t="s">
        <v>13</v>
      </c>
      <c r="G8" s="8"/>
      <c r="H8" s="8"/>
      <c r="I8" s="9">
        <f>ROUNDUP(M8/5280,2)</f>
        <v>0.08</v>
      </c>
      <c r="J8" s="18"/>
      <c r="M8" s="12">
        <f>E8-D8</f>
        <v>373</v>
      </c>
    </row>
    <row r="9" spans="2:13" x14ac:dyDescent="0.25">
      <c r="B9" s="36"/>
      <c r="C9" s="7"/>
      <c r="D9" s="7"/>
      <c r="E9" s="7"/>
      <c r="F9" s="6"/>
      <c r="G9" s="8"/>
      <c r="H9" s="8"/>
      <c r="I9" s="9"/>
      <c r="J9" s="18"/>
    </row>
    <row r="10" spans="2:13" x14ac:dyDescent="0.25">
      <c r="B10" s="36" t="s">
        <v>46</v>
      </c>
      <c r="C10" s="7" t="s">
        <v>58</v>
      </c>
      <c r="D10" s="7">
        <v>136418</v>
      </c>
      <c r="E10" s="7">
        <v>137042</v>
      </c>
      <c r="F10" s="6"/>
      <c r="G10" s="8">
        <f>ROUNDUP(M10/80,0)</f>
        <v>8</v>
      </c>
      <c r="H10" s="8">
        <f>ROUNDUP(M10/80,0)</f>
        <v>8</v>
      </c>
      <c r="I10" s="9"/>
      <c r="J10" s="18">
        <f>ROUNDUP(M10/5280,2)</f>
        <v>0.12</v>
      </c>
      <c r="M10" s="12">
        <f>E10-D10</f>
        <v>624</v>
      </c>
    </row>
    <row r="11" spans="2:13" x14ac:dyDescent="0.25">
      <c r="B11" s="36" t="s">
        <v>46</v>
      </c>
      <c r="C11" s="7" t="s">
        <v>59</v>
      </c>
      <c r="D11" s="7">
        <v>136467</v>
      </c>
      <c r="E11" s="7">
        <v>137042</v>
      </c>
      <c r="F11" s="6" t="s">
        <v>18</v>
      </c>
      <c r="G11" s="8"/>
      <c r="H11" s="8"/>
      <c r="I11" s="9">
        <v>0.11</v>
      </c>
      <c r="J11" s="18"/>
      <c r="M11" s="12">
        <f>E11-D11</f>
        <v>575</v>
      </c>
    </row>
    <row r="12" spans="2:13" x14ac:dyDescent="0.25">
      <c r="B12" s="36" t="s">
        <v>46</v>
      </c>
      <c r="C12" s="7" t="s">
        <v>60</v>
      </c>
      <c r="D12" s="7">
        <v>136582</v>
      </c>
      <c r="E12" s="7">
        <v>137042</v>
      </c>
      <c r="F12" s="6" t="s">
        <v>13</v>
      </c>
      <c r="G12" s="8"/>
      <c r="H12" s="8"/>
      <c r="I12" s="9">
        <v>0.09</v>
      </c>
      <c r="J12" s="18"/>
      <c r="M12" s="12">
        <f>E12-D12</f>
        <v>460</v>
      </c>
    </row>
    <row r="13" spans="2:13" x14ac:dyDescent="0.25">
      <c r="B13" s="16"/>
      <c r="C13" s="7"/>
      <c r="D13" s="7"/>
      <c r="E13" s="7"/>
      <c r="F13" s="6"/>
      <c r="G13" s="10"/>
      <c r="H13" s="8"/>
      <c r="I13" s="9"/>
      <c r="J13" s="18"/>
    </row>
    <row r="14" spans="2:13" ht="15.75" thickBot="1" x14ac:dyDescent="0.3">
      <c r="B14" s="47" t="s">
        <v>7</v>
      </c>
      <c r="C14" s="48"/>
      <c r="D14" s="48"/>
      <c r="E14" s="48"/>
      <c r="F14" s="49"/>
      <c r="G14" s="19">
        <f>SUM(G6:G13)</f>
        <v>14</v>
      </c>
      <c r="H14" s="19">
        <f>SUM(H6:H13)</f>
        <v>14</v>
      </c>
      <c r="I14" s="20">
        <f>SUM(I6:I13)</f>
        <v>0.28000000000000003</v>
      </c>
      <c r="J14" s="21">
        <f>SUM(J6:J13)</f>
        <v>0.21</v>
      </c>
    </row>
  </sheetData>
  <mergeCells count="8">
    <mergeCell ref="B14:F14"/>
    <mergeCell ref="B2:J2"/>
    <mergeCell ref="B3:B5"/>
    <mergeCell ref="C3:C5"/>
    <mergeCell ref="D3:E4"/>
    <mergeCell ref="F3:F5"/>
    <mergeCell ref="G3:H3"/>
    <mergeCell ref="I3:J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7A024-5646-494E-B2A5-057EA0E5DFF6}">
  <dimension ref="B1:T14"/>
  <sheetViews>
    <sheetView zoomScale="110" zoomScaleNormal="110" workbookViewId="0">
      <selection activeCell="S18" sqref="S18"/>
    </sheetView>
  </sheetViews>
  <sheetFormatPr defaultRowHeight="15" x14ac:dyDescent="0.25"/>
  <cols>
    <col min="2" max="3" width="10.28515625" customWidth="1"/>
    <col min="4" max="4" width="15.7109375" customWidth="1"/>
    <col min="5" max="6" width="10.28515625" customWidth="1"/>
    <col min="7" max="7" width="14.7109375" customWidth="1"/>
    <col min="8" max="12" width="9.7109375" customWidth="1"/>
  </cols>
  <sheetData>
    <row r="1" spans="2:20" ht="15.75" thickBot="1" x14ac:dyDescent="0.3"/>
    <row r="2" spans="2:20" x14ac:dyDescent="0.25">
      <c r="B2" s="39" t="s">
        <v>30</v>
      </c>
      <c r="C2" s="40"/>
      <c r="D2" s="40"/>
      <c r="E2" s="40"/>
      <c r="F2" s="40"/>
      <c r="G2" s="40"/>
      <c r="H2" s="40"/>
      <c r="I2" s="40"/>
      <c r="J2" s="40"/>
      <c r="K2" s="40"/>
      <c r="L2" s="41"/>
    </row>
    <row r="3" spans="2:20" ht="15" customHeight="1" x14ac:dyDescent="0.25">
      <c r="B3" s="44" t="s">
        <v>9</v>
      </c>
      <c r="C3" s="42" t="s">
        <v>0</v>
      </c>
      <c r="D3" s="51" t="s">
        <v>1</v>
      </c>
      <c r="E3" s="42" t="s">
        <v>2</v>
      </c>
      <c r="F3" s="42" t="s">
        <v>31</v>
      </c>
      <c r="G3" s="42" t="s">
        <v>32</v>
      </c>
      <c r="H3" s="54">
        <v>630</v>
      </c>
      <c r="I3" s="55"/>
      <c r="J3" s="55"/>
      <c r="K3" s="55"/>
      <c r="L3" s="56"/>
    </row>
    <row r="4" spans="2:20" ht="115.5" customHeight="1" x14ac:dyDescent="0.25">
      <c r="B4" s="44"/>
      <c r="C4" s="42"/>
      <c r="D4" s="52"/>
      <c r="E4" s="42"/>
      <c r="F4" s="42"/>
      <c r="G4" s="42"/>
      <c r="H4" s="11" t="s">
        <v>41</v>
      </c>
      <c r="I4" s="11" t="s">
        <v>39</v>
      </c>
      <c r="J4" s="11" t="s">
        <v>36</v>
      </c>
      <c r="K4" s="11" t="s">
        <v>38</v>
      </c>
      <c r="L4" s="15" t="s">
        <v>42</v>
      </c>
      <c r="O4" s="13"/>
    </row>
    <row r="5" spans="2:20" ht="15" customHeight="1" thickBot="1" x14ac:dyDescent="0.3">
      <c r="B5" s="45"/>
      <c r="C5" s="43"/>
      <c r="D5" s="53"/>
      <c r="E5" s="43"/>
      <c r="F5" s="43"/>
      <c r="G5" s="43"/>
      <c r="H5" s="26" t="s">
        <v>5</v>
      </c>
      <c r="I5" s="26" t="s">
        <v>6</v>
      </c>
      <c r="J5" s="26" t="s">
        <v>37</v>
      </c>
      <c r="K5" s="26" t="s">
        <v>6</v>
      </c>
      <c r="L5" s="33" t="s">
        <v>6</v>
      </c>
    </row>
    <row r="6" spans="2:20" ht="15" customHeight="1" x14ac:dyDescent="0.25">
      <c r="B6" s="34"/>
      <c r="C6" s="35"/>
      <c r="D6" s="29"/>
      <c r="E6" s="28"/>
      <c r="F6" s="28"/>
      <c r="G6" s="28"/>
      <c r="H6" s="30"/>
      <c r="I6" s="30"/>
      <c r="J6" s="30"/>
      <c r="K6" s="28"/>
      <c r="L6" s="31"/>
      <c r="R6" t="s">
        <v>40</v>
      </c>
    </row>
    <row r="7" spans="2:20" x14ac:dyDescent="0.25">
      <c r="B7" s="36" t="s">
        <v>46</v>
      </c>
      <c r="C7" s="7" t="s">
        <v>54</v>
      </c>
      <c r="D7" s="7">
        <v>136592</v>
      </c>
      <c r="E7" s="6" t="s">
        <v>18</v>
      </c>
      <c r="F7" s="6" t="s">
        <v>33</v>
      </c>
      <c r="G7" s="6" t="s">
        <v>35</v>
      </c>
      <c r="H7" s="8">
        <v>13</v>
      </c>
      <c r="I7" s="8">
        <v>1</v>
      </c>
      <c r="J7" s="10">
        <v>1.5</v>
      </c>
      <c r="K7" s="9"/>
      <c r="L7" s="18"/>
      <c r="O7" s="12"/>
      <c r="P7">
        <f>42/12</f>
        <v>3.5</v>
      </c>
      <c r="R7">
        <f>8+0.75</f>
        <v>8.75</v>
      </c>
      <c r="T7">
        <f>P7+R7+0.75</f>
        <v>13</v>
      </c>
    </row>
    <row r="8" spans="2:20" x14ac:dyDescent="0.25">
      <c r="B8" s="36"/>
      <c r="C8" s="7"/>
      <c r="D8" s="7"/>
      <c r="E8" s="6" t="s">
        <v>18</v>
      </c>
      <c r="F8" s="6" t="s">
        <v>34</v>
      </c>
      <c r="G8" s="6" t="s">
        <v>35</v>
      </c>
      <c r="H8" s="8"/>
      <c r="I8" s="8">
        <v>1</v>
      </c>
      <c r="J8" s="10"/>
      <c r="K8" s="9"/>
      <c r="L8" s="18"/>
      <c r="O8" s="12"/>
    </row>
    <row r="9" spans="2:20" x14ac:dyDescent="0.25">
      <c r="B9" s="36" t="s">
        <v>46</v>
      </c>
      <c r="C9" s="7" t="s">
        <v>55</v>
      </c>
      <c r="D9" s="7">
        <v>136592</v>
      </c>
      <c r="E9" s="6" t="s">
        <v>18</v>
      </c>
      <c r="F9" s="6"/>
      <c r="G9" s="6"/>
      <c r="H9" s="8"/>
      <c r="I9" s="8"/>
      <c r="J9" s="10"/>
      <c r="K9" s="8">
        <v>2</v>
      </c>
      <c r="L9" s="22">
        <v>1</v>
      </c>
      <c r="O9" s="12"/>
    </row>
    <row r="10" spans="2:20" x14ac:dyDescent="0.25">
      <c r="B10" s="36" t="s">
        <v>46</v>
      </c>
      <c r="C10" s="7" t="s">
        <v>56</v>
      </c>
      <c r="D10" s="7">
        <v>136749</v>
      </c>
      <c r="E10" s="6" t="s">
        <v>18</v>
      </c>
      <c r="F10" s="6" t="s">
        <v>33</v>
      </c>
      <c r="G10" s="6" t="s">
        <v>35</v>
      </c>
      <c r="H10" s="8">
        <v>13</v>
      </c>
      <c r="I10" s="8">
        <v>1</v>
      </c>
      <c r="J10" s="10">
        <v>1.5</v>
      </c>
      <c r="K10" s="8"/>
      <c r="L10" s="22"/>
    </row>
    <row r="11" spans="2:20" x14ac:dyDescent="0.25">
      <c r="B11" s="36"/>
      <c r="C11" s="7"/>
      <c r="D11" s="7"/>
      <c r="E11" s="6" t="s">
        <v>18</v>
      </c>
      <c r="F11" s="6" t="s">
        <v>34</v>
      </c>
      <c r="G11" s="6" t="s">
        <v>35</v>
      </c>
      <c r="H11" s="8"/>
      <c r="I11" s="8">
        <v>1</v>
      </c>
      <c r="J11" s="8"/>
      <c r="K11" s="8"/>
      <c r="L11" s="22"/>
    </row>
    <row r="12" spans="2:20" x14ac:dyDescent="0.25">
      <c r="B12" s="36" t="s">
        <v>46</v>
      </c>
      <c r="C12" s="7" t="s">
        <v>57</v>
      </c>
      <c r="D12" s="7">
        <v>136749</v>
      </c>
      <c r="E12" s="6" t="s">
        <v>18</v>
      </c>
      <c r="F12" s="6"/>
      <c r="G12" s="6"/>
      <c r="H12" s="8"/>
      <c r="I12" s="8"/>
      <c r="J12" s="8"/>
      <c r="K12" s="8">
        <v>2</v>
      </c>
      <c r="L12" s="22">
        <v>1</v>
      </c>
      <c r="O12" s="12"/>
    </row>
    <row r="13" spans="2:20" x14ac:dyDescent="0.25">
      <c r="B13" s="16"/>
      <c r="C13" s="7"/>
      <c r="D13" s="7"/>
      <c r="E13" s="6"/>
      <c r="F13" s="6"/>
      <c r="G13" s="6"/>
      <c r="H13" s="10"/>
      <c r="I13" s="10"/>
      <c r="J13" s="8"/>
      <c r="K13" s="8"/>
      <c r="L13" s="22"/>
    </row>
    <row r="14" spans="2:20" ht="15.75" thickBot="1" x14ac:dyDescent="0.3">
      <c r="B14" s="47" t="s">
        <v>7</v>
      </c>
      <c r="C14" s="48"/>
      <c r="D14" s="48"/>
      <c r="E14" s="48"/>
      <c r="F14" s="48"/>
      <c r="G14" s="49"/>
      <c r="H14" s="19">
        <f>SUM(H6:H13)</f>
        <v>26</v>
      </c>
      <c r="I14" s="19">
        <f>SUM(I6:I13)</f>
        <v>4</v>
      </c>
      <c r="J14" s="19">
        <f>SUM(J6:J13)</f>
        <v>3</v>
      </c>
      <c r="K14" s="19">
        <f>SUM(K6:K13)</f>
        <v>4</v>
      </c>
      <c r="L14" s="23">
        <f>SUM(L6:L13)</f>
        <v>2</v>
      </c>
    </row>
  </sheetData>
  <mergeCells count="9">
    <mergeCell ref="B14:G14"/>
    <mergeCell ref="B2:L2"/>
    <mergeCell ref="B3:B5"/>
    <mergeCell ref="C3:C5"/>
    <mergeCell ref="E3:E5"/>
    <mergeCell ref="F3:F5"/>
    <mergeCell ref="G3:G5"/>
    <mergeCell ref="D3:D5"/>
    <mergeCell ref="H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roadway and drainage</vt:lpstr>
      <vt:lpstr>pavement marking</vt:lpstr>
      <vt:lpstr>SIGNING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Parker, Steve (Columbus)</dc:creator>
  <cp:lastModifiedBy>McNeal, Brandon</cp:lastModifiedBy>
  <dcterms:created xsi:type="dcterms:W3CDTF">2015-06-05T18:17:20Z</dcterms:created>
  <dcterms:modified xsi:type="dcterms:W3CDTF">2025-10-02T13:27:19Z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