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City of Wilmington\0116432A.00 - CLI-US 22-1000 Rombach Resurf\103518\103518_CLI-US22-10.00\ProjAdmin\Estimates\2019-08-30 Stage 3\"/>
    </mc:Choice>
  </mc:AlternateContent>
  <xr:revisionPtr revIDLastSave="0" documentId="13_ncr:1_{4940D9B1-D337-469F-A023-472DEF8BE827}" xr6:coauthVersionLast="45" xr6:coauthVersionMax="45" xr10:uidLastSave="{00000000-0000-0000-0000-000000000000}"/>
  <bookViews>
    <workbookView xWindow="-19320" yWindow="-120" windowWidth="19440" windowHeight="15000" xr2:uid="{00000000-000D-0000-FFFF-FFFF00000000}"/>
  </bookViews>
  <sheets>
    <sheet name="Blank" sheetId="1" r:id="rId1"/>
  </sheets>
  <externalReferences>
    <externalReference r:id="rId2"/>
  </externalReferences>
  <definedNames>
    <definedName name="ITEM">[1]QryItemAddIn2!$A:$A</definedName>
    <definedName name="_xlnm.Print_Area" localSheetId="0">Blank!$D$10:$AG$163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63" i="1" l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G248" i="1" l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AG321" i="1" l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AG260" i="1" l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N23" i="1" l="1"/>
  <c r="N84" i="1" s="1"/>
  <c r="O23" i="1"/>
  <c r="O84" i="1" s="1"/>
  <c r="P23" i="1"/>
  <c r="P84" i="1" s="1"/>
  <c r="Q23" i="1"/>
  <c r="Q84" i="1" s="1"/>
  <c r="R23" i="1"/>
  <c r="R84" i="1" s="1"/>
  <c r="S23" i="1"/>
  <c r="S84" i="1" s="1"/>
  <c r="T23" i="1"/>
  <c r="T84" i="1" s="1"/>
  <c r="U23" i="1"/>
  <c r="U84" i="1" s="1"/>
  <c r="V23" i="1"/>
  <c r="V84" i="1" s="1"/>
  <c r="W23" i="1"/>
  <c r="W84" i="1" s="1"/>
  <c r="X23" i="1"/>
  <c r="X84" i="1" s="1"/>
  <c r="Y23" i="1"/>
  <c r="Y84" i="1" s="1"/>
  <c r="Z23" i="1"/>
  <c r="Z84" i="1" s="1"/>
  <c r="AA23" i="1"/>
  <c r="AA84" i="1" s="1"/>
  <c r="AB23" i="1"/>
  <c r="AB84" i="1" s="1"/>
  <c r="AC23" i="1"/>
  <c r="AC84" i="1" s="1"/>
  <c r="AD23" i="1"/>
  <c r="AD84" i="1" s="1"/>
  <c r="AE23" i="1"/>
  <c r="AE84" i="1" s="1"/>
  <c r="AF23" i="1"/>
  <c r="AF84" i="1" s="1"/>
  <c r="AG23" i="1"/>
  <c r="AG84" i="1" s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M23" i="1"/>
  <c r="M84" i="1" s="1"/>
  <c r="M10" i="1" l="1"/>
  <c r="D7" i="1" l="1"/>
  <c r="D86" i="1" s="1"/>
  <c r="D165" i="1" s="1"/>
  <c r="D244" i="1" s="1"/>
</calcChain>
</file>

<file path=xl/sharedStrings.xml><?xml version="1.0" encoding="utf-8"?>
<sst xmlns="http://schemas.openxmlformats.org/spreadsheetml/2006/main" count="342" uniqueCount="152">
  <si>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</si>
  <si>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</si>
  <si>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</si>
  <si>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</si>
  <si>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</si>
  <si>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</si>
  <si>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</si>
  <si>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</si>
  <si>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</si>
  <si>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</si>
  <si>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</si>
  <si>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</si>
  <si>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</si>
  <si>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</si>
  <si>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</si>
  <si>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</si>
  <si>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</si>
  <si>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</si>
  <si>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</si>
  <si>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</si>
  <si>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REF NO.</t>
  </si>
  <si>
    <t>US 22 (ROMBACH AVE)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</si>
  <si>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</si>
  <si>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</si>
  <si>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</si>
  <si>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</si>
  <si>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</si>
  <si>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</si>
  <si>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</si>
  <si>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</si>
  <si>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</si>
  <si>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</si>
  <si>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</si>
  <si>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</si>
  <si>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</si>
  <si>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</si>
  <si>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</si>
  <si>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</si>
  <si>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</si>
  <si>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</si>
  <si>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</si>
  <si>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D-20</t>
  </si>
  <si>
    <t>D-21</t>
  </si>
  <si>
    <t>D-22</t>
  </si>
  <si>
    <t>D-23</t>
  </si>
  <si>
    <t>D-24</t>
  </si>
  <si>
    <t>D-25</t>
  </si>
  <si>
    <t>D-26</t>
  </si>
  <si>
    <t>D-27</t>
  </si>
  <si>
    <t>D-28</t>
  </si>
  <si>
    <t>D-29</t>
  </si>
  <si>
    <t>D-30</t>
  </si>
  <si>
    <t>D-31</t>
  </si>
  <si>
    <t>D-32</t>
  </si>
  <si>
    <t>D-33</t>
  </si>
  <si>
    <t>D-34</t>
  </si>
  <si>
    <t>D-35</t>
  </si>
  <si>
    <t>D-36</t>
  </si>
  <si>
    <t>D-37</t>
  </si>
  <si>
    <t>D-38</t>
  </si>
  <si>
    <t>D-39</t>
  </si>
  <si>
    <t>D-40</t>
  </si>
  <si>
    <t>D-41</t>
  </si>
  <si>
    <t>D-42</t>
  </si>
  <si>
    <t>D-43</t>
  </si>
  <si>
    <t>D-44</t>
  </si>
  <si>
    <t>D-45</t>
  </si>
  <si>
    <t>D-46</t>
  </si>
  <si>
    <t>D-47</t>
  </si>
  <si>
    <t>D-48</t>
  </si>
  <si>
    <t>GP13</t>
  </si>
  <si>
    <t>611E01800</t>
  </si>
  <si>
    <t>611E04400</t>
  </si>
  <si>
    <t>611E05900</t>
  </si>
  <si>
    <t>611E07400</t>
  </si>
  <si>
    <t>611E10400</t>
  </si>
  <si>
    <t>611E13400</t>
  </si>
  <si>
    <t>611E16400</t>
  </si>
  <si>
    <t>611E19400</t>
  </si>
  <si>
    <t>611E98150</t>
  </si>
  <si>
    <t>611E98180</t>
  </si>
  <si>
    <t>611E98470</t>
  </si>
  <si>
    <t>RT</t>
  </si>
  <si>
    <t>611E99574</t>
  </si>
  <si>
    <t xml:space="preserve"> (48")</t>
  </si>
  <si>
    <t>611E98840</t>
  </si>
  <si>
    <t>611E98850</t>
  </si>
  <si>
    <t>611E98860</t>
  </si>
  <si>
    <t>611E98870</t>
  </si>
  <si>
    <t>LT</t>
  </si>
  <si>
    <t>NOT USED</t>
  </si>
  <si>
    <t>602E20000</t>
  </si>
  <si>
    <t>611E23800</t>
  </si>
  <si>
    <t xml:space="preserve"> (90")</t>
  </si>
  <si>
    <t xml:space="preserve"> (72")</t>
  </si>
  <si>
    <t xml:space="preserve"> (60")</t>
  </si>
  <si>
    <t>611E04900</t>
  </si>
  <si>
    <t>D-49</t>
  </si>
  <si>
    <t>D-50</t>
  </si>
  <si>
    <t>D-51</t>
  </si>
  <si>
    <t>D-52</t>
  </si>
  <si>
    <t>D-53</t>
  </si>
  <si>
    <t>D-54</t>
  </si>
  <si>
    <t>D-55</t>
  </si>
  <si>
    <t>D-56</t>
  </si>
  <si>
    <t>D-57</t>
  </si>
  <si>
    <t>D-58</t>
  </si>
  <si>
    <t>D-59</t>
  </si>
  <si>
    <t>D-60</t>
  </si>
  <si>
    <t>D-61</t>
  </si>
  <si>
    <t>D-62</t>
  </si>
  <si>
    <t>D-63</t>
  </si>
  <si>
    <t>D-64</t>
  </si>
  <si>
    <t>D-65</t>
  </si>
  <si>
    <t>D-66</t>
  </si>
  <si>
    <t>D-67</t>
  </si>
  <si>
    <t>D-68</t>
  </si>
  <si>
    <t>D-69</t>
  </si>
  <si>
    <t>D-70</t>
  </si>
  <si>
    <t>D-71</t>
  </si>
  <si>
    <t>D-72</t>
  </si>
  <si>
    <t>D-73</t>
  </si>
  <si>
    <t>D-74</t>
  </si>
  <si>
    <t>D-75</t>
  </si>
  <si>
    <t>611E98370</t>
  </si>
  <si>
    <t>GP19</t>
  </si>
  <si>
    <t>GP20</t>
  </si>
  <si>
    <t>EAST SIDE DRIVE</t>
  </si>
  <si>
    <t>D-76</t>
  </si>
  <si>
    <t>611E11900</t>
  </si>
  <si>
    <t>D-77</t>
  </si>
  <si>
    <t>;</t>
  </si>
  <si>
    <t>$GP001</t>
  </si>
  <si>
    <t>$GP002</t>
  </si>
  <si>
    <t>$GP003</t>
  </si>
  <si>
    <t>$GP004</t>
  </si>
  <si>
    <t>$GP007</t>
  </si>
  <si>
    <t>$GP008</t>
  </si>
  <si>
    <t>$GP009</t>
  </si>
  <si>
    <t>$GP010</t>
  </si>
  <si>
    <t>$GP011</t>
  </si>
  <si>
    <t>$GP012</t>
  </si>
  <si>
    <t>$GP013</t>
  </si>
  <si>
    <t>$GP014</t>
  </si>
  <si>
    <t>$GP016</t>
  </si>
  <si>
    <t>$GP017</t>
  </si>
  <si>
    <t>$GP018</t>
  </si>
  <si>
    <t>$GP019</t>
  </si>
  <si>
    <t>$GP020</t>
  </si>
  <si>
    <t>$GP040</t>
  </si>
  <si>
    <t>$GP050</t>
  </si>
  <si>
    <t>$GP006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</si>
</sst>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30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49" fontId="4" fillId="3" borderId="0" xfId="2" applyNumberFormat="1" applyFont="1" applyFill="1" applyBorder="1" applyAlignment="1" applyProtection="1">
      <alignment horizontal="center" vertical="center"/>
      <protection locked="0"/>
    </xf>
    <xf numFmtId="49" fontId="4" fillId="3" borderId="0" xfId="2" applyNumberFormat="1" applyFont="1" applyFill="1" applyBorder="1" applyAlignment="1" applyProtection="1">
      <alignment horizontal="center" vertical="center"/>
      <protection locked="0"/>
    </xf>
    <xf numFmtId="165" fontId="4" fillId="0" borderId="34" xfId="0" applyNumberFormat="1" applyFont="1" applyFill="1" applyBorder="1" applyAlignment="1" applyProtection="1">
      <alignment horizontal="center" vertical="center"/>
      <protection locked="0"/>
    </xf>
    <xf numFmtId="165" fontId="4" fillId="0" borderId="34" xfId="0" applyNumberFormat="1" applyFont="1" applyFill="1" applyBorder="1" applyAlignment="1" applyProtection="1">
      <alignment vertical="center"/>
      <protection locked="0"/>
    </xf>
    <xf numFmtId="165" fontId="4" fillId="0" borderId="11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shrinkToFit="1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34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165" fontId="4" fillId="0" borderId="18" xfId="0" applyNumberFormat="1" applyFont="1" applyFill="1" applyBorder="1" applyAlignment="1" applyProtection="1">
      <alignment horizontal="center" vertical="center"/>
      <protection locked="0"/>
    </xf>
    <xf numFmtId="165" fontId="4" fillId="0" borderId="2" xfId="0" applyNumberFormat="1" applyFont="1" applyFill="1" applyBorder="1" applyAlignment="1" applyProtection="1">
      <alignment horizontal="center" vertical="center"/>
      <protection locked="0"/>
    </xf>
    <xf numFmtId="165" fontId="4" fillId="0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36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 textRotation="90" wrapText="1"/>
    </xf>
    <xf numFmtId="0" fontId="7" fillId="0" borderId="19" xfId="0" applyFont="1" applyFill="1" applyBorder="1" applyAlignment="1" applyProtection="1">
      <alignment horizontal="center" vertical="center" textRotation="90" wrapText="1"/>
    </xf>
    <xf numFmtId="0" fontId="7" fillId="0" borderId="37" xfId="0" applyFont="1" applyFill="1" applyBorder="1" applyAlignment="1" applyProtection="1">
      <alignment horizontal="center" vertical="center" textRotation="90" wrapText="1"/>
    </xf>
    <xf numFmtId="0" fontId="7" fillId="0" borderId="2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Border="1" applyAlignment="1" applyProtection="1">
      <alignment horizontal="center" vertical="center" textRotation="90" wrapText="1"/>
    </xf>
    <xf numFmtId="0" fontId="7" fillId="0" borderId="38" xfId="0" applyFont="1" applyFill="1" applyBorder="1" applyAlignment="1" applyProtection="1">
      <alignment horizontal="center" vertical="center" textRotation="90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7" fillId="0" borderId="39" xfId="0" applyFont="1" applyFill="1" applyBorder="1" applyAlignment="1" applyProtection="1">
      <alignment horizontal="center" vertical="center" textRotation="90" wrapText="1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0" fontId="4" fillId="0" borderId="34" xfId="2" applyFont="1" applyFill="1" applyBorder="1" applyAlignment="1" applyProtection="1">
      <alignment horizontal="center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34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165" fontId="4" fillId="0" borderId="31" xfId="0" applyNumberFormat="1" applyFont="1" applyFill="1" applyBorder="1" applyAlignment="1" applyProtection="1">
      <alignment horizontal="center"/>
      <protection locked="0"/>
    </xf>
    <xf numFmtId="165" fontId="4" fillId="0" borderId="32" xfId="0" applyNumberFormat="1" applyFont="1" applyFill="1" applyBorder="1" applyAlignment="1" applyProtection="1">
      <alignment horizontal="center"/>
      <protection locked="0"/>
    </xf>
    <xf numFmtId="165" fontId="4" fillId="0" borderId="33" xfId="0" applyNumberFormat="1" applyFont="1" applyFill="1" applyBorder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 2" xfId="2" xr:uid="{1D0ABC30-3F83-41CE-A472-AA9D3DAEDB00}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83</xdr:row>
      <xdr:rowOff>0</xdr:rowOff>
    </xdr:from>
    <xdr:to>
      <xdr:col>33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84</xdr:row>
      <xdr:rowOff>0</xdr:rowOff>
    </xdr:from>
    <xdr:to>
      <xdr:col>33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161925</xdr:colOff>
      <xdr:row>84</xdr:row>
      <xdr:rowOff>0</xdr:rowOff>
    </xdr:from>
    <xdr:to>
      <xdr:col>46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66675</xdr:colOff>
      <xdr:row>84</xdr:row>
      <xdr:rowOff>0</xdr:rowOff>
    </xdr:from>
    <xdr:to>
      <xdr:col>45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/>
      <sheetData sheetId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321"/>
  <sheetViews>
    <sheetView showGridLines="0" tabSelected="1" topLeftCell="L24" zoomScale="90" zoomScaleNormal="90" workbookViewId="0">
      <selection activeCell="W55" sqref="W55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4" width="7.140625" style="5" customWidth="1"/>
    <col min="5" max="7" width="3.42578125" style="5" customWidth="1"/>
    <col min="8" max="8" width="12.7109375" style="5" customWidth="1"/>
    <col min="9" max="9" width="6.7109375" style="5" customWidth="1"/>
    <col min="10" max="10" width="4.28515625" style="5" customWidth="1"/>
    <col min="11" max="11" width="12.7109375" style="5" customWidth="1"/>
    <col min="12" max="12" width="6.7109375" style="5" customWidth="1"/>
    <col min="13" max="13" width="9.7109375" style="6" customWidth="1"/>
    <col min="14" max="33" width="9.7109375" style="7" customWidth="1"/>
    <col min="34" max="34" width="2.7109375" style="5" customWidth="1"/>
    <col min="35" max="16384" width="9.140625" style="5"/>
  </cols>
  <sheetData>
    <row r="1" spans="1:40" ht="12.75" customHeight="1" x14ac:dyDescent="0.2">
      <c r="A1" s="5">
        <v>1</v>
      </c>
      <c r="D1" s="2"/>
      <c r="E1" s="2"/>
      <c r="F1" s="2"/>
      <c r="G1" s="2" t="s">
        <v>131</v>
      </c>
      <c r="H1" s="3"/>
      <c r="I1" s="3" t="s">
        <v>7</v>
      </c>
      <c r="J1" s="37" t="s">
        <v>16</v>
      </c>
      <c r="K1" s="2" t="s">
        <v>15</v>
      </c>
      <c r="L1" s="1"/>
      <c r="M1" s="1"/>
      <c r="N1" s="1"/>
      <c r="O1" s="28"/>
      <c r="P1" s="1"/>
      <c r="Q1" s="1"/>
      <c r="R1" s="1"/>
      <c r="S1" s="28"/>
      <c r="T1" s="28"/>
      <c r="U1" s="28"/>
      <c r="V1" s="28"/>
      <c r="W1" s="28"/>
      <c r="X1" s="28"/>
      <c r="Y1" s="23"/>
      <c r="Z1" s="23"/>
      <c r="AA1" s="1"/>
      <c r="AB1" s="1"/>
      <c r="AC1" s="23"/>
      <c r="AD1" s="23"/>
      <c r="AE1" s="30"/>
      <c r="AF1" s="30"/>
      <c r="AG1" s="30"/>
    </row>
    <row r="2" spans="1:40" ht="12.75" customHeight="1" x14ac:dyDescent="0.2">
      <c r="D2" s="2"/>
      <c r="E2" s="2"/>
      <c r="F2" s="2"/>
      <c r="G2" s="2"/>
      <c r="H2" s="3"/>
      <c r="I2" s="3" t="s">
        <v>5</v>
      </c>
      <c r="J2" s="37" t="s">
        <v>17</v>
      </c>
      <c r="K2" s="2" t="s">
        <v>6</v>
      </c>
      <c r="L2" s="1"/>
      <c r="M2" s="1"/>
      <c r="N2" s="1"/>
      <c r="O2" s="28"/>
      <c r="P2" s="1"/>
      <c r="Q2" s="1"/>
      <c r="R2" s="1"/>
      <c r="S2" s="28"/>
      <c r="T2" s="28"/>
      <c r="U2" s="28"/>
      <c r="V2" s="28"/>
      <c r="W2" s="28"/>
      <c r="X2" s="28"/>
      <c r="Y2" s="23"/>
      <c r="Z2" s="23"/>
      <c r="AA2" s="1"/>
      <c r="AB2" s="1"/>
      <c r="AC2" s="23"/>
      <c r="AD2" s="23"/>
      <c r="AE2" s="30"/>
      <c r="AF2" s="30"/>
      <c r="AG2" s="30"/>
    </row>
    <row r="3" spans="1:40" ht="12.75" customHeight="1" x14ac:dyDescent="0.2">
      <c r="D3" s="2"/>
      <c r="E3" s="2"/>
      <c r="F3" s="2"/>
      <c r="G3" s="3"/>
      <c r="H3" s="3"/>
      <c r="I3" s="3"/>
      <c r="J3" s="37" t="s">
        <v>18</v>
      </c>
      <c r="K3" s="2" t="s">
        <v>13</v>
      </c>
      <c r="L3" s="1"/>
      <c r="M3" s="1"/>
      <c r="N3" s="1"/>
      <c r="O3" s="2"/>
      <c r="P3" s="1"/>
      <c r="Q3" s="1"/>
      <c r="R3" s="1"/>
      <c r="S3" s="2"/>
      <c r="T3" s="2"/>
      <c r="U3" s="2"/>
      <c r="V3" s="2"/>
      <c r="W3" s="2"/>
      <c r="X3" s="2"/>
      <c r="Y3" s="23"/>
      <c r="Z3" s="23"/>
      <c r="AA3" s="1"/>
      <c r="AB3" s="1"/>
      <c r="AC3" s="23"/>
      <c r="AD3" s="23"/>
      <c r="AE3" s="30"/>
      <c r="AF3" s="30"/>
      <c r="AG3" s="30"/>
    </row>
    <row r="4" spans="1:40" ht="12.75" customHeight="1" x14ac:dyDescent="0.2">
      <c r="D4" s="2"/>
      <c r="E4" s="2"/>
      <c r="F4" s="2"/>
      <c r="G4" s="3"/>
      <c r="H4" s="4"/>
      <c r="I4" s="4"/>
      <c r="J4" s="37" t="s">
        <v>19</v>
      </c>
      <c r="K4" s="2" t="s">
        <v>14</v>
      </c>
      <c r="L4" s="1"/>
      <c r="M4" s="1"/>
      <c r="N4" s="1"/>
      <c r="O4" s="2"/>
      <c r="P4" s="1"/>
      <c r="Q4" s="1"/>
      <c r="R4" s="1"/>
      <c r="S4" s="2"/>
      <c r="T4" s="2"/>
      <c r="U4" s="2"/>
      <c r="V4" s="2"/>
      <c r="W4" s="2"/>
      <c r="X4" s="2"/>
      <c r="Y4" s="23"/>
      <c r="Z4" s="23"/>
      <c r="AA4" s="1"/>
      <c r="AB4" s="1"/>
      <c r="AC4" s="23"/>
      <c r="AD4" s="23"/>
      <c r="AE4" s="30"/>
      <c r="AF4" s="30"/>
      <c r="AG4" s="30"/>
    </row>
    <row r="5" spans="1:40" ht="12.75" customHeight="1" x14ac:dyDescent="0.2">
      <c r="D5" s="2"/>
      <c r="E5" s="2"/>
      <c r="F5" s="2"/>
      <c r="G5" s="3"/>
      <c r="H5" s="4"/>
      <c r="I5" s="4"/>
      <c r="J5" s="37"/>
      <c r="K5" s="2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29"/>
      <c r="Z5" s="29"/>
      <c r="AA5" s="1"/>
      <c r="AB5" s="1"/>
      <c r="AC5" s="29"/>
      <c r="AD5" s="29"/>
      <c r="AE5" s="30"/>
      <c r="AF5" s="30"/>
      <c r="AG5" s="30"/>
    </row>
    <row r="6" spans="1:40" ht="12.75" customHeight="1" thickBot="1" x14ac:dyDescent="0.25"/>
    <row r="7" spans="1:40" ht="12.75" customHeight="1" thickBot="1" x14ac:dyDescent="0.25">
      <c r="B7" s="32" t="s">
        <v>10</v>
      </c>
      <c r="D7" s="119">
        <f>AI7</f>
        <v>1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I7" s="25">
        <v>1</v>
      </c>
      <c r="AJ7" s="26" t="s">
        <v>4</v>
      </c>
      <c r="AK7" s="27"/>
      <c r="AL7" s="27"/>
      <c r="AM7" s="27"/>
      <c r="AN7" s="27"/>
    </row>
    <row r="8" spans="1:40" ht="12.75" customHeight="1" thickBot="1" x14ac:dyDescent="0.25">
      <c r="B8" s="36"/>
      <c r="D8" s="120" t="s">
        <v>8</v>
      </c>
      <c r="E8" s="120"/>
      <c r="F8" s="120"/>
      <c r="G8" s="120"/>
      <c r="H8" s="120"/>
      <c r="I8" s="120"/>
      <c r="J8" s="120"/>
      <c r="K8" s="120"/>
      <c r="L8" s="120"/>
      <c r="M8" s="38" t="s">
        <v>91</v>
      </c>
      <c r="N8" s="39" t="s">
        <v>71</v>
      </c>
      <c r="O8" s="39" t="s">
        <v>72</v>
      </c>
      <c r="P8" s="39" t="s">
        <v>73</v>
      </c>
      <c r="Q8" s="39" t="s">
        <v>74</v>
      </c>
      <c r="R8" s="39" t="s">
        <v>75</v>
      </c>
      <c r="S8" s="39" t="s">
        <v>76</v>
      </c>
      <c r="T8" s="39" t="s">
        <v>77</v>
      </c>
      <c r="U8" s="39" t="s">
        <v>78</v>
      </c>
      <c r="V8" s="48" t="s">
        <v>92</v>
      </c>
      <c r="W8" s="39" t="s">
        <v>79</v>
      </c>
      <c r="X8" s="39" t="s">
        <v>80</v>
      </c>
      <c r="Y8" s="58" t="s">
        <v>124</v>
      </c>
      <c r="Z8" s="46" t="s">
        <v>85</v>
      </c>
      <c r="AA8" s="46" t="s">
        <v>86</v>
      </c>
      <c r="AB8" s="46" t="s">
        <v>87</v>
      </c>
      <c r="AC8" s="46" t="s">
        <v>88</v>
      </c>
      <c r="AD8" s="54" t="s">
        <v>83</v>
      </c>
      <c r="AE8" s="44" t="s">
        <v>83</v>
      </c>
      <c r="AF8" s="54" t="s">
        <v>83</v>
      </c>
      <c r="AG8" s="51" t="s">
        <v>83</v>
      </c>
    </row>
    <row r="9" spans="1:40" ht="12.75" customHeight="1" thickBot="1" x14ac:dyDescent="0.25">
      <c r="D9" s="121" t="s">
        <v>9</v>
      </c>
      <c r="E9" s="121"/>
      <c r="F9" s="121"/>
      <c r="G9" s="121"/>
      <c r="H9" s="121"/>
      <c r="I9" s="121"/>
      <c r="J9" s="121"/>
      <c r="K9" s="121"/>
      <c r="L9" s="121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52" t="s">
        <v>84</v>
      </c>
      <c r="AE9" s="43" t="s">
        <v>95</v>
      </c>
      <c r="AF9" s="52" t="s">
        <v>94</v>
      </c>
      <c r="AG9" s="49" t="s">
        <v>93</v>
      </c>
    </row>
    <row r="10" spans="1:40" ht="12.75" customHeight="1" x14ac:dyDescent="0.2">
      <c r="B10" s="95" t="s">
        <v>11</v>
      </c>
      <c r="D10" s="122" t="s">
        <v>20</v>
      </c>
      <c r="E10" s="80" t="s">
        <v>0</v>
      </c>
      <c r="F10" s="81"/>
      <c r="G10" s="82"/>
      <c r="H10" s="107" t="s">
        <v>1</v>
      </c>
      <c r="I10" s="108"/>
      <c r="J10" s="108"/>
      <c r="K10" s="108"/>
      <c r="L10" s="109"/>
      <c r="M10" s="8" t="str">
        <f t="shared" ref="M10:AG10" si="0">IF(OR(TRIM(M8)=0,TRIM(M8)=""),"",IF(IFERROR(TRIM(INDEX(QryItemNamed,MATCH(TRIM(M8),ITEM,0),2)),"")="Y","SPECIAL",LEFT(IFERROR(TRIM(INDEX(ITEM,MATCH(TRIM(M8),ITEM,0))),""),3)))</f>
        <v>602</v>
      </c>
      <c r="N10" s="9" t="str">
        <f t="shared" si="0"/>
        <v>611</v>
      </c>
      <c r="O10" s="9" t="str">
        <f t="shared" si="0"/>
        <v>611</v>
      </c>
      <c r="P10" s="9" t="str">
        <f t="shared" si="0"/>
        <v>611</v>
      </c>
      <c r="Q10" s="9" t="str">
        <f t="shared" si="0"/>
        <v>611</v>
      </c>
      <c r="R10" s="9" t="str">
        <f t="shared" si="0"/>
        <v>611</v>
      </c>
      <c r="S10" s="9" t="str">
        <f t="shared" si="0"/>
        <v>611</v>
      </c>
      <c r="T10" s="9" t="str">
        <f t="shared" si="0"/>
        <v>611</v>
      </c>
      <c r="U10" s="9" t="str">
        <f t="shared" si="0"/>
        <v>611</v>
      </c>
      <c r="V10" s="9" t="str">
        <f t="shared" si="0"/>
        <v>611</v>
      </c>
      <c r="W10" s="9" t="str">
        <f t="shared" si="0"/>
        <v>611</v>
      </c>
      <c r="X10" s="9" t="str">
        <f t="shared" si="0"/>
        <v>611</v>
      </c>
      <c r="Y10" s="9" t="str">
        <f t="shared" si="0"/>
        <v>611</v>
      </c>
      <c r="Z10" s="9" t="str">
        <f t="shared" si="0"/>
        <v>611</v>
      </c>
      <c r="AA10" s="9" t="str">
        <f t="shared" si="0"/>
        <v>611</v>
      </c>
      <c r="AB10" s="9" t="str">
        <f t="shared" si="0"/>
        <v>611</v>
      </c>
      <c r="AC10" s="9" t="str">
        <f t="shared" si="0"/>
        <v>611</v>
      </c>
      <c r="AD10" s="9" t="str">
        <f t="shared" si="0"/>
        <v>611</v>
      </c>
      <c r="AE10" s="9" t="str">
        <f t="shared" si="0"/>
        <v>611</v>
      </c>
      <c r="AF10" s="9" t="str">
        <f t="shared" si="0"/>
        <v>611</v>
      </c>
      <c r="AG10" s="9" t="str">
        <f t="shared" si="0"/>
        <v>611</v>
      </c>
    </row>
    <row r="11" spans="1:40" ht="12.75" customHeight="1" x14ac:dyDescent="0.2">
      <c r="B11" s="96"/>
      <c r="D11" s="123"/>
      <c r="E11" s="83"/>
      <c r="F11" s="84"/>
      <c r="G11" s="85"/>
      <c r="H11" s="110"/>
      <c r="I11" s="111"/>
      <c r="J11" s="111"/>
      <c r="K11" s="111"/>
      <c r="L11" s="112"/>
      <c r="M11" s="105" t="str">
        <f t="shared" ref="M11:AG11" si="1">IF(OR(TRIM(M8)=0,TRIM(M8)=""),IF(M9="","",M9),IF(IFERROR(TRIM(INDEX(QryItemNamed,MATCH(TRIM(M8),ITEM,0),2)),"")="Y",TRIM(RIGHT(IFERROR(TRIM(INDEX(QryItemNamed,MATCH(TRIM(M8),ITEM,0),4)),"123456789012"),LEN(IFERROR(TRIM(INDEX(QryItemNamed,MATCH(TRIM(M8),ITEM,0),4)),"123456789012"))-9))&amp;M9,IFERROR(TRIM(INDEX(QryItemNamed,MATCH(TRIM(M8),ITEM,0),4))&amp;M9,"ITEM CODE DOES NOT EXIST IN ITEM MASTER")))</f>
        <v>CONCRETE MASONRY</v>
      </c>
      <c r="N11" s="106" t="str">
        <f t="shared" si="1"/>
        <v>8" CONDUIT, TYPE B</v>
      </c>
      <c r="O11" s="106" t="str">
        <f t="shared" si="1"/>
        <v>12" CONDUIT, TYPE B</v>
      </c>
      <c r="P11" s="106" t="str">
        <f t="shared" si="1"/>
        <v>15" CONDUIT, TYPE B</v>
      </c>
      <c r="Q11" s="106" t="str">
        <f t="shared" si="1"/>
        <v>18" CONDUIT, TYPE B</v>
      </c>
      <c r="R11" s="106" t="str">
        <f t="shared" si="1"/>
        <v>24" CONDUIT, TYPE B</v>
      </c>
      <c r="S11" s="106" t="str">
        <f t="shared" si="1"/>
        <v>30" CONDUIT, TYPE B</v>
      </c>
      <c r="T11" s="106" t="str">
        <f t="shared" si="1"/>
        <v>36" CONDUIT, TYPE B</v>
      </c>
      <c r="U11" s="106" t="str">
        <f t="shared" si="1"/>
        <v>42" CONDUIT, TYPE B</v>
      </c>
      <c r="V11" s="106" t="str">
        <f t="shared" si="1"/>
        <v>60" CONDUIT, TYPE B</v>
      </c>
      <c r="W11" s="106" t="str">
        <f t="shared" si="1"/>
        <v>CATCH BASIN, NO. 3</v>
      </c>
      <c r="X11" s="106" t="str">
        <f t="shared" si="1"/>
        <v>CATCH BASIN, NO. 3A</v>
      </c>
      <c r="Y11" s="106" t="str">
        <f t="shared" si="1"/>
        <v>CATCH BASIN, NO. 6</v>
      </c>
      <c r="Z11" s="106" t="str">
        <f t="shared" si="1"/>
        <v>INLET, NO. 2-A-6</v>
      </c>
      <c r="AA11" s="106" t="str">
        <f t="shared" si="1"/>
        <v>INLET, NO. 2-A-8</v>
      </c>
      <c r="AB11" s="106" t="str">
        <f t="shared" si="1"/>
        <v>INLET, NO. 2-A-10</v>
      </c>
      <c r="AC11" s="106" t="str">
        <f t="shared" si="1"/>
        <v>INLET, NO. 2-A-12</v>
      </c>
      <c r="AD11" s="106" t="str">
        <f t="shared" si="1"/>
        <v>MANHOLE, NO. 3 (48")</v>
      </c>
      <c r="AE11" s="106" t="str">
        <f t="shared" si="1"/>
        <v>MANHOLE, NO. 3 (60")</v>
      </c>
      <c r="AF11" s="106" t="str">
        <f t="shared" si="1"/>
        <v>MANHOLE, NO. 3 (72")</v>
      </c>
      <c r="AG11" s="106" t="str">
        <f t="shared" si="1"/>
        <v>MANHOLE, NO. 3 (90")</v>
      </c>
    </row>
    <row r="12" spans="1:40" ht="12.75" customHeight="1" x14ac:dyDescent="0.2">
      <c r="B12" s="96"/>
      <c r="D12" s="123"/>
      <c r="E12" s="83"/>
      <c r="F12" s="84"/>
      <c r="G12" s="85"/>
      <c r="H12" s="110"/>
      <c r="I12" s="111"/>
      <c r="J12" s="111"/>
      <c r="K12" s="111"/>
      <c r="L12" s="112"/>
      <c r="M12" s="105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</row>
    <row r="13" spans="1:40" ht="12.75" customHeight="1" x14ac:dyDescent="0.2">
      <c r="B13" s="96"/>
      <c r="D13" s="123"/>
      <c r="E13" s="83"/>
      <c r="F13" s="84"/>
      <c r="G13" s="85"/>
      <c r="H13" s="110"/>
      <c r="I13" s="111"/>
      <c r="J13" s="111"/>
      <c r="K13" s="111"/>
      <c r="L13" s="112"/>
      <c r="M13" s="105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</row>
    <row r="14" spans="1:40" ht="12.75" customHeight="1" x14ac:dyDescent="0.2">
      <c r="B14" s="96"/>
      <c r="D14" s="123"/>
      <c r="E14" s="83"/>
      <c r="F14" s="84"/>
      <c r="G14" s="85"/>
      <c r="H14" s="110"/>
      <c r="I14" s="111"/>
      <c r="J14" s="111"/>
      <c r="K14" s="111"/>
      <c r="L14" s="112"/>
      <c r="M14" s="105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</row>
    <row r="15" spans="1:40" ht="12.75" customHeight="1" x14ac:dyDescent="0.2">
      <c r="B15" s="96"/>
      <c r="D15" s="123"/>
      <c r="E15" s="83"/>
      <c r="F15" s="84"/>
      <c r="G15" s="85"/>
      <c r="H15" s="110"/>
      <c r="I15" s="111"/>
      <c r="J15" s="111"/>
      <c r="K15" s="111"/>
      <c r="L15" s="112"/>
      <c r="M15" s="105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</row>
    <row r="16" spans="1:40" ht="12.75" customHeight="1" x14ac:dyDescent="0.2">
      <c r="B16" s="96"/>
      <c r="D16" s="123"/>
      <c r="E16" s="83"/>
      <c r="F16" s="84"/>
      <c r="G16" s="85"/>
      <c r="H16" s="110"/>
      <c r="I16" s="111"/>
      <c r="J16" s="111"/>
      <c r="K16" s="111"/>
      <c r="L16" s="112"/>
      <c r="M16" s="105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</row>
    <row r="17" spans="2:33" ht="12.75" customHeight="1" x14ac:dyDescent="0.2">
      <c r="B17" s="96"/>
      <c r="D17" s="123"/>
      <c r="E17" s="83"/>
      <c r="F17" s="84"/>
      <c r="G17" s="85"/>
      <c r="H17" s="110"/>
      <c r="I17" s="111"/>
      <c r="J17" s="111"/>
      <c r="K17" s="111"/>
      <c r="L17" s="112"/>
      <c r="M17" s="105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</row>
    <row r="18" spans="2:33" ht="12.75" customHeight="1" x14ac:dyDescent="0.2">
      <c r="B18" s="96"/>
      <c r="D18" s="123"/>
      <c r="E18" s="83"/>
      <c r="F18" s="84"/>
      <c r="G18" s="85"/>
      <c r="H18" s="110"/>
      <c r="I18" s="111"/>
      <c r="J18" s="111"/>
      <c r="K18" s="111"/>
      <c r="L18" s="112"/>
      <c r="M18" s="105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</row>
    <row r="19" spans="2:33" ht="12.75" customHeight="1" x14ac:dyDescent="0.2">
      <c r="B19" s="96"/>
      <c r="D19" s="123"/>
      <c r="E19" s="83"/>
      <c r="F19" s="84"/>
      <c r="G19" s="85"/>
      <c r="H19" s="110"/>
      <c r="I19" s="111"/>
      <c r="J19" s="111"/>
      <c r="K19" s="111"/>
      <c r="L19" s="112"/>
      <c r="M19" s="105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</row>
    <row r="20" spans="2:33" ht="12.75" customHeight="1" x14ac:dyDescent="0.2">
      <c r="B20" s="96"/>
      <c r="D20" s="123"/>
      <c r="E20" s="83"/>
      <c r="F20" s="84"/>
      <c r="G20" s="85"/>
      <c r="H20" s="110"/>
      <c r="I20" s="111"/>
      <c r="J20" s="111"/>
      <c r="K20" s="111"/>
      <c r="L20" s="112"/>
      <c r="M20" s="105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  <row r="21" spans="2:33" ht="12.75" customHeight="1" x14ac:dyDescent="0.2">
      <c r="B21" s="96"/>
      <c r="D21" s="123"/>
      <c r="E21" s="83"/>
      <c r="F21" s="84"/>
      <c r="G21" s="85"/>
      <c r="H21" s="110"/>
      <c r="I21" s="111"/>
      <c r="J21" s="111"/>
      <c r="K21" s="111"/>
      <c r="L21" s="112"/>
      <c r="M21" s="105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</row>
    <row r="22" spans="2:33" ht="12.75" customHeight="1" x14ac:dyDescent="0.2">
      <c r="B22" s="96"/>
      <c r="D22" s="123"/>
      <c r="E22" s="83"/>
      <c r="F22" s="84"/>
      <c r="G22" s="85"/>
      <c r="H22" s="110"/>
      <c r="I22" s="111"/>
      <c r="J22" s="111"/>
      <c r="K22" s="111"/>
      <c r="L22" s="112"/>
      <c r="M22" s="105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</row>
    <row r="23" spans="2:33" ht="12.75" customHeight="1" thickBot="1" x14ac:dyDescent="0.25">
      <c r="B23" s="97"/>
      <c r="D23" s="124"/>
      <c r="E23" s="86"/>
      <c r="F23" s="87"/>
      <c r="G23" s="88"/>
      <c r="H23" s="113"/>
      <c r="I23" s="114"/>
      <c r="J23" s="114"/>
      <c r="K23" s="114"/>
      <c r="L23" s="115"/>
      <c r="M23" s="10" t="str">
        <f t="shared" ref="M23:AG23" si="2">IF(OR(TRIM(M8)=0,TRIM(M8)=""),"",IF(IFERROR(TRIM(INDEX(QryItemNamed,MATCH(TRIM(M8),ITEM,0),3)),"")="LS","",IFERROR(TRIM(INDEX(QryItemNamed,MATCH(TRIM(M8),ITEM,0),3)),"")))</f>
        <v>CY</v>
      </c>
      <c r="N23" s="11" t="str">
        <f t="shared" si="2"/>
        <v>FT</v>
      </c>
      <c r="O23" s="11" t="str">
        <f t="shared" si="2"/>
        <v>FT</v>
      </c>
      <c r="P23" s="11" t="str">
        <f t="shared" si="2"/>
        <v>FT</v>
      </c>
      <c r="Q23" s="11" t="str">
        <f t="shared" si="2"/>
        <v>FT</v>
      </c>
      <c r="R23" s="11" t="str">
        <f t="shared" si="2"/>
        <v>FT</v>
      </c>
      <c r="S23" s="11" t="str">
        <f t="shared" si="2"/>
        <v>FT</v>
      </c>
      <c r="T23" s="11" t="str">
        <f t="shared" si="2"/>
        <v>FT</v>
      </c>
      <c r="U23" s="11" t="str">
        <f t="shared" si="2"/>
        <v>FT</v>
      </c>
      <c r="V23" s="11" t="str">
        <f t="shared" si="2"/>
        <v>FT</v>
      </c>
      <c r="W23" s="11" t="str">
        <f t="shared" si="2"/>
        <v>EACH</v>
      </c>
      <c r="X23" s="11" t="str">
        <f t="shared" si="2"/>
        <v>EACH</v>
      </c>
      <c r="Y23" s="11" t="str">
        <f t="shared" si="2"/>
        <v>EACH</v>
      </c>
      <c r="Z23" s="11" t="str">
        <f t="shared" si="2"/>
        <v>EACH</v>
      </c>
      <c r="AA23" s="11" t="str">
        <f t="shared" si="2"/>
        <v>EACH</v>
      </c>
      <c r="AB23" s="11" t="str">
        <f t="shared" si="2"/>
        <v>EACH</v>
      </c>
      <c r="AC23" s="11" t="str">
        <f t="shared" si="2"/>
        <v>EACH</v>
      </c>
      <c r="AD23" s="11" t="str">
        <f t="shared" si="2"/>
        <v>EACH</v>
      </c>
      <c r="AE23" s="11" t="str">
        <f t="shared" si="2"/>
        <v>EACH</v>
      </c>
      <c r="AF23" s="11" t="str">
        <f t="shared" si="2"/>
        <v>EACH</v>
      </c>
      <c r="AG23" s="11" t="str">
        <f t="shared" si="2"/>
        <v>EACH</v>
      </c>
    </row>
    <row r="24" spans="2:33" ht="12.75" customHeight="1" x14ac:dyDescent="0.2">
      <c r="B24" s="33"/>
      <c r="D24" s="12"/>
      <c r="E24" s="89"/>
      <c r="F24" s="90"/>
      <c r="G24" s="91"/>
      <c r="H24" s="127" t="s">
        <v>21</v>
      </c>
      <c r="I24" s="128"/>
      <c r="J24" s="128"/>
      <c r="K24" s="128"/>
      <c r="L24" s="129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2:33" ht="12.75" customHeight="1" x14ac:dyDescent="0.2">
      <c r="B25" s="34"/>
      <c r="D25" s="17"/>
      <c r="E25" s="77"/>
      <c r="F25" s="78"/>
      <c r="G25" s="79"/>
      <c r="H25" s="18"/>
      <c r="I25" s="19"/>
      <c r="J25" s="20"/>
      <c r="K25" s="18"/>
      <c r="L25" s="21"/>
      <c r="M25" s="19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ht="12.75" customHeight="1" x14ac:dyDescent="0.2">
      <c r="B26" s="34"/>
      <c r="D26" s="17" t="s">
        <v>22</v>
      </c>
      <c r="E26" s="92" t="s">
        <v>132</v>
      </c>
      <c r="F26" s="93"/>
      <c r="G26" s="94"/>
      <c r="H26" s="18">
        <v>1970.07</v>
      </c>
      <c r="I26" s="40" t="s">
        <v>82</v>
      </c>
      <c r="J26" s="20"/>
      <c r="K26" s="41"/>
      <c r="L26" s="42"/>
      <c r="M26" s="19"/>
      <c r="N26" s="19"/>
      <c r="O26" s="45">
        <v>15</v>
      </c>
      <c r="P26" s="45"/>
      <c r="Q26" s="45"/>
      <c r="R26" s="45"/>
      <c r="S26" s="45"/>
      <c r="T26" s="45"/>
      <c r="U26" s="45"/>
      <c r="V26" s="45"/>
      <c r="W26" s="47"/>
      <c r="X26" s="47">
        <v>1</v>
      </c>
      <c r="Y26" s="47"/>
      <c r="Z26" s="47"/>
      <c r="AA26" s="47"/>
      <c r="AB26" s="47"/>
      <c r="AC26" s="47"/>
      <c r="AD26" s="20"/>
      <c r="AE26" s="20"/>
      <c r="AF26" s="20"/>
      <c r="AG26" s="20"/>
    </row>
    <row r="27" spans="2:33" ht="12.75" customHeight="1" x14ac:dyDescent="0.2">
      <c r="B27" s="34"/>
      <c r="D27" s="17" t="s">
        <v>23</v>
      </c>
      <c r="E27" s="92" t="s">
        <v>132</v>
      </c>
      <c r="F27" s="93"/>
      <c r="G27" s="94"/>
      <c r="H27" s="18">
        <v>1970.08</v>
      </c>
      <c r="I27" s="19" t="s">
        <v>82</v>
      </c>
      <c r="J27" s="20"/>
      <c r="K27" s="18"/>
      <c r="L27" s="21"/>
      <c r="M27" s="19"/>
      <c r="N27" s="19"/>
      <c r="O27" s="45"/>
      <c r="P27" s="45"/>
      <c r="Q27" s="45">
        <v>12</v>
      </c>
      <c r="R27" s="45"/>
      <c r="S27" s="45"/>
      <c r="T27" s="45"/>
      <c r="U27" s="45"/>
      <c r="V27" s="45"/>
      <c r="W27" s="47"/>
      <c r="X27" s="47"/>
      <c r="Y27" s="47"/>
      <c r="Z27" s="47"/>
      <c r="AA27" s="47"/>
      <c r="AB27" s="47"/>
      <c r="AC27" s="47"/>
      <c r="AD27" s="53">
        <v>1</v>
      </c>
      <c r="AE27" s="20"/>
      <c r="AF27" s="20"/>
      <c r="AG27" s="20"/>
    </row>
    <row r="28" spans="2:33" ht="12.75" customHeight="1" x14ac:dyDescent="0.2">
      <c r="B28" s="34"/>
      <c r="D28" s="17" t="s">
        <v>24</v>
      </c>
      <c r="E28" s="92" t="s">
        <v>132</v>
      </c>
      <c r="F28" s="93"/>
      <c r="G28" s="94"/>
      <c r="H28" s="18">
        <v>1970.15</v>
      </c>
      <c r="I28" s="19" t="s">
        <v>89</v>
      </c>
      <c r="J28" s="20"/>
      <c r="K28" s="18"/>
      <c r="L28" s="21"/>
      <c r="M28" s="19"/>
      <c r="N28" s="19"/>
      <c r="O28" s="45">
        <v>6</v>
      </c>
      <c r="P28" s="45"/>
      <c r="Q28" s="45"/>
      <c r="R28" s="45"/>
      <c r="S28" s="45"/>
      <c r="T28" s="45"/>
      <c r="U28" s="45"/>
      <c r="V28" s="45"/>
      <c r="W28" s="47"/>
      <c r="X28" s="47">
        <v>1</v>
      </c>
      <c r="Y28" s="47"/>
      <c r="Z28" s="47"/>
      <c r="AA28" s="47"/>
      <c r="AB28" s="47"/>
      <c r="AC28" s="47"/>
      <c r="AD28" s="53"/>
      <c r="AE28" s="20"/>
      <c r="AF28" s="20"/>
      <c r="AG28" s="20"/>
    </row>
    <row r="29" spans="2:33" ht="12.75" customHeight="1" x14ac:dyDescent="0.2">
      <c r="B29" s="34"/>
      <c r="D29" s="17" t="s">
        <v>25</v>
      </c>
      <c r="E29" s="92" t="s">
        <v>132</v>
      </c>
      <c r="F29" s="93"/>
      <c r="G29" s="94"/>
      <c r="H29" s="18">
        <v>2231.5300000000002</v>
      </c>
      <c r="I29" s="19" t="s">
        <v>89</v>
      </c>
      <c r="J29" s="20"/>
      <c r="K29" s="18"/>
      <c r="L29" s="21"/>
      <c r="M29" s="19"/>
      <c r="N29" s="19"/>
      <c r="O29" s="45">
        <v>23</v>
      </c>
      <c r="P29" s="45"/>
      <c r="Q29" s="45"/>
      <c r="R29" s="45"/>
      <c r="S29" s="45"/>
      <c r="T29" s="45"/>
      <c r="U29" s="45"/>
      <c r="V29" s="45"/>
      <c r="W29" s="47">
        <v>1</v>
      </c>
      <c r="X29" s="47"/>
      <c r="Y29" s="47"/>
      <c r="Z29" s="47"/>
      <c r="AA29" s="47"/>
      <c r="AB29" s="47"/>
      <c r="AC29" s="47"/>
      <c r="AD29" s="53"/>
      <c r="AE29" s="20"/>
      <c r="AF29" s="20"/>
      <c r="AG29" s="20"/>
    </row>
    <row r="30" spans="2:33" ht="12.75" customHeight="1" x14ac:dyDescent="0.2">
      <c r="B30" s="34"/>
      <c r="D30" s="17" t="s">
        <v>26</v>
      </c>
      <c r="E30" s="92" t="s">
        <v>132</v>
      </c>
      <c r="F30" s="93"/>
      <c r="G30" s="94"/>
      <c r="H30" s="18">
        <v>2232.9899999999998</v>
      </c>
      <c r="I30" s="19" t="s">
        <v>82</v>
      </c>
      <c r="J30" s="20"/>
      <c r="K30" s="18"/>
      <c r="L30" s="21"/>
      <c r="M30" s="19"/>
      <c r="N30" s="19"/>
      <c r="O30" s="45"/>
      <c r="P30" s="45"/>
      <c r="Q30" s="45">
        <v>12</v>
      </c>
      <c r="R30" s="45"/>
      <c r="S30" s="45"/>
      <c r="T30" s="45"/>
      <c r="U30" s="45"/>
      <c r="V30" s="45"/>
      <c r="W30" s="47"/>
      <c r="X30" s="47"/>
      <c r="Y30" s="47"/>
      <c r="Z30" s="47"/>
      <c r="AA30" s="47"/>
      <c r="AB30" s="47"/>
      <c r="AC30" s="47"/>
      <c r="AD30" s="53">
        <v>1</v>
      </c>
      <c r="AE30" s="20"/>
      <c r="AF30" s="20"/>
      <c r="AG30" s="20"/>
    </row>
    <row r="31" spans="2:33" ht="12.75" customHeight="1" x14ac:dyDescent="0.2">
      <c r="B31" s="34"/>
      <c r="D31" s="17"/>
      <c r="E31" s="77"/>
      <c r="F31" s="78"/>
      <c r="G31" s="79"/>
      <c r="H31" s="18"/>
      <c r="I31" s="19"/>
      <c r="J31" s="20"/>
      <c r="K31" s="18"/>
      <c r="L31" s="21"/>
      <c r="M31" s="19"/>
      <c r="N31" s="19"/>
      <c r="O31" s="45"/>
      <c r="P31" s="45"/>
      <c r="Q31" s="45"/>
      <c r="R31" s="45"/>
      <c r="S31" s="45"/>
      <c r="T31" s="45"/>
      <c r="U31" s="45"/>
      <c r="V31" s="45"/>
      <c r="W31" s="47"/>
      <c r="X31" s="47"/>
      <c r="Y31" s="47"/>
      <c r="Z31" s="47"/>
      <c r="AA31" s="47"/>
      <c r="AB31" s="47"/>
      <c r="AC31" s="47"/>
      <c r="AD31" s="53"/>
      <c r="AE31" s="20"/>
      <c r="AF31" s="20"/>
      <c r="AG31" s="20"/>
    </row>
    <row r="32" spans="2:33" ht="12.75" customHeight="1" x14ac:dyDescent="0.2">
      <c r="B32" s="34"/>
      <c r="D32" s="17" t="s">
        <v>27</v>
      </c>
      <c r="E32" s="92" t="s">
        <v>132</v>
      </c>
      <c r="F32" s="93"/>
      <c r="G32" s="94"/>
      <c r="H32" s="18">
        <v>2235.8000000000002</v>
      </c>
      <c r="I32" s="19" t="s">
        <v>82</v>
      </c>
      <c r="J32" s="20"/>
      <c r="K32" s="18"/>
      <c r="L32" s="21"/>
      <c r="M32" s="19"/>
      <c r="N32" s="19"/>
      <c r="O32" s="45">
        <v>8</v>
      </c>
      <c r="P32" s="45"/>
      <c r="Q32" s="45"/>
      <c r="R32" s="45"/>
      <c r="S32" s="45"/>
      <c r="T32" s="45"/>
      <c r="U32" s="45"/>
      <c r="V32" s="45"/>
      <c r="W32" s="47"/>
      <c r="X32" s="47"/>
      <c r="Y32" s="47"/>
      <c r="Z32" s="47"/>
      <c r="AA32" s="47">
        <v>1</v>
      </c>
      <c r="AB32" s="47"/>
      <c r="AC32" s="47"/>
      <c r="AD32" s="53"/>
      <c r="AE32" s="20"/>
      <c r="AF32" s="20"/>
      <c r="AG32" s="20"/>
    </row>
    <row r="33" spans="2:33" ht="12.75" customHeight="1" x14ac:dyDescent="0.2">
      <c r="B33" s="34"/>
      <c r="D33" s="17" t="s">
        <v>28</v>
      </c>
      <c r="E33" s="92" t="s">
        <v>133</v>
      </c>
      <c r="F33" s="93"/>
      <c r="G33" s="94"/>
      <c r="H33" s="18">
        <v>2414.98</v>
      </c>
      <c r="I33" s="19" t="s">
        <v>89</v>
      </c>
      <c r="J33" s="20"/>
      <c r="K33" s="18"/>
      <c r="L33" s="21"/>
      <c r="M33" s="19"/>
      <c r="N33" s="19"/>
      <c r="O33" s="45">
        <v>6</v>
      </c>
      <c r="P33" s="45"/>
      <c r="Q33" s="45"/>
      <c r="R33" s="45"/>
      <c r="S33" s="45"/>
      <c r="T33" s="45"/>
      <c r="U33" s="45"/>
      <c r="V33" s="45"/>
      <c r="W33" s="47">
        <v>1</v>
      </c>
      <c r="X33" s="47"/>
      <c r="Y33" s="47"/>
      <c r="Z33" s="47"/>
      <c r="AA33" s="47"/>
      <c r="AB33" s="47"/>
      <c r="AC33" s="47"/>
      <c r="AD33" s="53"/>
      <c r="AE33" s="20"/>
      <c r="AF33" s="20"/>
      <c r="AG33" s="20"/>
    </row>
    <row r="34" spans="2:33" ht="12.75" customHeight="1" x14ac:dyDescent="0.2">
      <c r="B34" s="34"/>
      <c r="D34" s="17" t="s">
        <v>29</v>
      </c>
      <c r="E34" s="92" t="s">
        <v>133</v>
      </c>
      <c r="F34" s="93"/>
      <c r="G34" s="94"/>
      <c r="H34" s="18">
        <v>2415.13</v>
      </c>
      <c r="I34" s="19" t="s">
        <v>82</v>
      </c>
      <c r="J34" s="20"/>
      <c r="K34" s="18"/>
      <c r="L34" s="21"/>
      <c r="M34" s="19"/>
      <c r="N34" s="19"/>
      <c r="O34" s="45">
        <v>6</v>
      </c>
      <c r="P34" s="45"/>
      <c r="Q34" s="45">
        <v>12</v>
      </c>
      <c r="R34" s="45"/>
      <c r="S34" s="45"/>
      <c r="T34" s="45"/>
      <c r="U34" s="45"/>
      <c r="V34" s="45"/>
      <c r="W34" s="47"/>
      <c r="X34" s="47"/>
      <c r="Y34" s="47"/>
      <c r="Z34" s="47"/>
      <c r="AA34" s="47"/>
      <c r="AB34" s="47"/>
      <c r="AC34" s="47"/>
      <c r="AD34" s="53">
        <v>1</v>
      </c>
      <c r="AE34" s="20"/>
      <c r="AF34" s="20"/>
      <c r="AG34" s="20"/>
    </row>
    <row r="35" spans="2:33" ht="12.75" customHeight="1" x14ac:dyDescent="0.2">
      <c r="B35" s="34"/>
      <c r="D35" s="17" t="s">
        <v>30</v>
      </c>
      <c r="E35" s="92" t="s">
        <v>133</v>
      </c>
      <c r="F35" s="93"/>
      <c r="G35" s="94"/>
      <c r="H35" s="18">
        <v>2585.4499999999998</v>
      </c>
      <c r="I35" s="19" t="s">
        <v>82</v>
      </c>
      <c r="J35" s="20"/>
      <c r="K35" s="18"/>
      <c r="L35" s="21"/>
      <c r="M35" s="19"/>
      <c r="N35" s="19"/>
      <c r="O35" s="45">
        <v>8</v>
      </c>
      <c r="P35" s="45"/>
      <c r="Q35" s="45"/>
      <c r="R35" s="45"/>
      <c r="S35" s="45"/>
      <c r="T35" s="45"/>
      <c r="U35" s="45"/>
      <c r="V35" s="45"/>
      <c r="W35" s="47"/>
      <c r="X35" s="47">
        <v>1</v>
      </c>
      <c r="Y35" s="47"/>
      <c r="Z35" s="47"/>
      <c r="AA35" s="47"/>
      <c r="AB35" s="47"/>
      <c r="AC35" s="47"/>
      <c r="AD35" s="53"/>
      <c r="AE35" s="20"/>
      <c r="AF35" s="20"/>
      <c r="AG35" s="20"/>
    </row>
    <row r="36" spans="2:33" ht="12.75" customHeight="1" x14ac:dyDescent="0.2">
      <c r="B36" s="34"/>
      <c r="D36" s="17" t="s">
        <v>31</v>
      </c>
      <c r="E36" s="77"/>
      <c r="F36" s="78"/>
      <c r="G36" s="79"/>
      <c r="H36" s="116" t="s">
        <v>90</v>
      </c>
      <c r="I36" s="117"/>
      <c r="J36" s="117"/>
      <c r="K36" s="117"/>
      <c r="L36" s="118"/>
      <c r="M36" s="19"/>
      <c r="N36" s="19"/>
      <c r="O36" s="45"/>
      <c r="P36" s="45"/>
      <c r="Q36" s="45"/>
      <c r="R36" s="45"/>
      <c r="S36" s="45"/>
      <c r="T36" s="45"/>
      <c r="U36" s="45"/>
      <c r="V36" s="45"/>
      <c r="W36" s="47"/>
      <c r="X36" s="47"/>
      <c r="Y36" s="47"/>
      <c r="Z36" s="47"/>
      <c r="AA36" s="47"/>
      <c r="AB36" s="47"/>
      <c r="AC36" s="47"/>
      <c r="AD36" s="53"/>
      <c r="AE36" s="20"/>
      <c r="AF36" s="20"/>
      <c r="AG36" s="20"/>
    </row>
    <row r="37" spans="2:33" ht="12.75" customHeight="1" x14ac:dyDescent="0.2">
      <c r="B37" s="34"/>
      <c r="D37" s="17"/>
      <c r="E37" s="77"/>
      <c r="F37" s="78"/>
      <c r="G37" s="79"/>
      <c r="H37" s="18"/>
      <c r="I37" s="19"/>
      <c r="J37" s="20"/>
      <c r="K37" s="18"/>
      <c r="L37" s="21"/>
      <c r="M37" s="19"/>
      <c r="N37" s="19"/>
      <c r="O37" s="45"/>
      <c r="P37" s="45"/>
      <c r="Q37" s="45"/>
      <c r="R37" s="45"/>
      <c r="S37" s="45"/>
      <c r="T37" s="45"/>
      <c r="U37" s="45"/>
      <c r="V37" s="45"/>
      <c r="W37" s="47"/>
      <c r="X37" s="47"/>
      <c r="Y37" s="47"/>
      <c r="Z37" s="47"/>
      <c r="AA37" s="47"/>
      <c r="AB37" s="47"/>
      <c r="AC37" s="47"/>
      <c r="AD37" s="53"/>
      <c r="AE37" s="20"/>
      <c r="AF37" s="20"/>
      <c r="AG37" s="20"/>
    </row>
    <row r="38" spans="2:33" ht="12.75" customHeight="1" x14ac:dyDescent="0.2">
      <c r="B38" s="34"/>
      <c r="D38" s="17" t="s">
        <v>32</v>
      </c>
      <c r="E38" s="92" t="s">
        <v>133</v>
      </c>
      <c r="F38" s="93"/>
      <c r="G38" s="94"/>
      <c r="H38" s="18">
        <v>2587.86</v>
      </c>
      <c r="I38" s="19" t="s">
        <v>82</v>
      </c>
      <c r="J38" s="20"/>
      <c r="K38" s="18"/>
      <c r="L38" s="21"/>
      <c r="M38" s="19"/>
      <c r="N38" s="19"/>
      <c r="O38" s="45"/>
      <c r="P38" s="45"/>
      <c r="Q38" s="45">
        <v>12</v>
      </c>
      <c r="R38" s="45"/>
      <c r="S38" s="45"/>
      <c r="T38" s="45"/>
      <c r="U38" s="45"/>
      <c r="V38" s="45"/>
      <c r="W38" s="47"/>
      <c r="X38" s="47"/>
      <c r="Y38" s="47"/>
      <c r="Z38" s="47"/>
      <c r="AA38" s="47"/>
      <c r="AB38" s="47"/>
      <c r="AC38" s="47"/>
      <c r="AD38" s="53">
        <v>1</v>
      </c>
      <c r="AE38" s="20"/>
      <c r="AF38" s="20"/>
      <c r="AG38" s="20"/>
    </row>
    <row r="39" spans="2:33" ht="12.75" customHeight="1" x14ac:dyDescent="0.2">
      <c r="B39" s="34"/>
      <c r="D39" s="17" t="s">
        <v>33</v>
      </c>
      <c r="E39" s="92" t="s">
        <v>133</v>
      </c>
      <c r="F39" s="93"/>
      <c r="G39" s="94"/>
      <c r="H39" s="18">
        <v>2588.2399999999998</v>
      </c>
      <c r="I39" s="19" t="s">
        <v>89</v>
      </c>
      <c r="J39" s="20"/>
      <c r="K39" s="18"/>
      <c r="L39" s="21"/>
      <c r="M39" s="19"/>
      <c r="N39" s="19"/>
      <c r="O39" s="45">
        <v>45</v>
      </c>
      <c r="P39" s="45"/>
      <c r="Q39" s="45"/>
      <c r="R39" s="45"/>
      <c r="S39" s="45"/>
      <c r="T39" s="45"/>
      <c r="U39" s="45"/>
      <c r="V39" s="45"/>
      <c r="W39" s="47"/>
      <c r="X39" s="47">
        <v>1</v>
      </c>
      <c r="Y39" s="47"/>
      <c r="Z39" s="47"/>
      <c r="AA39" s="47"/>
      <c r="AB39" s="47"/>
      <c r="AC39" s="47"/>
      <c r="AD39" s="53"/>
      <c r="AE39" s="20"/>
      <c r="AF39" s="20"/>
      <c r="AG39" s="20"/>
    </row>
    <row r="40" spans="2:33" ht="12.75" customHeight="1" x14ac:dyDescent="0.2">
      <c r="B40" s="34"/>
      <c r="D40" s="17" t="s">
        <v>34</v>
      </c>
      <c r="E40" s="92" t="s">
        <v>133</v>
      </c>
      <c r="F40" s="93"/>
      <c r="G40" s="94"/>
      <c r="H40" s="18">
        <v>2634.64</v>
      </c>
      <c r="I40" s="19" t="s">
        <v>82</v>
      </c>
      <c r="J40" s="20"/>
      <c r="K40" s="18"/>
      <c r="L40" s="21"/>
      <c r="M40" s="19"/>
      <c r="N40" s="19"/>
      <c r="O40" s="45">
        <v>7</v>
      </c>
      <c r="P40" s="45"/>
      <c r="Q40" s="45"/>
      <c r="R40" s="45"/>
      <c r="S40" s="45"/>
      <c r="T40" s="45"/>
      <c r="U40" s="45"/>
      <c r="V40" s="45"/>
      <c r="W40" s="47"/>
      <c r="X40" s="47"/>
      <c r="Y40" s="47"/>
      <c r="Z40" s="47"/>
      <c r="AA40" s="47">
        <v>1</v>
      </c>
      <c r="AB40" s="47"/>
      <c r="AC40" s="47"/>
      <c r="AD40" s="53"/>
      <c r="AE40" s="20"/>
      <c r="AF40" s="20"/>
      <c r="AG40" s="20"/>
    </row>
    <row r="41" spans="2:33" ht="12.75" customHeight="1" x14ac:dyDescent="0.2">
      <c r="B41" s="34"/>
      <c r="D41" s="17" t="s">
        <v>35</v>
      </c>
      <c r="E41" s="92" t="s">
        <v>133</v>
      </c>
      <c r="F41" s="93"/>
      <c r="G41" s="94"/>
      <c r="H41" s="18">
        <v>2774.84</v>
      </c>
      <c r="I41" s="19" t="s">
        <v>82</v>
      </c>
      <c r="J41" s="20"/>
      <c r="K41" s="18"/>
      <c r="L41" s="21"/>
      <c r="M41" s="19"/>
      <c r="N41" s="19"/>
      <c r="O41" s="45">
        <v>8</v>
      </c>
      <c r="P41" s="45"/>
      <c r="Q41" s="45"/>
      <c r="R41" s="45"/>
      <c r="S41" s="45"/>
      <c r="T41" s="45"/>
      <c r="U41" s="45"/>
      <c r="V41" s="45"/>
      <c r="W41" s="47">
        <v>1</v>
      </c>
      <c r="X41" s="47"/>
      <c r="Y41" s="47"/>
      <c r="Z41" s="47"/>
      <c r="AA41" s="47"/>
      <c r="AB41" s="47"/>
      <c r="AC41" s="47"/>
      <c r="AD41" s="53"/>
      <c r="AE41" s="20"/>
      <c r="AF41" s="20"/>
      <c r="AG41" s="20"/>
    </row>
    <row r="42" spans="2:33" ht="12.75" customHeight="1" x14ac:dyDescent="0.2">
      <c r="B42" s="34"/>
      <c r="D42" s="17" t="s">
        <v>36</v>
      </c>
      <c r="E42" s="92" t="s">
        <v>133</v>
      </c>
      <c r="F42" s="93"/>
      <c r="G42" s="94"/>
      <c r="H42" s="18">
        <v>2775.04</v>
      </c>
      <c r="I42" s="19" t="s">
        <v>82</v>
      </c>
      <c r="J42" s="20"/>
      <c r="K42" s="18"/>
      <c r="L42" s="21"/>
      <c r="M42" s="19"/>
      <c r="N42" s="19"/>
      <c r="O42" s="45">
        <v>6</v>
      </c>
      <c r="P42" s="45"/>
      <c r="Q42" s="45">
        <v>12</v>
      </c>
      <c r="R42" s="45"/>
      <c r="S42" s="45"/>
      <c r="T42" s="45"/>
      <c r="U42" s="45"/>
      <c r="V42" s="45"/>
      <c r="W42" s="47"/>
      <c r="X42" s="47"/>
      <c r="Y42" s="47"/>
      <c r="Z42" s="47"/>
      <c r="AA42" s="47"/>
      <c r="AB42" s="47"/>
      <c r="AC42" s="47"/>
      <c r="AD42" s="53">
        <v>1</v>
      </c>
      <c r="AE42" s="20"/>
      <c r="AF42" s="20"/>
      <c r="AG42" s="20"/>
    </row>
    <row r="43" spans="2:33" ht="12.75" customHeight="1" x14ac:dyDescent="0.2">
      <c r="B43" s="34"/>
      <c r="D43" s="17"/>
      <c r="E43" s="73"/>
      <c r="F43" s="74"/>
      <c r="G43" s="75"/>
      <c r="H43" s="18"/>
      <c r="I43" s="19"/>
      <c r="J43" s="20"/>
      <c r="K43" s="18"/>
      <c r="L43" s="21"/>
      <c r="M43" s="19"/>
      <c r="N43" s="19"/>
      <c r="O43" s="45"/>
      <c r="P43" s="45"/>
      <c r="Q43" s="45"/>
      <c r="R43" s="45"/>
      <c r="S43" s="45"/>
      <c r="T43" s="45"/>
      <c r="U43" s="45"/>
      <c r="V43" s="45"/>
      <c r="W43" s="47"/>
      <c r="X43" s="47"/>
      <c r="Y43" s="47"/>
      <c r="Z43" s="47"/>
      <c r="AA43" s="47"/>
      <c r="AB43" s="47"/>
      <c r="AC43" s="47"/>
      <c r="AD43" s="53"/>
      <c r="AE43" s="20"/>
      <c r="AF43" s="20"/>
      <c r="AG43" s="20"/>
    </row>
    <row r="44" spans="2:33" ht="12.75" customHeight="1" x14ac:dyDescent="0.2">
      <c r="B44" s="34"/>
      <c r="D44" s="17" t="s">
        <v>37</v>
      </c>
      <c r="E44" s="92" t="s">
        <v>133</v>
      </c>
      <c r="F44" s="93"/>
      <c r="G44" s="94"/>
      <c r="H44" s="18">
        <v>2775.81</v>
      </c>
      <c r="I44" s="19" t="s">
        <v>89</v>
      </c>
      <c r="J44" s="20"/>
      <c r="K44" s="18"/>
      <c r="L44" s="21"/>
      <c r="M44" s="19"/>
      <c r="N44" s="19"/>
      <c r="O44" s="45">
        <v>12</v>
      </c>
      <c r="P44" s="45"/>
      <c r="Q44" s="45"/>
      <c r="R44" s="45"/>
      <c r="S44" s="45"/>
      <c r="T44" s="45"/>
      <c r="U44" s="45"/>
      <c r="V44" s="45"/>
      <c r="W44" s="47">
        <v>1</v>
      </c>
      <c r="X44" s="47"/>
      <c r="Y44" s="47"/>
      <c r="Z44" s="47"/>
      <c r="AA44" s="47"/>
      <c r="AB44" s="47"/>
      <c r="AC44" s="47"/>
      <c r="AD44" s="53"/>
      <c r="AE44" s="20"/>
      <c r="AF44" s="20"/>
      <c r="AG44" s="20"/>
    </row>
    <row r="45" spans="2:33" ht="12.75" customHeight="1" x14ac:dyDescent="0.2">
      <c r="B45" s="34"/>
      <c r="D45" s="17" t="s">
        <v>38</v>
      </c>
      <c r="E45" s="92" t="s">
        <v>134</v>
      </c>
      <c r="F45" s="93"/>
      <c r="G45" s="94"/>
      <c r="H45" s="18">
        <v>2847.11</v>
      </c>
      <c r="I45" s="19" t="s">
        <v>89</v>
      </c>
      <c r="J45" s="20"/>
      <c r="K45" s="18"/>
      <c r="L45" s="21"/>
      <c r="M45" s="19"/>
      <c r="N45" s="19">
        <v>6</v>
      </c>
      <c r="O45" s="45">
        <v>6</v>
      </c>
      <c r="P45" s="45"/>
      <c r="Q45" s="45"/>
      <c r="R45" s="45"/>
      <c r="S45" s="45"/>
      <c r="T45" s="45"/>
      <c r="U45" s="45"/>
      <c r="V45" s="45"/>
      <c r="W45" s="47"/>
      <c r="X45" s="47"/>
      <c r="Y45" s="47"/>
      <c r="Z45" s="47">
        <v>1</v>
      </c>
      <c r="AA45" s="47"/>
      <c r="AB45" s="47"/>
      <c r="AC45" s="47"/>
      <c r="AD45" s="53"/>
      <c r="AE45" s="20"/>
      <c r="AF45" s="20"/>
      <c r="AG45" s="20"/>
    </row>
    <row r="46" spans="2:33" ht="12.75" customHeight="1" x14ac:dyDescent="0.2">
      <c r="B46" s="34"/>
      <c r="D46" s="17" t="s">
        <v>39</v>
      </c>
      <c r="E46" s="92" t="s">
        <v>134</v>
      </c>
      <c r="F46" s="93"/>
      <c r="G46" s="94"/>
      <c r="H46" s="18">
        <v>2942.34</v>
      </c>
      <c r="I46" s="19" t="s">
        <v>89</v>
      </c>
      <c r="J46" s="20"/>
      <c r="K46" s="18"/>
      <c r="L46" s="21"/>
      <c r="M46" s="19"/>
      <c r="N46" s="19"/>
      <c r="O46" s="45">
        <v>25</v>
      </c>
      <c r="P46" s="45"/>
      <c r="Q46" s="45"/>
      <c r="R46" s="45"/>
      <c r="S46" s="45"/>
      <c r="T46" s="45"/>
      <c r="U46" s="45"/>
      <c r="V46" s="45"/>
      <c r="W46" s="47"/>
      <c r="X46" s="47">
        <v>1</v>
      </c>
      <c r="Y46" s="47"/>
      <c r="Z46" s="47"/>
      <c r="AA46" s="47"/>
      <c r="AB46" s="47"/>
      <c r="AC46" s="47"/>
      <c r="AD46" s="53"/>
      <c r="AE46" s="20"/>
      <c r="AF46" s="20"/>
      <c r="AG46" s="20"/>
    </row>
    <row r="47" spans="2:33" ht="12.75" customHeight="1" x14ac:dyDescent="0.2">
      <c r="B47" s="34"/>
      <c r="D47" s="17" t="s">
        <v>40</v>
      </c>
      <c r="E47" s="92" t="s">
        <v>134</v>
      </c>
      <c r="F47" s="93"/>
      <c r="G47" s="94"/>
      <c r="H47" s="18">
        <v>2953.02</v>
      </c>
      <c r="I47" s="19" t="s">
        <v>82</v>
      </c>
      <c r="J47" s="20"/>
      <c r="K47" s="18"/>
      <c r="L47" s="21"/>
      <c r="M47" s="19"/>
      <c r="N47" s="19"/>
      <c r="O47" s="45">
        <v>12</v>
      </c>
      <c r="P47" s="45">
        <v>6</v>
      </c>
      <c r="Q47" s="45">
        <v>6</v>
      </c>
      <c r="R47" s="45"/>
      <c r="S47" s="45"/>
      <c r="T47" s="45"/>
      <c r="U47" s="45"/>
      <c r="V47" s="45"/>
      <c r="W47" s="47"/>
      <c r="X47" s="47"/>
      <c r="Y47" s="47"/>
      <c r="Z47" s="47"/>
      <c r="AA47" s="47"/>
      <c r="AB47" s="47"/>
      <c r="AC47" s="47"/>
      <c r="AD47" s="53">
        <v>1</v>
      </c>
      <c r="AE47" s="20"/>
      <c r="AF47" s="20"/>
      <c r="AG47" s="20"/>
    </row>
    <row r="48" spans="2:33" ht="12.75" customHeight="1" x14ac:dyDescent="0.2">
      <c r="B48" s="34"/>
      <c r="D48" s="17" t="s">
        <v>41</v>
      </c>
      <c r="E48" s="92" t="s">
        <v>134</v>
      </c>
      <c r="F48" s="93"/>
      <c r="G48" s="94"/>
      <c r="H48" s="76">
        <v>2953.59</v>
      </c>
      <c r="I48" s="19" t="s">
        <v>89</v>
      </c>
      <c r="J48" s="56"/>
      <c r="K48" s="76"/>
      <c r="L48" s="21"/>
      <c r="M48" s="19"/>
      <c r="N48" s="19"/>
      <c r="O48" s="56">
        <v>23</v>
      </c>
      <c r="P48" s="56"/>
      <c r="Q48" s="56"/>
      <c r="R48" s="56"/>
      <c r="S48" s="56"/>
      <c r="T48" s="56"/>
      <c r="U48" s="56"/>
      <c r="V48" s="56"/>
      <c r="W48" s="56"/>
      <c r="X48" s="56"/>
      <c r="Y48" s="56">
        <v>1</v>
      </c>
      <c r="Z48" s="47"/>
      <c r="AA48" s="47"/>
      <c r="AB48" s="47"/>
      <c r="AC48" s="47"/>
      <c r="AD48" s="53"/>
      <c r="AE48" s="20"/>
      <c r="AF48" s="20"/>
      <c r="AG48" s="20"/>
    </row>
    <row r="49" spans="2:33" ht="12.75" customHeight="1" x14ac:dyDescent="0.2">
      <c r="B49" s="34"/>
      <c r="D49" s="17"/>
      <c r="E49" s="77"/>
      <c r="F49" s="78"/>
      <c r="G49" s="79"/>
      <c r="H49" s="18"/>
      <c r="I49" s="19"/>
      <c r="J49" s="20"/>
      <c r="K49" s="18"/>
      <c r="L49" s="21"/>
      <c r="M49" s="19"/>
      <c r="N49" s="19"/>
      <c r="O49" s="45"/>
      <c r="P49" s="45"/>
      <c r="Q49" s="45"/>
      <c r="R49" s="45"/>
      <c r="S49" s="45"/>
      <c r="T49" s="45"/>
      <c r="U49" s="45"/>
      <c r="V49" s="45"/>
      <c r="W49" s="47"/>
      <c r="X49" s="47"/>
      <c r="Y49" s="47"/>
      <c r="Z49" s="47"/>
      <c r="AA49" s="47"/>
      <c r="AB49" s="47"/>
      <c r="AC49" s="47"/>
      <c r="AD49" s="53"/>
      <c r="AE49" s="20"/>
      <c r="AF49" s="20"/>
      <c r="AG49" s="20"/>
    </row>
    <row r="50" spans="2:33" ht="12.75" customHeight="1" x14ac:dyDescent="0.2">
      <c r="B50" s="34"/>
      <c r="D50" s="17" t="s">
        <v>42</v>
      </c>
      <c r="E50" s="92" t="s">
        <v>134</v>
      </c>
      <c r="F50" s="93"/>
      <c r="G50" s="94"/>
      <c r="H50" s="76">
        <v>3000.39</v>
      </c>
      <c r="I50" s="19" t="s">
        <v>82</v>
      </c>
      <c r="J50" s="56"/>
      <c r="K50" s="76"/>
      <c r="L50" s="21"/>
      <c r="M50" s="19"/>
      <c r="N50" s="19"/>
      <c r="O50" s="56">
        <v>12</v>
      </c>
      <c r="P50" s="56">
        <v>6</v>
      </c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>
        <v>1</v>
      </c>
      <c r="AE50" s="56"/>
      <c r="AF50" s="56"/>
      <c r="AG50" s="56"/>
    </row>
    <row r="51" spans="2:33" ht="12.75" customHeight="1" x14ac:dyDescent="0.2">
      <c r="B51" s="34"/>
      <c r="D51" s="17" t="s">
        <v>43</v>
      </c>
      <c r="E51" s="92" t="s">
        <v>134</v>
      </c>
      <c r="F51" s="93"/>
      <c r="G51" s="94"/>
      <c r="H51" s="76">
        <v>3001.72</v>
      </c>
      <c r="I51" s="19" t="s">
        <v>82</v>
      </c>
      <c r="J51" s="56"/>
      <c r="K51" s="76"/>
      <c r="L51" s="21"/>
      <c r="M51" s="19"/>
      <c r="N51" s="19"/>
      <c r="O51" s="56">
        <v>7</v>
      </c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>
        <v>1</v>
      </c>
      <c r="AA51" s="56"/>
      <c r="AB51" s="56"/>
      <c r="AC51" s="56"/>
      <c r="AD51" s="56"/>
      <c r="AE51" s="56"/>
      <c r="AF51" s="56"/>
      <c r="AG51" s="56"/>
    </row>
    <row r="52" spans="2:33" ht="12.75" customHeight="1" x14ac:dyDescent="0.2">
      <c r="B52" s="34"/>
      <c r="D52" s="17" t="s">
        <v>44</v>
      </c>
      <c r="E52" s="92" t="s">
        <v>134</v>
      </c>
      <c r="F52" s="93"/>
      <c r="G52" s="94"/>
      <c r="H52" s="76">
        <v>3004.39</v>
      </c>
      <c r="I52" s="19" t="s">
        <v>89</v>
      </c>
      <c r="J52" s="56"/>
      <c r="K52" s="76"/>
      <c r="L52" s="21"/>
      <c r="M52" s="19"/>
      <c r="N52" s="19"/>
      <c r="O52" s="56">
        <v>6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>
        <v>1</v>
      </c>
      <c r="AD52" s="56"/>
      <c r="AE52" s="56"/>
      <c r="AF52" s="56"/>
      <c r="AG52" s="56"/>
    </row>
    <row r="53" spans="2:33" ht="12.75" customHeight="1" x14ac:dyDescent="0.2">
      <c r="B53" s="34"/>
      <c r="D53" s="17" t="s">
        <v>45</v>
      </c>
      <c r="E53" s="92" t="s">
        <v>135</v>
      </c>
      <c r="F53" s="93"/>
      <c r="G53" s="94"/>
      <c r="H53" s="18">
        <v>3685.88</v>
      </c>
      <c r="I53" s="19" t="s">
        <v>82</v>
      </c>
      <c r="J53" s="20"/>
      <c r="K53" s="18"/>
      <c r="L53" s="21"/>
      <c r="M53" s="19"/>
      <c r="N53" s="19"/>
      <c r="O53" s="45">
        <v>18</v>
      </c>
      <c r="P53" s="45"/>
      <c r="Q53" s="45"/>
      <c r="R53" s="45"/>
      <c r="S53" s="45"/>
      <c r="T53" s="45"/>
      <c r="U53" s="45"/>
      <c r="V53" s="45"/>
      <c r="W53" s="47"/>
      <c r="X53" s="47"/>
      <c r="Y53" s="47"/>
      <c r="Z53" s="47"/>
      <c r="AA53" s="47"/>
      <c r="AB53" s="47"/>
      <c r="AC53" s="47"/>
      <c r="AD53" s="53"/>
      <c r="AE53" s="20"/>
      <c r="AF53" s="20"/>
      <c r="AG53" s="20"/>
    </row>
    <row r="54" spans="2:33" ht="12.75" customHeight="1" x14ac:dyDescent="0.2">
      <c r="B54" s="34"/>
      <c r="D54" s="17" t="s">
        <v>46</v>
      </c>
      <c r="E54" s="92" t="s">
        <v>151</v>
      </c>
      <c r="F54" s="93"/>
      <c r="G54" s="94"/>
      <c r="H54" s="18">
        <v>4336.99</v>
      </c>
      <c r="I54" s="19" t="s">
        <v>82</v>
      </c>
      <c r="J54" s="20"/>
      <c r="K54" s="18"/>
      <c r="L54" s="21"/>
      <c r="M54" s="19"/>
      <c r="N54" s="19"/>
      <c r="O54" s="45">
        <v>12</v>
      </c>
      <c r="P54" s="45"/>
      <c r="Q54" s="45"/>
      <c r="R54" s="45"/>
      <c r="S54" s="45"/>
      <c r="T54" s="45"/>
      <c r="U54" s="45"/>
      <c r="V54" s="45"/>
      <c r="W54" s="47">
        <v>1</v>
      </c>
      <c r="X54" s="47"/>
      <c r="Y54" s="47"/>
      <c r="Z54" s="47"/>
      <c r="AA54" s="47"/>
      <c r="AB54" s="47">
        <v>1</v>
      </c>
      <c r="AC54" s="47"/>
      <c r="AD54" s="53"/>
      <c r="AE54" s="20"/>
      <c r="AF54" s="20"/>
      <c r="AG54" s="20"/>
    </row>
    <row r="55" spans="2:33" ht="12.75" customHeight="1" x14ac:dyDescent="0.2">
      <c r="B55" s="34"/>
      <c r="D55" s="17"/>
      <c r="E55" s="77"/>
      <c r="F55" s="78"/>
      <c r="G55" s="79"/>
      <c r="H55" s="18"/>
      <c r="I55" s="19"/>
      <c r="J55" s="20"/>
      <c r="K55" s="18"/>
      <c r="L55" s="21"/>
      <c r="M55" s="19"/>
      <c r="N55" s="19"/>
      <c r="O55" s="45"/>
      <c r="P55" s="45"/>
      <c r="Q55" s="45"/>
      <c r="R55" s="45"/>
      <c r="S55" s="45"/>
      <c r="T55" s="45"/>
      <c r="U55" s="45"/>
      <c r="V55" s="45"/>
      <c r="W55" s="47"/>
      <c r="X55" s="47"/>
      <c r="Y55" s="47"/>
      <c r="Z55" s="47"/>
      <c r="AA55" s="47"/>
      <c r="AB55" s="47"/>
      <c r="AC55" s="47"/>
      <c r="AD55" s="53"/>
      <c r="AE55" s="20"/>
      <c r="AF55" s="20"/>
      <c r="AG55" s="20"/>
    </row>
    <row r="56" spans="2:33" ht="12.75" customHeight="1" x14ac:dyDescent="0.2">
      <c r="B56" s="34"/>
      <c r="D56" s="17" t="s">
        <v>47</v>
      </c>
      <c r="E56" s="92" t="s">
        <v>151</v>
      </c>
      <c r="F56" s="93"/>
      <c r="G56" s="94"/>
      <c r="H56" s="18">
        <v>4448.1000000000004</v>
      </c>
      <c r="I56" s="19" t="s">
        <v>89</v>
      </c>
      <c r="J56" s="20" t="s">
        <v>2</v>
      </c>
      <c r="K56" s="18">
        <v>4488</v>
      </c>
      <c r="L56" s="21" t="s">
        <v>89</v>
      </c>
      <c r="M56" s="19">
        <v>0.2</v>
      </c>
      <c r="N56" s="19"/>
      <c r="O56" s="45">
        <v>40</v>
      </c>
      <c r="P56" s="45"/>
      <c r="Q56" s="45"/>
      <c r="R56" s="45"/>
      <c r="S56" s="45"/>
      <c r="T56" s="45"/>
      <c r="U56" s="45"/>
      <c r="V56" s="45"/>
      <c r="W56" s="47">
        <v>1</v>
      </c>
      <c r="X56" s="47"/>
      <c r="Y56" s="47"/>
      <c r="Z56" s="47"/>
      <c r="AA56" s="47"/>
      <c r="AB56" s="47"/>
      <c r="AC56" s="47"/>
      <c r="AD56" s="53"/>
      <c r="AE56" s="20"/>
      <c r="AF56" s="20"/>
      <c r="AG56" s="20"/>
    </row>
    <row r="57" spans="2:33" ht="12.75" customHeight="1" x14ac:dyDescent="0.2">
      <c r="B57" s="34"/>
      <c r="D57" s="17" t="s">
        <v>48</v>
      </c>
      <c r="E57" s="92" t="s">
        <v>151</v>
      </c>
      <c r="F57" s="93"/>
      <c r="G57" s="94"/>
      <c r="H57" s="18">
        <v>4637.74</v>
      </c>
      <c r="I57" s="19" t="s">
        <v>82</v>
      </c>
      <c r="J57" s="20"/>
      <c r="K57" s="18"/>
      <c r="L57" s="21"/>
      <c r="M57" s="19"/>
      <c r="N57" s="20"/>
      <c r="O57" s="20">
        <v>6</v>
      </c>
      <c r="P57" s="20">
        <v>6</v>
      </c>
      <c r="Q57" s="20"/>
      <c r="R57" s="20"/>
      <c r="S57" s="20"/>
      <c r="T57" s="20"/>
      <c r="U57" s="20"/>
      <c r="V57" s="20"/>
      <c r="W57" s="47"/>
      <c r="X57" s="47"/>
      <c r="Y57" s="47"/>
      <c r="Z57" s="47"/>
      <c r="AA57" s="47">
        <v>1</v>
      </c>
      <c r="AB57" s="47"/>
      <c r="AC57" s="47"/>
      <c r="AD57" s="53"/>
      <c r="AE57" s="20"/>
      <c r="AF57" s="20"/>
      <c r="AG57" s="20"/>
    </row>
    <row r="58" spans="2:33" ht="12.75" customHeight="1" x14ac:dyDescent="0.2">
      <c r="B58" s="34"/>
      <c r="D58" s="17" t="s">
        <v>49</v>
      </c>
      <c r="E58" s="92" t="s">
        <v>136</v>
      </c>
      <c r="F58" s="93"/>
      <c r="G58" s="94"/>
      <c r="H58" s="18">
        <v>4951.8900000000003</v>
      </c>
      <c r="I58" s="19" t="s">
        <v>89</v>
      </c>
      <c r="J58" s="20"/>
      <c r="K58" s="18"/>
      <c r="L58" s="21"/>
      <c r="M58" s="19"/>
      <c r="N58" s="20"/>
      <c r="O58" s="50">
        <v>6</v>
      </c>
      <c r="P58" s="20"/>
      <c r="Q58" s="20"/>
      <c r="R58" s="20"/>
      <c r="S58" s="20"/>
      <c r="T58" s="20"/>
      <c r="U58" s="20"/>
      <c r="V58" s="20"/>
      <c r="W58" s="47"/>
      <c r="X58" s="47"/>
      <c r="Y58" s="47"/>
      <c r="Z58" s="47">
        <v>1</v>
      </c>
      <c r="AA58" s="47"/>
      <c r="AB58" s="47"/>
      <c r="AC58" s="47"/>
      <c r="AD58" s="53"/>
      <c r="AE58" s="20"/>
      <c r="AF58" s="20"/>
      <c r="AG58" s="20"/>
    </row>
    <row r="59" spans="2:33" ht="12.75" customHeight="1" x14ac:dyDescent="0.2">
      <c r="B59" s="34"/>
      <c r="D59" s="17" t="s">
        <v>50</v>
      </c>
      <c r="E59" s="92" t="s">
        <v>136</v>
      </c>
      <c r="F59" s="93"/>
      <c r="G59" s="94"/>
      <c r="H59" s="18">
        <v>4990.4399999999996</v>
      </c>
      <c r="I59" s="19" t="s">
        <v>89</v>
      </c>
      <c r="J59" s="20"/>
      <c r="K59" s="18"/>
      <c r="L59" s="21"/>
      <c r="M59" s="19"/>
      <c r="N59" s="20"/>
      <c r="O59" s="50">
        <v>45</v>
      </c>
      <c r="P59" s="20"/>
      <c r="Q59" s="20"/>
      <c r="R59" s="20"/>
      <c r="S59" s="20"/>
      <c r="T59" s="20"/>
      <c r="U59" s="20"/>
      <c r="V59" s="20"/>
      <c r="W59" s="47">
        <v>1</v>
      </c>
      <c r="X59" s="47"/>
      <c r="Y59" s="47"/>
      <c r="Z59" s="47"/>
      <c r="AA59" s="47"/>
      <c r="AB59" s="47"/>
      <c r="AC59" s="47"/>
      <c r="AD59" s="53"/>
      <c r="AE59" s="20"/>
      <c r="AF59" s="20"/>
      <c r="AG59" s="20"/>
    </row>
    <row r="60" spans="2:33" ht="12.75" customHeight="1" x14ac:dyDescent="0.2">
      <c r="B60" s="34"/>
      <c r="D60" s="17" t="s">
        <v>51</v>
      </c>
      <c r="E60" s="77"/>
      <c r="F60" s="78"/>
      <c r="G60" s="79"/>
      <c r="H60" s="116" t="s">
        <v>90</v>
      </c>
      <c r="I60" s="117"/>
      <c r="J60" s="117"/>
      <c r="K60" s="117"/>
      <c r="L60" s="118"/>
      <c r="M60" s="19"/>
      <c r="N60" s="20"/>
      <c r="O60" s="50"/>
      <c r="P60" s="20"/>
      <c r="Q60" s="20"/>
      <c r="R60" s="20"/>
      <c r="S60" s="20"/>
      <c r="T60" s="20"/>
      <c r="U60" s="20"/>
      <c r="V60" s="20"/>
      <c r="W60" s="47"/>
      <c r="X60" s="47"/>
      <c r="Y60" s="47"/>
      <c r="Z60" s="47"/>
      <c r="AA60" s="47"/>
      <c r="AB60" s="47"/>
      <c r="AC60" s="47"/>
      <c r="AD60" s="53"/>
      <c r="AE60" s="20"/>
      <c r="AF60" s="20"/>
      <c r="AG60" s="20"/>
    </row>
    <row r="61" spans="2:33" ht="12.75" customHeight="1" x14ac:dyDescent="0.2">
      <c r="B61" s="34"/>
      <c r="D61" s="17"/>
      <c r="E61" s="77"/>
      <c r="F61" s="78"/>
      <c r="G61" s="79"/>
      <c r="H61" s="18"/>
      <c r="I61" s="19"/>
      <c r="J61" s="20"/>
      <c r="K61" s="18"/>
      <c r="L61" s="21"/>
      <c r="M61" s="19"/>
      <c r="N61" s="20"/>
      <c r="O61" s="50"/>
      <c r="P61" s="20"/>
      <c r="Q61" s="20"/>
      <c r="R61" s="20"/>
      <c r="S61" s="20"/>
      <c r="T61" s="20"/>
      <c r="U61" s="20"/>
      <c r="V61" s="20"/>
      <c r="W61" s="47"/>
      <c r="X61" s="47"/>
      <c r="Y61" s="47"/>
      <c r="Z61" s="47"/>
      <c r="AA61" s="47"/>
      <c r="AB61" s="47"/>
      <c r="AC61" s="47"/>
      <c r="AD61" s="53"/>
      <c r="AE61" s="20"/>
      <c r="AF61" s="20"/>
      <c r="AG61" s="20"/>
    </row>
    <row r="62" spans="2:33" ht="12.75" customHeight="1" x14ac:dyDescent="0.2">
      <c r="B62" s="34"/>
      <c r="D62" s="17" t="s">
        <v>52</v>
      </c>
      <c r="E62" s="92" t="s">
        <v>136</v>
      </c>
      <c r="F62" s="93"/>
      <c r="G62" s="94"/>
      <c r="H62" s="18">
        <v>5067.63</v>
      </c>
      <c r="I62" s="19" t="s">
        <v>82</v>
      </c>
      <c r="J62" s="20"/>
      <c r="K62" s="18"/>
      <c r="L62" s="21"/>
      <c r="M62" s="19"/>
      <c r="N62" s="20"/>
      <c r="O62" s="50">
        <v>6</v>
      </c>
      <c r="P62" s="20"/>
      <c r="Q62" s="20"/>
      <c r="R62" s="20"/>
      <c r="S62" s="20"/>
      <c r="T62" s="20"/>
      <c r="U62" s="20"/>
      <c r="V62" s="20"/>
      <c r="W62" s="47"/>
      <c r="X62" s="47"/>
      <c r="Y62" s="47"/>
      <c r="Z62" s="47">
        <v>1</v>
      </c>
      <c r="AA62" s="47"/>
      <c r="AB62" s="47"/>
      <c r="AC62" s="47"/>
      <c r="AD62" s="53"/>
      <c r="AE62" s="20"/>
      <c r="AF62" s="20"/>
      <c r="AG62" s="20"/>
    </row>
    <row r="63" spans="2:33" ht="12.75" customHeight="1" x14ac:dyDescent="0.2">
      <c r="B63" s="34"/>
      <c r="D63" s="17" t="s">
        <v>53</v>
      </c>
      <c r="E63" s="92" t="s">
        <v>137</v>
      </c>
      <c r="F63" s="93"/>
      <c r="G63" s="94"/>
      <c r="H63" s="18">
        <v>5494.24</v>
      </c>
      <c r="I63" s="19" t="s">
        <v>82</v>
      </c>
      <c r="J63" s="20"/>
      <c r="K63" s="18"/>
      <c r="L63" s="21"/>
      <c r="M63" s="19"/>
      <c r="N63" s="20"/>
      <c r="O63" s="50"/>
      <c r="P63" s="20"/>
      <c r="Q63" s="20"/>
      <c r="R63" s="20"/>
      <c r="S63" s="20"/>
      <c r="T63" s="20"/>
      <c r="U63" s="20"/>
      <c r="V63" s="20">
        <v>12</v>
      </c>
      <c r="W63" s="20"/>
      <c r="X63" s="20"/>
      <c r="Y63" s="20"/>
      <c r="Z63" s="20"/>
      <c r="AA63" s="20"/>
      <c r="AB63" s="20"/>
      <c r="AC63" s="20"/>
      <c r="AD63" s="53"/>
      <c r="AE63" s="20"/>
      <c r="AF63" s="20"/>
      <c r="AG63" s="20">
        <v>1</v>
      </c>
    </row>
    <row r="64" spans="2:33" ht="12.75" customHeight="1" x14ac:dyDescent="0.2">
      <c r="B64" s="34"/>
      <c r="D64" s="17" t="s">
        <v>54</v>
      </c>
      <c r="E64" s="92" t="s">
        <v>138</v>
      </c>
      <c r="F64" s="93"/>
      <c r="G64" s="94"/>
      <c r="H64" s="18">
        <v>6098.26</v>
      </c>
      <c r="I64" s="19" t="s">
        <v>89</v>
      </c>
      <c r="J64" s="20"/>
      <c r="K64" s="18"/>
      <c r="L64" s="21"/>
      <c r="M64" s="19"/>
      <c r="N64" s="20"/>
      <c r="O64" s="50">
        <v>7</v>
      </c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>
        <v>1</v>
      </c>
      <c r="AA64" s="20"/>
      <c r="AB64" s="20"/>
      <c r="AC64" s="20"/>
      <c r="AD64" s="53"/>
      <c r="AE64" s="20"/>
      <c r="AF64" s="20"/>
      <c r="AG64" s="20"/>
    </row>
    <row r="65" spans="2:33" ht="12.75" customHeight="1" x14ac:dyDescent="0.2">
      <c r="B65" s="34"/>
      <c r="D65" s="17" t="s">
        <v>55</v>
      </c>
      <c r="E65" s="92" t="s">
        <v>138</v>
      </c>
      <c r="F65" s="93"/>
      <c r="G65" s="94"/>
      <c r="H65" s="18">
        <v>6099.33</v>
      </c>
      <c r="I65" s="19" t="s">
        <v>82</v>
      </c>
      <c r="J65" s="20"/>
      <c r="K65" s="18"/>
      <c r="L65" s="21"/>
      <c r="M65" s="19"/>
      <c r="N65" s="20"/>
      <c r="O65" s="20">
        <v>6</v>
      </c>
      <c r="P65" s="20">
        <v>10</v>
      </c>
      <c r="Q65" s="20"/>
      <c r="R65" s="20"/>
      <c r="S65" s="20"/>
      <c r="T65" s="20"/>
      <c r="U65" s="20"/>
      <c r="V65" s="20"/>
      <c r="W65" s="20"/>
      <c r="X65" s="20"/>
      <c r="Y65" s="20"/>
      <c r="Z65" s="50">
        <v>1</v>
      </c>
      <c r="AA65" s="20"/>
      <c r="AB65" s="20"/>
      <c r="AC65" s="20"/>
      <c r="AD65" s="53"/>
      <c r="AE65" s="20"/>
      <c r="AF65" s="20"/>
      <c r="AG65" s="20"/>
    </row>
    <row r="66" spans="2:33" ht="12.75" customHeight="1" x14ac:dyDescent="0.2">
      <c r="B66" s="34"/>
      <c r="D66" s="17" t="s">
        <v>56</v>
      </c>
      <c r="E66" s="92" t="s">
        <v>138</v>
      </c>
      <c r="F66" s="93"/>
      <c r="G66" s="94"/>
      <c r="H66" s="18">
        <v>6160.51</v>
      </c>
      <c r="I66" s="19" t="s">
        <v>89</v>
      </c>
      <c r="J66" s="20"/>
      <c r="K66" s="18"/>
      <c r="L66" s="21"/>
      <c r="M66" s="19"/>
      <c r="N66" s="20"/>
      <c r="O66" s="20">
        <v>8</v>
      </c>
      <c r="P66" s="20"/>
      <c r="Q66" s="20"/>
      <c r="R66" s="20"/>
      <c r="S66" s="20"/>
      <c r="T66" s="20"/>
      <c r="U66" s="20"/>
      <c r="V66" s="20"/>
      <c r="W66" s="20">
        <v>1</v>
      </c>
      <c r="X66" s="20"/>
      <c r="Y66" s="20"/>
      <c r="Z66" s="20"/>
      <c r="AA66" s="20"/>
      <c r="AB66" s="20"/>
      <c r="AC66" s="20"/>
      <c r="AD66" s="53"/>
      <c r="AE66" s="20"/>
      <c r="AF66" s="20"/>
      <c r="AG66" s="20"/>
    </row>
    <row r="67" spans="2:33" ht="12.75" customHeight="1" x14ac:dyDescent="0.2">
      <c r="B67" s="34"/>
      <c r="D67" s="17"/>
      <c r="E67" s="77"/>
      <c r="F67" s="78"/>
      <c r="G67" s="79"/>
      <c r="H67" s="18"/>
      <c r="I67" s="19"/>
      <c r="J67" s="20"/>
      <c r="K67" s="18"/>
      <c r="L67" s="21"/>
      <c r="M67" s="19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53"/>
      <c r="AE67" s="20"/>
      <c r="AF67" s="20"/>
      <c r="AG67" s="20"/>
    </row>
    <row r="68" spans="2:33" ht="12.75" customHeight="1" x14ac:dyDescent="0.2">
      <c r="B68" s="34"/>
      <c r="D68" s="17" t="s">
        <v>57</v>
      </c>
      <c r="E68" s="92" t="s">
        <v>138</v>
      </c>
      <c r="F68" s="93"/>
      <c r="G68" s="94"/>
      <c r="H68" s="18">
        <v>6238.16</v>
      </c>
      <c r="I68" s="19" t="s">
        <v>82</v>
      </c>
      <c r="J68" s="20"/>
      <c r="K68" s="18"/>
      <c r="L68" s="21"/>
      <c r="M68" s="19"/>
      <c r="N68" s="20"/>
      <c r="O68" s="20">
        <v>10</v>
      </c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>
        <v>1</v>
      </c>
      <c r="AC68" s="20"/>
      <c r="AD68" s="53"/>
      <c r="AE68" s="20"/>
      <c r="AF68" s="20"/>
      <c r="AG68" s="20"/>
    </row>
    <row r="69" spans="2:33" ht="12.75" customHeight="1" x14ac:dyDescent="0.2">
      <c r="B69" s="34"/>
      <c r="D69" s="17" t="s">
        <v>58</v>
      </c>
      <c r="E69" s="92" t="s">
        <v>138</v>
      </c>
      <c r="F69" s="93"/>
      <c r="G69" s="94"/>
      <c r="H69" s="18">
        <v>6253.72</v>
      </c>
      <c r="I69" s="19" t="s">
        <v>89</v>
      </c>
      <c r="J69" s="20"/>
      <c r="K69" s="18"/>
      <c r="L69" s="21"/>
      <c r="M69" s="19"/>
      <c r="N69" s="20"/>
      <c r="O69" s="20">
        <v>10</v>
      </c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>
        <v>1</v>
      </c>
      <c r="AC69" s="20"/>
      <c r="AD69" s="53"/>
      <c r="AE69" s="20"/>
      <c r="AF69" s="20"/>
      <c r="AG69" s="20"/>
    </row>
    <row r="70" spans="2:33" ht="12.75" customHeight="1" x14ac:dyDescent="0.2">
      <c r="B70" s="34"/>
      <c r="D70" s="17" t="s">
        <v>59</v>
      </c>
      <c r="E70" s="92" t="s">
        <v>138</v>
      </c>
      <c r="F70" s="93"/>
      <c r="G70" s="94"/>
      <c r="H70" s="18">
        <v>6288.94</v>
      </c>
      <c r="I70" s="19" t="s">
        <v>89</v>
      </c>
      <c r="J70" s="20"/>
      <c r="K70" s="18"/>
      <c r="L70" s="21"/>
      <c r="M70" s="19"/>
      <c r="N70" s="20"/>
      <c r="O70" s="20"/>
      <c r="P70" s="20"/>
      <c r="Q70" s="20"/>
      <c r="R70" s="20">
        <v>6</v>
      </c>
      <c r="S70" s="20"/>
      <c r="T70" s="20"/>
      <c r="U70" s="20"/>
      <c r="V70" s="20">
        <v>12</v>
      </c>
      <c r="W70" s="20"/>
      <c r="X70" s="20"/>
      <c r="Y70" s="20"/>
      <c r="Z70" s="20"/>
      <c r="AA70" s="20"/>
      <c r="AB70" s="20"/>
      <c r="AC70" s="20"/>
      <c r="AD70" s="53"/>
      <c r="AE70" s="20"/>
      <c r="AF70" s="20"/>
      <c r="AG70" s="20">
        <v>1</v>
      </c>
    </row>
    <row r="71" spans="2:33" ht="12.75" customHeight="1" x14ac:dyDescent="0.2">
      <c r="B71" s="34"/>
      <c r="D71" s="17" t="s">
        <v>60</v>
      </c>
      <c r="E71" s="92" t="s">
        <v>139</v>
      </c>
      <c r="F71" s="93"/>
      <c r="G71" s="94"/>
      <c r="H71" s="18">
        <v>6608.69</v>
      </c>
      <c r="I71" s="19" t="s">
        <v>89</v>
      </c>
      <c r="J71" s="20"/>
      <c r="K71" s="18"/>
      <c r="L71" s="21"/>
      <c r="M71" s="19"/>
      <c r="N71" s="20"/>
      <c r="O71" s="20">
        <v>12</v>
      </c>
      <c r="P71" s="20"/>
      <c r="Q71" s="20"/>
      <c r="R71" s="20"/>
      <c r="S71" s="20"/>
      <c r="T71" s="20"/>
      <c r="U71" s="20">
        <v>12</v>
      </c>
      <c r="V71" s="20"/>
      <c r="W71" s="20"/>
      <c r="X71" s="20"/>
      <c r="Y71" s="20"/>
      <c r="Z71" s="20"/>
      <c r="AA71" s="20"/>
      <c r="AB71" s="20"/>
      <c r="AC71" s="20"/>
      <c r="AD71" s="53"/>
      <c r="AE71" s="20"/>
      <c r="AF71" s="20">
        <v>1</v>
      </c>
      <c r="AG71" s="20"/>
    </row>
    <row r="72" spans="2:33" ht="12.75" customHeight="1" x14ac:dyDescent="0.2">
      <c r="B72" s="34"/>
      <c r="D72" s="17" t="s">
        <v>61</v>
      </c>
      <c r="E72" s="92" t="s">
        <v>139</v>
      </c>
      <c r="F72" s="93"/>
      <c r="G72" s="94"/>
      <c r="H72" s="59">
        <v>6660.76</v>
      </c>
      <c r="I72" s="19" t="s">
        <v>82</v>
      </c>
      <c r="J72" s="56"/>
      <c r="K72" s="59"/>
      <c r="L72" s="21"/>
      <c r="M72" s="19"/>
      <c r="N72" s="20"/>
      <c r="O72" s="20">
        <v>16</v>
      </c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53"/>
      <c r="AE72" s="20"/>
      <c r="AF72" s="20"/>
      <c r="AG72" s="20"/>
    </row>
    <row r="73" spans="2:33" ht="12.75" customHeight="1" x14ac:dyDescent="0.2">
      <c r="B73" s="34"/>
      <c r="D73" s="17"/>
      <c r="E73" s="77"/>
      <c r="F73" s="78"/>
      <c r="G73" s="79"/>
      <c r="H73" s="18"/>
      <c r="I73" s="19"/>
      <c r="J73" s="20"/>
      <c r="K73" s="18"/>
      <c r="L73" s="21"/>
      <c r="M73" s="19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53"/>
      <c r="AE73" s="20"/>
      <c r="AF73" s="20"/>
      <c r="AG73" s="20"/>
    </row>
    <row r="74" spans="2:33" ht="12.75" customHeight="1" x14ac:dyDescent="0.2">
      <c r="B74" s="34"/>
      <c r="D74" s="17" t="s">
        <v>62</v>
      </c>
      <c r="E74" s="92" t="s">
        <v>140</v>
      </c>
      <c r="F74" s="93"/>
      <c r="G74" s="94"/>
      <c r="H74" s="18">
        <v>6674.72</v>
      </c>
      <c r="I74" s="19" t="s">
        <v>82</v>
      </c>
      <c r="J74" s="20"/>
      <c r="K74" s="18"/>
      <c r="L74" s="21"/>
      <c r="M74" s="19"/>
      <c r="N74" s="20"/>
      <c r="O74" s="20">
        <v>22</v>
      </c>
      <c r="P74" s="20"/>
      <c r="Q74" s="20"/>
      <c r="R74" s="20"/>
      <c r="S74" s="20"/>
      <c r="T74" s="20"/>
      <c r="U74" s="20"/>
      <c r="V74" s="20"/>
      <c r="W74" s="20">
        <v>1</v>
      </c>
      <c r="X74" s="20"/>
      <c r="Y74" s="20"/>
      <c r="Z74" s="20"/>
      <c r="AA74" s="20"/>
      <c r="AB74" s="20"/>
      <c r="AC74" s="20"/>
      <c r="AD74" s="53"/>
      <c r="AE74" s="20"/>
      <c r="AF74" s="20">
        <v>1</v>
      </c>
      <c r="AG74" s="20"/>
    </row>
    <row r="75" spans="2:33" ht="12.75" customHeight="1" x14ac:dyDescent="0.2">
      <c r="B75" s="34"/>
      <c r="D75" s="57" t="s">
        <v>63</v>
      </c>
      <c r="E75" s="92" t="s">
        <v>140</v>
      </c>
      <c r="F75" s="93"/>
      <c r="G75" s="94"/>
      <c r="H75" s="59">
        <v>6847.75</v>
      </c>
      <c r="I75" s="19" t="s">
        <v>89</v>
      </c>
      <c r="J75" s="56"/>
      <c r="K75" s="59"/>
      <c r="L75" s="21"/>
      <c r="M75" s="19"/>
      <c r="N75" s="56"/>
      <c r="O75" s="56"/>
      <c r="P75" s="56"/>
      <c r="Q75" s="56"/>
      <c r="R75" s="56"/>
      <c r="S75" s="56">
        <v>6</v>
      </c>
      <c r="T75" s="56">
        <v>6</v>
      </c>
      <c r="U75" s="56">
        <v>6</v>
      </c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>
        <v>1</v>
      </c>
      <c r="AG75" s="20"/>
    </row>
    <row r="76" spans="2:33" ht="12.75" customHeight="1" x14ac:dyDescent="0.2">
      <c r="B76" s="34"/>
      <c r="D76" s="57" t="s">
        <v>64</v>
      </c>
      <c r="E76" s="92" t="s">
        <v>140</v>
      </c>
      <c r="F76" s="93"/>
      <c r="G76" s="94"/>
      <c r="H76" s="59">
        <v>6850.98</v>
      </c>
      <c r="I76" s="19" t="s">
        <v>89</v>
      </c>
      <c r="J76" s="56"/>
      <c r="K76" s="59"/>
      <c r="L76" s="21"/>
      <c r="M76" s="19"/>
      <c r="N76" s="56"/>
      <c r="O76" s="56"/>
      <c r="P76" s="56"/>
      <c r="Q76" s="56"/>
      <c r="R76" s="56"/>
      <c r="S76" s="56">
        <v>12</v>
      </c>
      <c r="T76" s="56"/>
      <c r="U76" s="56"/>
      <c r="V76" s="56"/>
      <c r="W76" s="56"/>
      <c r="X76" s="56"/>
      <c r="Y76" s="56"/>
      <c r="Z76" s="56"/>
      <c r="AA76" s="56">
        <v>1</v>
      </c>
      <c r="AB76" s="56"/>
      <c r="AC76" s="56"/>
      <c r="AD76" s="56"/>
      <c r="AE76" s="56"/>
      <c r="AF76" s="56"/>
      <c r="AG76" s="20"/>
    </row>
    <row r="77" spans="2:33" ht="12.75" customHeight="1" x14ac:dyDescent="0.2">
      <c r="B77" s="34"/>
      <c r="D77" s="57" t="s">
        <v>65</v>
      </c>
      <c r="E77" s="92" t="s">
        <v>140</v>
      </c>
      <c r="F77" s="93"/>
      <c r="G77" s="94"/>
      <c r="H77" s="59">
        <v>6851.18</v>
      </c>
      <c r="I77" s="19" t="s">
        <v>82</v>
      </c>
      <c r="J77" s="56"/>
      <c r="K77" s="59"/>
      <c r="L77" s="21"/>
      <c r="M77" s="19"/>
      <c r="N77" s="56"/>
      <c r="O77" s="56">
        <v>6</v>
      </c>
      <c r="P77" s="56"/>
      <c r="Q77" s="56"/>
      <c r="R77" s="56"/>
      <c r="S77" s="56"/>
      <c r="T77" s="56">
        <v>6</v>
      </c>
      <c r="U77" s="56"/>
      <c r="V77" s="56"/>
      <c r="W77" s="56"/>
      <c r="X77" s="56"/>
      <c r="Y77" s="56"/>
      <c r="Z77" s="56"/>
      <c r="AA77" s="56">
        <v>1</v>
      </c>
      <c r="AB77" s="56"/>
      <c r="AC77" s="56"/>
      <c r="AD77" s="56"/>
      <c r="AE77" s="56"/>
      <c r="AF77" s="56"/>
      <c r="AG77" s="20"/>
    </row>
    <row r="78" spans="2:33" ht="12.75" customHeight="1" x14ac:dyDescent="0.2">
      <c r="B78" s="34"/>
      <c r="D78" s="57" t="s">
        <v>66</v>
      </c>
      <c r="E78" s="92" t="s">
        <v>140</v>
      </c>
      <c r="F78" s="93"/>
      <c r="G78" s="94"/>
      <c r="H78" s="59">
        <v>7216.96</v>
      </c>
      <c r="I78" s="19" t="s">
        <v>82</v>
      </c>
      <c r="J78" s="56"/>
      <c r="K78" s="59"/>
      <c r="L78" s="21"/>
      <c r="M78" s="19"/>
      <c r="N78" s="56"/>
      <c r="O78" s="56">
        <v>20</v>
      </c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>
        <v>1</v>
      </c>
      <c r="AE78" s="56"/>
      <c r="AF78" s="56"/>
      <c r="AG78" s="20"/>
    </row>
    <row r="79" spans="2:33" ht="12.75" customHeight="1" x14ac:dyDescent="0.2">
      <c r="B79" s="34"/>
      <c r="D79" s="57"/>
      <c r="E79" s="77"/>
      <c r="F79" s="78"/>
      <c r="G79" s="79"/>
      <c r="H79" s="59"/>
      <c r="I79" s="19"/>
      <c r="J79" s="56"/>
      <c r="K79" s="59"/>
      <c r="L79" s="21"/>
      <c r="M79" s="19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20"/>
    </row>
    <row r="80" spans="2:33" ht="12.75" customHeight="1" x14ac:dyDescent="0.2">
      <c r="B80" s="34"/>
      <c r="D80" s="57" t="s">
        <v>67</v>
      </c>
      <c r="E80" s="92" t="s">
        <v>140</v>
      </c>
      <c r="F80" s="93"/>
      <c r="G80" s="94"/>
      <c r="H80" s="59">
        <v>7236.25</v>
      </c>
      <c r="I80" s="19" t="s">
        <v>82</v>
      </c>
      <c r="J80" s="56"/>
      <c r="K80" s="59"/>
      <c r="L80" s="21"/>
      <c r="M80" s="19"/>
      <c r="N80" s="56"/>
      <c r="O80" s="56">
        <v>23</v>
      </c>
      <c r="P80" s="56"/>
      <c r="Q80" s="56"/>
      <c r="R80" s="56"/>
      <c r="S80" s="56"/>
      <c r="T80" s="56"/>
      <c r="U80" s="56"/>
      <c r="V80" s="56"/>
      <c r="W80" s="56"/>
      <c r="X80" s="56">
        <v>1</v>
      </c>
      <c r="Y80" s="56"/>
      <c r="Z80" s="56"/>
      <c r="AA80" s="56"/>
      <c r="AB80" s="56"/>
      <c r="AC80" s="56"/>
      <c r="AD80" s="56"/>
      <c r="AE80" s="56"/>
      <c r="AF80" s="56"/>
      <c r="AG80" s="56"/>
    </row>
    <row r="81" spans="2:33" ht="12.75" customHeight="1" x14ac:dyDescent="0.2">
      <c r="B81" s="34"/>
      <c r="D81" s="57" t="s">
        <v>68</v>
      </c>
      <c r="E81" s="92" t="s">
        <v>141</v>
      </c>
      <c r="F81" s="93"/>
      <c r="G81" s="94"/>
      <c r="H81" s="59">
        <v>7452.8</v>
      </c>
      <c r="I81" s="19" t="s">
        <v>89</v>
      </c>
      <c r="J81" s="56"/>
      <c r="K81" s="59"/>
      <c r="L81" s="21"/>
      <c r="M81" s="19"/>
      <c r="N81" s="56"/>
      <c r="O81" s="56"/>
      <c r="P81" s="56"/>
      <c r="Q81" s="56"/>
      <c r="R81" s="56"/>
      <c r="S81" s="56">
        <v>12</v>
      </c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>
        <v>1</v>
      </c>
      <c r="AF81" s="56"/>
      <c r="AG81" s="20"/>
    </row>
    <row r="82" spans="2:33" ht="12.75" customHeight="1" x14ac:dyDescent="0.2">
      <c r="B82" s="34"/>
      <c r="D82" s="57" t="s">
        <v>69</v>
      </c>
      <c r="E82" s="92" t="s">
        <v>141</v>
      </c>
      <c r="F82" s="93"/>
      <c r="G82" s="94"/>
      <c r="H82" s="59">
        <v>7703.69</v>
      </c>
      <c r="I82" s="19" t="s">
        <v>82</v>
      </c>
      <c r="J82" s="56"/>
      <c r="K82" s="59"/>
      <c r="L82" s="21"/>
      <c r="M82" s="19"/>
      <c r="N82" s="56"/>
      <c r="O82" s="56"/>
      <c r="P82" s="56">
        <v>40</v>
      </c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>
        <v>1</v>
      </c>
      <c r="AE82" s="56"/>
      <c r="AF82" s="56"/>
      <c r="AG82" s="20"/>
    </row>
    <row r="83" spans="2:33" ht="12.75" customHeight="1" thickBot="1" x14ac:dyDescent="0.25">
      <c r="B83" s="35"/>
      <c r="D83" s="17"/>
      <c r="E83" s="77"/>
      <c r="F83" s="78"/>
      <c r="G83" s="79"/>
      <c r="H83" s="18"/>
      <c r="I83" s="19"/>
      <c r="J83" s="20"/>
      <c r="K83" s="18"/>
      <c r="L83" s="21"/>
      <c r="M83" s="19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</row>
    <row r="84" spans="2:33" ht="12.75" customHeight="1" x14ac:dyDescent="0.2">
      <c r="B84" s="5" t="s">
        <v>12</v>
      </c>
      <c r="D84" s="98" t="s">
        <v>3</v>
      </c>
      <c r="E84" s="99"/>
      <c r="F84" s="99"/>
      <c r="G84" s="125"/>
      <c r="H84" s="125"/>
      <c r="I84" s="125"/>
      <c r="J84" s="125"/>
      <c r="K84" s="125"/>
      <c r="L84" s="126"/>
      <c r="M84" s="22">
        <f>IF(M8="","",IF(M23="",IF(SUM(COUNTIF(M24:M83,"LS")+COUNTIF(M24:M83,"LUMP"))&gt;0,"LS",""),IF(SUM(M24:M83)&gt;0,ROUNDUP(SUM(M24:M83),0),"")))</f>
        <v>1</v>
      </c>
      <c r="N84" s="22">
        <f t="shared" ref="N84:AG84" si="3">IF(N8="","",IF(N23="",IF(SUM(COUNTIF(N24:N83,"LS")+COUNTIF(N24:N83,"LUMP"))&gt;0,"LS",""),IF(SUM(N24:N83)&gt;0,ROUNDUP(SUM(N24:N83),0),"")))</f>
        <v>6</v>
      </c>
      <c r="O84" s="22">
        <f t="shared" si="3"/>
        <v>514</v>
      </c>
      <c r="P84" s="22">
        <f t="shared" si="3"/>
        <v>68</v>
      </c>
      <c r="Q84" s="22">
        <f t="shared" si="3"/>
        <v>66</v>
      </c>
      <c r="R84" s="22">
        <f t="shared" si="3"/>
        <v>6</v>
      </c>
      <c r="S84" s="22">
        <f t="shared" si="3"/>
        <v>30</v>
      </c>
      <c r="T84" s="22">
        <f t="shared" si="3"/>
        <v>12</v>
      </c>
      <c r="U84" s="22">
        <f t="shared" si="3"/>
        <v>18</v>
      </c>
      <c r="V84" s="22">
        <f t="shared" si="3"/>
        <v>24</v>
      </c>
      <c r="W84" s="22">
        <f t="shared" si="3"/>
        <v>9</v>
      </c>
      <c r="X84" s="22">
        <f t="shared" si="3"/>
        <v>6</v>
      </c>
      <c r="Y84" s="22">
        <f t="shared" si="3"/>
        <v>1</v>
      </c>
      <c r="Z84" s="22">
        <f t="shared" si="3"/>
        <v>6</v>
      </c>
      <c r="AA84" s="22">
        <f t="shared" si="3"/>
        <v>5</v>
      </c>
      <c r="AB84" s="22">
        <f t="shared" si="3"/>
        <v>3</v>
      </c>
      <c r="AC84" s="22">
        <f t="shared" si="3"/>
        <v>1</v>
      </c>
      <c r="AD84" s="22">
        <f t="shared" si="3"/>
        <v>9</v>
      </c>
      <c r="AE84" s="22">
        <f t="shared" si="3"/>
        <v>1</v>
      </c>
      <c r="AF84" s="22">
        <f t="shared" si="3"/>
        <v>3</v>
      </c>
      <c r="AG84" s="22">
        <f t="shared" si="3"/>
        <v>2</v>
      </c>
    </row>
    <row r="85" spans="2:33" ht="12.75" customHeight="1" thickBot="1" x14ac:dyDescent="0.25"/>
    <row r="86" spans="2:33" ht="12.75" customHeight="1" thickBot="1" x14ac:dyDescent="0.25">
      <c r="B86" s="32" t="s">
        <v>10</v>
      </c>
      <c r="D86" s="119">
        <f>D7+1</f>
        <v>2</v>
      </c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</row>
    <row r="87" spans="2:33" ht="12.75" customHeight="1" thickBot="1" x14ac:dyDescent="0.25">
      <c r="B87" s="36"/>
      <c r="D87" s="120" t="s">
        <v>8</v>
      </c>
      <c r="E87" s="120"/>
      <c r="F87" s="120"/>
      <c r="G87" s="120"/>
      <c r="H87" s="120"/>
      <c r="I87" s="120"/>
      <c r="J87" s="120"/>
      <c r="K87" s="120"/>
      <c r="L87" s="120"/>
      <c r="M87" s="31"/>
      <c r="N87" s="39" t="s">
        <v>72</v>
      </c>
      <c r="O87" s="58" t="s">
        <v>96</v>
      </c>
      <c r="P87" s="39" t="s">
        <v>73</v>
      </c>
      <c r="Q87" s="39"/>
      <c r="R87" s="39" t="s">
        <v>75</v>
      </c>
      <c r="S87" s="39" t="s">
        <v>129</v>
      </c>
      <c r="T87" s="39" t="s">
        <v>77</v>
      </c>
      <c r="U87" s="39"/>
      <c r="V87" s="39" t="s">
        <v>79</v>
      </c>
      <c r="W87" s="39" t="s">
        <v>80</v>
      </c>
      <c r="X87" s="58" t="s">
        <v>124</v>
      </c>
      <c r="Y87" s="39" t="s">
        <v>81</v>
      </c>
      <c r="Z87" s="58" t="s">
        <v>85</v>
      </c>
      <c r="AA87" s="58" t="s">
        <v>86</v>
      </c>
      <c r="AB87" s="58" t="s">
        <v>87</v>
      </c>
      <c r="AC87" s="58"/>
      <c r="AD87" s="58" t="s">
        <v>83</v>
      </c>
      <c r="AE87" s="58" t="s">
        <v>83</v>
      </c>
      <c r="AF87" s="58"/>
      <c r="AG87" s="58"/>
    </row>
    <row r="88" spans="2:33" ht="12.75" customHeight="1" thickBot="1" x14ac:dyDescent="0.25">
      <c r="D88" s="121" t="s">
        <v>9</v>
      </c>
      <c r="E88" s="121"/>
      <c r="F88" s="121"/>
      <c r="G88" s="121"/>
      <c r="H88" s="121"/>
      <c r="I88" s="121"/>
      <c r="J88" s="121"/>
      <c r="K88" s="121"/>
      <c r="L88" s="121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55" t="s">
        <v>84</v>
      </c>
      <c r="AE88" s="55" t="s">
        <v>95</v>
      </c>
      <c r="AF88" s="55"/>
      <c r="AG88" s="55"/>
    </row>
    <row r="89" spans="2:33" ht="12.75" customHeight="1" x14ac:dyDescent="0.2">
      <c r="B89" s="95" t="s">
        <v>11</v>
      </c>
      <c r="D89" s="122" t="s">
        <v>20</v>
      </c>
      <c r="E89" s="80" t="s">
        <v>0</v>
      </c>
      <c r="F89" s="81"/>
      <c r="G89" s="82"/>
      <c r="H89" s="107" t="s">
        <v>1</v>
      </c>
      <c r="I89" s="108"/>
      <c r="J89" s="108"/>
      <c r="K89" s="108"/>
      <c r="L89" s="109"/>
      <c r="M89" s="8" t="str">
        <f t="shared" ref="M89:AG89" si="4">IF(OR(TRIM(M87)=0,TRIM(M87)=""),"",IF(IFERROR(TRIM(INDEX(QryItemNamed,MATCH(TRIM(M87),ITEM,0),2)),"")="Y","SPECIAL",LEFT(IFERROR(TRIM(INDEX(ITEM,MATCH(TRIM(M87),ITEM,0))),""),3)))</f>
        <v/>
      </c>
      <c r="N89" s="9" t="str">
        <f t="shared" si="4"/>
        <v>611</v>
      </c>
      <c r="O89" s="9" t="str">
        <f t="shared" si="4"/>
        <v>611</v>
      </c>
      <c r="P89" s="9" t="str">
        <f t="shared" si="4"/>
        <v>611</v>
      </c>
      <c r="Q89" s="9" t="str">
        <f t="shared" si="4"/>
        <v/>
      </c>
      <c r="R89" s="9" t="str">
        <f t="shared" si="4"/>
        <v>611</v>
      </c>
      <c r="S89" s="9" t="str">
        <f t="shared" si="4"/>
        <v>611</v>
      </c>
      <c r="T89" s="9" t="str">
        <f t="shared" si="4"/>
        <v>611</v>
      </c>
      <c r="U89" s="9" t="str">
        <f t="shared" si="4"/>
        <v/>
      </c>
      <c r="V89" s="9" t="str">
        <f t="shared" si="4"/>
        <v>611</v>
      </c>
      <c r="W89" s="9" t="str">
        <f t="shared" si="4"/>
        <v>611</v>
      </c>
      <c r="X89" s="9" t="str">
        <f t="shared" si="4"/>
        <v>611</v>
      </c>
      <c r="Y89" s="9" t="str">
        <f t="shared" si="4"/>
        <v>611</v>
      </c>
      <c r="Z89" s="9" t="str">
        <f t="shared" si="4"/>
        <v>611</v>
      </c>
      <c r="AA89" s="9" t="str">
        <f t="shared" si="4"/>
        <v>611</v>
      </c>
      <c r="AB89" s="9" t="str">
        <f t="shared" si="4"/>
        <v>611</v>
      </c>
      <c r="AC89" s="9" t="str">
        <f t="shared" si="4"/>
        <v/>
      </c>
      <c r="AD89" s="9" t="str">
        <f t="shared" si="4"/>
        <v>611</v>
      </c>
      <c r="AE89" s="9" t="str">
        <f t="shared" si="4"/>
        <v>611</v>
      </c>
      <c r="AF89" s="9" t="str">
        <f t="shared" si="4"/>
        <v/>
      </c>
      <c r="AG89" s="9" t="str">
        <f t="shared" si="4"/>
        <v/>
      </c>
    </row>
    <row r="90" spans="2:33" ht="12.75" customHeight="1" x14ac:dyDescent="0.2">
      <c r="B90" s="96"/>
      <c r="D90" s="123"/>
      <c r="E90" s="83"/>
      <c r="F90" s="84"/>
      <c r="G90" s="85"/>
      <c r="H90" s="110"/>
      <c r="I90" s="111"/>
      <c r="J90" s="111"/>
      <c r="K90" s="111"/>
      <c r="L90" s="112"/>
      <c r="M90" s="105" t="str">
        <f t="shared" ref="M90:AG90" si="5">IF(OR(TRIM(M87)=0,TRIM(M87)=""),IF(M88="","",M88),IF(IFERROR(TRIM(INDEX(QryItemNamed,MATCH(TRIM(M87),ITEM,0),2)),"")="Y",TRIM(RIGHT(IFERROR(TRIM(INDEX(QryItemNamed,MATCH(TRIM(M87),ITEM,0),4)),"123456789012"),LEN(IFERROR(TRIM(INDEX(QryItemNamed,MATCH(TRIM(M87),ITEM,0),4)),"123456789012"))-9))&amp;M88,IFERROR(TRIM(INDEX(QryItemNamed,MATCH(TRIM(M87),ITEM,0),4))&amp;M88,"ITEM CODE DOES NOT EXIST IN ITEM MASTER")))</f>
        <v/>
      </c>
      <c r="N90" s="106" t="str">
        <f t="shared" si="5"/>
        <v>12" CONDUIT, TYPE B</v>
      </c>
      <c r="O90" s="106" t="str">
        <f t="shared" si="5"/>
        <v>12" CONDUIT, TYPE D</v>
      </c>
      <c r="P90" s="106" t="str">
        <f t="shared" si="5"/>
        <v>15" CONDUIT, TYPE B</v>
      </c>
      <c r="Q90" s="104" t="str">
        <f t="shared" si="5"/>
        <v/>
      </c>
      <c r="R90" s="104" t="str">
        <f t="shared" si="5"/>
        <v>24" CONDUIT, TYPE B</v>
      </c>
      <c r="S90" s="104" t="str">
        <f t="shared" si="5"/>
        <v>27" CONDUIT, TYPE B</v>
      </c>
      <c r="T90" s="104" t="str">
        <f t="shared" si="5"/>
        <v>36" CONDUIT, TYPE B</v>
      </c>
      <c r="U90" s="104" t="str">
        <f t="shared" si="5"/>
        <v/>
      </c>
      <c r="V90" s="104" t="str">
        <f t="shared" si="5"/>
        <v>CATCH BASIN, NO. 3</v>
      </c>
      <c r="W90" s="104" t="str">
        <f t="shared" si="5"/>
        <v>CATCH BASIN, NO. 3A</v>
      </c>
      <c r="X90" s="104" t="str">
        <f t="shared" si="5"/>
        <v>CATCH BASIN, NO. 6</v>
      </c>
      <c r="Y90" s="104" t="str">
        <f t="shared" si="5"/>
        <v>CATCH BASIN, NO. 2-2B</v>
      </c>
      <c r="Z90" s="104" t="str">
        <f t="shared" si="5"/>
        <v>INLET, NO. 2-A-6</v>
      </c>
      <c r="AA90" s="104" t="str">
        <f t="shared" si="5"/>
        <v>INLET, NO. 2-A-8</v>
      </c>
      <c r="AB90" s="104" t="str">
        <f t="shared" si="5"/>
        <v>INLET, NO. 2-A-10</v>
      </c>
      <c r="AC90" s="101" t="str">
        <f t="shared" si="5"/>
        <v/>
      </c>
      <c r="AD90" s="104" t="str">
        <f t="shared" si="5"/>
        <v>MANHOLE, NO. 3 (48")</v>
      </c>
      <c r="AE90" s="104" t="str">
        <f t="shared" si="5"/>
        <v>MANHOLE, NO. 3 (60")</v>
      </c>
      <c r="AF90" s="104" t="str">
        <f t="shared" si="5"/>
        <v/>
      </c>
      <c r="AG90" s="104" t="str">
        <f t="shared" si="5"/>
        <v/>
      </c>
    </row>
    <row r="91" spans="2:33" ht="12.75" customHeight="1" x14ac:dyDescent="0.2">
      <c r="B91" s="96"/>
      <c r="D91" s="123"/>
      <c r="E91" s="83"/>
      <c r="F91" s="84"/>
      <c r="G91" s="85"/>
      <c r="H91" s="110"/>
      <c r="I91" s="111"/>
      <c r="J91" s="111"/>
      <c r="K91" s="111"/>
      <c r="L91" s="112"/>
      <c r="M91" s="105"/>
      <c r="N91" s="106"/>
      <c r="O91" s="106"/>
      <c r="P91" s="106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2"/>
      <c r="AD91" s="104"/>
      <c r="AE91" s="104"/>
      <c r="AF91" s="104"/>
      <c r="AG91" s="104"/>
    </row>
    <row r="92" spans="2:33" ht="12.75" customHeight="1" x14ac:dyDescent="0.2">
      <c r="B92" s="96"/>
      <c r="D92" s="123"/>
      <c r="E92" s="83"/>
      <c r="F92" s="84"/>
      <c r="G92" s="85"/>
      <c r="H92" s="110"/>
      <c r="I92" s="111"/>
      <c r="J92" s="111"/>
      <c r="K92" s="111"/>
      <c r="L92" s="112"/>
      <c r="M92" s="105"/>
      <c r="N92" s="106"/>
      <c r="O92" s="106"/>
      <c r="P92" s="106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2"/>
      <c r="AD92" s="104"/>
      <c r="AE92" s="104"/>
      <c r="AF92" s="104"/>
      <c r="AG92" s="104"/>
    </row>
    <row r="93" spans="2:33" ht="12.75" customHeight="1" x14ac:dyDescent="0.2">
      <c r="B93" s="96"/>
      <c r="D93" s="123"/>
      <c r="E93" s="83"/>
      <c r="F93" s="84"/>
      <c r="G93" s="85"/>
      <c r="H93" s="110"/>
      <c r="I93" s="111"/>
      <c r="J93" s="111"/>
      <c r="K93" s="111"/>
      <c r="L93" s="112"/>
      <c r="M93" s="105"/>
      <c r="N93" s="106"/>
      <c r="O93" s="106"/>
      <c r="P93" s="106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2"/>
      <c r="AD93" s="104"/>
      <c r="AE93" s="104"/>
      <c r="AF93" s="104"/>
      <c r="AG93" s="104"/>
    </row>
    <row r="94" spans="2:33" ht="12.75" customHeight="1" x14ac:dyDescent="0.2">
      <c r="B94" s="96"/>
      <c r="D94" s="123"/>
      <c r="E94" s="83"/>
      <c r="F94" s="84"/>
      <c r="G94" s="85"/>
      <c r="H94" s="110"/>
      <c r="I94" s="111"/>
      <c r="J94" s="111"/>
      <c r="K94" s="111"/>
      <c r="L94" s="112"/>
      <c r="M94" s="105"/>
      <c r="N94" s="106"/>
      <c r="O94" s="106"/>
      <c r="P94" s="106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2"/>
      <c r="AD94" s="104"/>
      <c r="AE94" s="104"/>
      <c r="AF94" s="104"/>
      <c r="AG94" s="104"/>
    </row>
    <row r="95" spans="2:33" ht="12.75" customHeight="1" x14ac:dyDescent="0.2">
      <c r="B95" s="96"/>
      <c r="D95" s="123"/>
      <c r="E95" s="83"/>
      <c r="F95" s="84"/>
      <c r="G95" s="85"/>
      <c r="H95" s="110"/>
      <c r="I95" s="111"/>
      <c r="J95" s="111"/>
      <c r="K95" s="111"/>
      <c r="L95" s="112"/>
      <c r="M95" s="105"/>
      <c r="N95" s="106"/>
      <c r="O95" s="106"/>
      <c r="P95" s="106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2"/>
      <c r="AD95" s="104"/>
      <c r="AE95" s="104"/>
      <c r="AF95" s="104"/>
      <c r="AG95" s="104"/>
    </row>
    <row r="96" spans="2:33" ht="12.75" customHeight="1" x14ac:dyDescent="0.2">
      <c r="B96" s="96"/>
      <c r="D96" s="123"/>
      <c r="E96" s="83"/>
      <c r="F96" s="84"/>
      <c r="G96" s="85"/>
      <c r="H96" s="110"/>
      <c r="I96" s="111"/>
      <c r="J96" s="111"/>
      <c r="K96" s="111"/>
      <c r="L96" s="112"/>
      <c r="M96" s="105"/>
      <c r="N96" s="106"/>
      <c r="O96" s="106"/>
      <c r="P96" s="106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2"/>
      <c r="AD96" s="104"/>
      <c r="AE96" s="104"/>
      <c r="AF96" s="104"/>
      <c r="AG96" s="104"/>
    </row>
    <row r="97" spans="2:33" ht="12.75" customHeight="1" x14ac:dyDescent="0.2">
      <c r="B97" s="96"/>
      <c r="D97" s="123"/>
      <c r="E97" s="83"/>
      <c r="F97" s="84"/>
      <c r="G97" s="85"/>
      <c r="H97" s="110"/>
      <c r="I97" s="111"/>
      <c r="J97" s="111"/>
      <c r="K97" s="111"/>
      <c r="L97" s="112"/>
      <c r="M97" s="105"/>
      <c r="N97" s="106"/>
      <c r="O97" s="106"/>
      <c r="P97" s="106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2"/>
      <c r="AD97" s="104"/>
      <c r="AE97" s="104"/>
      <c r="AF97" s="104"/>
      <c r="AG97" s="104"/>
    </row>
    <row r="98" spans="2:33" ht="12.75" customHeight="1" x14ac:dyDescent="0.2">
      <c r="B98" s="96"/>
      <c r="D98" s="123"/>
      <c r="E98" s="83"/>
      <c r="F98" s="84"/>
      <c r="G98" s="85"/>
      <c r="H98" s="110"/>
      <c r="I98" s="111"/>
      <c r="J98" s="111"/>
      <c r="K98" s="111"/>
      <c r="L98" s="112"/>
      <c r="M98" s="105"/>
      <c r="N98" s="106"/>
      <c r="O98" s="106"/>
      <c r="P98" s="106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2"/>
      <c r="AD98" s="104"/>
      <c r="AE98" s="104"/>
      <c r="AF98" s="104"/>
      <c r="AG98" s="104"/>
    </row>
    <row r="99" spans="2:33" ht="12.75" customHeight="1" x14ac:dyDescent="0.2">
      <c r="B99" s="96"/>
      <c r="D99" s="123"/>
      <c r="E99" s="83"/>
      <c r="F99" s="84"/>
      <c r="G99" s="85"/>
      <c r="H99" s="110"/>
      <c r="I99" s="111"/>
      <c r="J99" s="111"/>
      <c r="K99" s="111"/>
      <c r="L99" s="112"/>
      <c r="M99" s="105"/>
      <c r="N99" s="106"/>
      <c r="O99" s="106"/>
      <c r="P99" s="106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2"/>
      <c r="AD99" s="104"/>
      <c r="AE99" s="104"/>
      <c r="AF99" s="104"/>
      <c r="AG99" s="104"/>
    </row>
    <row r="100" spans="2:33" ht="12.75" customHeight="1" x14ac:dyDescent="0.2">
      <c r="B100" s="96"/>
      <c r="D100" s="123"/>
      <c r="E100" s="83"/>
      <c r="F100" s="84"/>
      <c r="G100" s="85"/>
      <c r="H100" s="110"/>
      <c r="I100" s="111"/>
      <c r="J100" s="111"/>
      <c r="K100" s="111"/>
      <c r="L100" s="112"/>
      <c r="M100" s="105"/>
      <c r="N100" s="106"/>
      <c r="O100" s="106"/>
      <c r="P100" s="106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2"/>
      <c r="AD100" s="104"/>
      <c r="AE100" s="104"/>
      <c r="AF100" s="104"/>
      <c r="AG100" s="104"/>
    </row>
    <row r="101" spans="2:33" ht="12.75" customHeight="1" x14ac:dyDescent="0.2">
      <c r="B101" s="96"/>
      <c r="D101" s="123"/>
      <c r="E101" s="83"/>
      <c r="F101" s="84"/>
      <c r="G101" s="85"/>
      <c r="H101" s="110"/>
      <c r="I101" s="111"/>
      <c r="J101" s="111"/>
      <c r="K101" s="111"/>
      <c r="L101" s="112"/>
      <c r="M101" s="105"/>
      <c r="N101" s="106"/>
      <c r="O101" s="106"/>
      <c r="P101" s="106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3"/>
      <c r="AD101" s="104"/>
      <c r="AE101" s="104"/>
      <c r="AF101" s="104"/>
      <c r="AG101" s="104"/>
    </row>
    <row r="102" spans="2:33" ht="12.75" customHeight="1" thickBot="1" x14ac:dyDescent="0.25">
      <c r="B102" s="97"/>
      <c r="D102" s="124"/>
      <c r="E102" s="86"/>
      <c r="F102" s="87"/>
      <c r="G102" s="88"/>
      <c r="H102" s="113"/>
      <c r="I102" s="114"/>
      <c r="J102" s="114"/>
      <c r="K102" s="114"/>
      <c r="L102" s="115"/>
      <c r="M102" s="10" t="str">
        <f t="shared" ref="M102:AG102" si="6">IF(OR(TRIM(M87)=0,TRIM(M87)=""),"",IF(IFERROR(TRIM(INDEX(QryItemNamed,MATCH(TRIM(M87),ITEM,0),3)),"")="LS","",IFERROR(TRIM(INDEX(QryItemNamed,MATCH(TRIM(M87),ITEM,0),3)),"")))</f>
        <v/>
      </c>
      <c r="N102" s="11" t="str">
        <f t="shared" si="6"/>
        <v>FT</v>
      </c>
      <c r="O102" s="11" t="str">
        <f t="shared" si="6"/>
        <v>FT</v>
      </c>
      <c r="P102" s="11" t="str">
        <f t="shared" si="6"/>
        <v>FT</v>
      </c>
      <c r="Q102" s="11" t="str">
        <f t="shared" si="6"/>
        <v/>
      </c>
      <c r="R102" s="11" t="str">
        <f t="shared" si="6"/>
        <v>FT</v>
      </c>
      <c r="S102" s="11" t="str">
        <f t="shared" si="6"/>
        <v>FT</v>
      </c>
      <c r="T102" s="11" t="str">
        <f t="shared" si="6"/>
        <v>FT</v>
      </c>
      <c r="U102" s="11" t="str">
        <f t="shared" si="6"/>
        <v/>
      </c>
      <c r="V102" s="11" t="str">
        <f t="shared" si="6"/>
        <v>EACH</v>
      </c>
      <c r="W102" s="11" t="str">
        <f t="shared" si="6"/>
        <v>EACH</v>
      </c>
      <c r="X102" s="11" t="str">
        <f t="shared" si="6"/>
        <v>EACH</v>
      </c>
      <c r="Y102" s="11" t="str">
        <f t="shared" si="6"/>
        <v>EACH</v>
      </c>
      <c r="Z102" s="11" t="str">
        <f t="shared" si="6"/>
        <v>EACH</v>
      </c>
      <c r="AA102" s="11" t="str">
        <f t="shared" si="6"/>
        <v>EACH</v>
      </c>
      <c r="AB102" s="11" t="str">
        <f t="shared" si="6"/>
        <v>EACH</v>
      </c>
      <c r="AC102" s="11" t="str">
        <f t="shared" si="6"/>
        <v/>
      </c>
      <c r="AD102" s="11" t="str">
        <f t="shared" si="6"/>
        <v>EACH</v>
      </c>
      <c r="AE102" s="11" t="str">
        <f t="shared" si="6"/>
        <v>EACH</v>
      </c>
      <c r="AF102" s="11" t="str">
        <f t="shared" si="6"/>
        <v/>
      </c>
      <c r="AG102" s="11" t="str">
        <f t="shared" si="6"/>
        <v/>
      </c>
    </row>
    <row r="103" spans="2:33" ht="12.75" customHeight="1" x14ac:dyDescent="0.2">
      <c r="B103" s="33"/>
      <c r="D103" s="57" t="s">
        <v>97</v>
      </c>
      <c r="E103" s="92" t="s">
        <v>142</v>
      </c>
      <c r="F103" s="93"/>
      <c r="G103" s="94"/>
      <c r="H103" s="59">
        <v>7897.2</v>
      </c>
      <c r="I103" s="19" t="s">
        <v>89</v>
      </c>
      <c r="J103" s="56"/>
      <c r="K103" s="59"/>
      <c r="L103" s="21"/>
      <c r="M103" s="19"/>
      <c r="N103" s="56"/>
      <c r="O103" s="56"/>
      <c r="P103" s="56"/>
      <c r="Q103" s="56"/>
      <c r="R103" s="56">
        <v>12</v>
      </c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>
        <v>1</v>
      </c>
      <c r="AF103" s="56"/>
      <c r="AG103" s="56"/>
    </row>
    <row r="104" spans="2:33" ht="12.75" customHeight="1" x14ac:dyDescent="0.2">
      <c r="B104" s="34"/>
      <c r="D104" s="57" t="s">
        <v>98</v>
      </c>
      <c r="E104" s="92" t="s">
        <v>142</v>
      </c>
      <c r="F104" s="93"/>
      <c r="G104" s="94"/>
      <c r="H104" s="59">
        <v>8150.26</v>
      </c>
      <c r="I104" s="19" t="s">
        <v>89</v>
      </c>
      <c r="J104" s="56"/>
      <c r="K104" s="66"/>
      <c r="L104" s="67"/>
      <c r="M104" s="68"/>
      <c r="N104" s="69"/>
      <c r="O104" s="69"/>
      <c r="P104" s="69"/>
      <c r="Q104" s="69"/>
      <c r="R104" s="69">
        <v>12</v>
      </c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>
        <v>1</v>
      </c>
      <c r="AF104" s="69"/>
      <c r="AG104" s="69"/>
    </row>
    <row r="105" spans="2:33" ht="12.75" customHeight="1" x14ac:dyDescent="0.2">
      <c r="B105" s="34"/>
      <c r="D105" s="17"/>
      <c r="E105" s="77"/>
      <c r="F105" s="78"/>
      <c r="G105" s="79"/>
      <c r="H105" s="18"/>
      <c r="I105" s="19"/>
      <c r="J105" s="20"/>
      <c r="K105" s="18"/>
      <c r="L105" s="21"/>
      <c r="M105" s="19"/>
      <c r="N105" s="20"/>
      <c r="O105" s="20"/>
      <c r="P105" s="20"/>
      <c r="Q105" s="20"/>
      <c r="R105" s="20"/>
      <c r="S105" s="20"/>
      <c r="T105" s="20"/>
      <c r="U105" s="20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20"/>
    </row>
    <row r="106" spans="2:33" ht="12.75" customHeight="1" x14ac:dyDescent="0.2">
      <c r="B106" s="34"/>
      <c r="D106" s="57" t="s">
        <v>99</v>
      </c>
      <c r="E106" s="92" t="s">
        <v>142</v>
      </c>
      <c r="F106" s="93"/>
      <c r="G106" s="94"/>
      <c r="H106" s="59">
        <v>8208.61</v>
      </c>
      <c r="I106" s="19" t="s">
        <v>89</v>
      </c>
      <c r="J106" s="56"/>
      <c r="K106" s="59"/>
      <c r="L106" s="21"/>
      <c r="M106" s="19"/>
      <c r="N106" s="56">
        <v>25</v>
      </c>
      <c r="O106" s="56"/>
      <c r="P106" s="56"/>
      <c r="Q106" s="56"/>
      <c r="R106" s="56"/>
      <c r="S106" s="56"/>
      <c r="T106" s="56"/>
      <c r="U106" s="56"/>
      <c r="V106" s="56">
        <v>1</v>
      </c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</row>
    <row r="107" spans="2:33" ht="12.75" customHeight="1" x14ac:dyDescent="0.2">
      <c r="B107" s="34"/>
      <c r="D107" s="57" t="s">
        <v>100</v>
      </c>
      <c r="E107" s="92" t="s">
        <v>142</v>
      </c>
      <c r="F107" s="93"/>
      <c r="G107" s="94"/>
      <c r="H107" s="59">
        <v>8208.81</v>
      </c>
      <c r="I107" s="19" t="s">
        <v>89</v>
      </c>
      <c r="J107" s="56"/>
      <c r="K107" s="59"/>
      <c r="L107" s="21"/>
      <c r="M107" s="19"/>
      <c r="N107" s="56"/>
      <c r="O107" s="56"/>
      <c r="P107" s="56"/>
      <c r="Q107" s="56"/>
      <c r="R107" s="56">
        <v>12</v>
      </c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>
        <v>1</v>
      </c>
      <c r="AF107" s="56"/>
      <c r="AG107" s="56"/>
    </row>
    <row r="108" spans="2:33" ht="12.75" customHeight="1" x14ac:dyDescent="0.2">
      <c r="B108" s="34"/>
      <c r="D108" s="57" t="s">
        <v>101</v>
      </c>
      <c r="E108" s="92" t="s">
        <v>143</v>
      </c>
      <c r="F108" s="93"/>
      <c r="G108" s="94"/>
      <c r="H108" s="59">
        <v>8404.67</v>
      </c>
      <c r="I108" s="19" t="s">
        <v>89</v>
      </c>
      <c r="J108" s="56"/>
      <c r="K108" s="59"/>
      <c r="L108" s="21"/>
      <c r="M108" s="19"/>
      <c r="N108" s="56"/>
      <c r="O108" s="56"/>
      <c r="P108" s="56">
        <v>12</v>
      </c>
      <c r="Q108" s="56"/>
      <c r="R108" s="56">
        <v>12</v>
      </c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>
        <v>1</v>
      </c>
      <c r="AF108" s="56"/>
      <c r="AG108" s="56"/>
    </row>
    <row r="109" spans="2:33" ht="12.75" customHeight="1" x14ac:dyDescent="0.2">
      <c r="B109" s="34"/>
      <c r="D109" s="57" t="s">
        <v>102</v>
      </c>
      <c r="E109" s="92" t="s">
        <v>143</v>
      </c>
      <c r="F109" s="93"/>
      <c r="G109" s="94"/>
      <c r="H109" s="59">
        <v>8404.76</v>
      </c>
      <c r="I109" s="19" t="s">
        <v>82</v>
      </c>
      <c r="J109" s="56"/>
      <c r="K109" s="59"/>
      <c r="L109" s="21"/>
      <c r="M109" s="19"/>
      <c r="N109" s="56">
        <v>12</v>
      </c>
      <c r="O109" s="56"/>
      <c r="P109" s="56">
        <v>6</v>
      </c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>
        <v>1</v>
      </c>
      <c r="AE109" s="56"/>
      <c r="AF109" s="56"/>
      <c r="AG109" s="56"/>
    </row>
    <row r="110" spans="2:33" ht="12.75" customHeight="1" x14ac:dyDescent="0.2">
      <c r="B110" s="34"/>
      <c r="D110" s="57" t="s">
        <v>103</v>
      </c>
      <c r="E110" s="92" t="s">
        <v>143</v>
      </c>
      <c r="F110" s="93"/>
      <c r="G110" s="94"/>
      <c r="H110" s="59">
        <v>8404.89</v>
      </c>
      <c r="I110" s="19" t="s">
        <v>82</v>
      </c>
      <c r="J110" s="56"/>
      <c r="K110" s="59"/>
      <c r="L110" s="21"/>
      <c r="M110" s="19"/>
      <c r="N110" s="56">
        <v>4</v>
      </c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>
        <v>1</v>
      </c>
      <c r="Z110" s="56"/>
      <c r="AA110" s="56"/>
      <c r="AB110" s="56"/>
      <c r="AC110" s="56"/>
      <c r="AD110" s="56">
        <v>1</v>
      </c>
      <c r="AE110" s="56"/>
      <c r="AF110" s="56"/>
      <c r="AG110" s="56"/>
    </row>
    <row r="111" spans="2:33" ht="12.75" customHeight="1" x14ac:dyDescent="0.2">
      <c r="B111" s="34"/>
      <c r="D111" s="17"/>
      <c r="E111" s="77"/>
      <c r="F111" s="78"/>
      <c r="G111" s="79"/>
      <c r="H111" s="18"/>
      <c r="I111" s="19"/>
      <c r="J111" s="20"/>
      <c r="K111" s="18"/>
      <c r="L111" s="21"/>
      <c r="M111" s="19"/>
      <c r="N111" s="20"/>
      <c r="O111" s="20"/>
      <c r="P111" s="20"/>
      <c r="Q111" s="20"/>
      <c r="R111" s="20"/>
      <c r="S111" s="20"/>
      <c r="T111" s="20"/>
      <c r="U111" s="20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</row>
    <row r="112" spans="2:33" ht="12.75" customHeight="1" x14ac:dyDescent="0.2">
      <c r="B112" s="34"/>
      <c r="D112" s="57" t="s">
        <v>104</v>
      </c>
      <c r="E112" s="92" t="s">
        <v>143</v>
      </c>
      <c r="F112" s="93"/>
      <c r="G112" s="94"/>
      <c r="H112" s="59">
        <v>8476.08</v>
      </c>
      <c r="I112" s="19" t="s">
        <v>82</v>
      </c>
      <c r="J112" s="56"/>
      <c r="K112" s="59"/>
      <c r="L112" s="21"/>
      <c r="M112" s="19"/>
      <c r="N112" s="56">
        <v>12</v>
      </c>
      <c r="O112" s="56"/>
      <c r="P112" s="56"/>
      <c r="Q112" s="56"/>
      <c r="R112" s="56"/>
      <c r="S112" s="56"/>
      <c r="T112" s="56"/>
      <c r="U112" s="56"/>
      <c r="V112" s="56"/>
      <c r="W112" s="56"/>
      <c r="X112" s="56">
        <v>1</v>
      </c>
      <c r="Y112" s="56"/>
      <c r="Z112" s="56"/>
      <c r="AA112" s="56"/>
      <c r="AB112" s="56"/>
      <c r="AC112" s="56"/>
      <c r="AD112" s="56"/>
      <c r="AE112" s="56"/>
      <c r="AF112" s="56"/>
      <c r="AG112" s="56"/>
    </row>
    <row r="113" spans="2:33" ht="12.75" customHeight="1" x14ac:dyDescent="0.2">
      <c r="B113" s="34"/>
      <c r="D113" s="57" t="s">
        <v>105</v>
      </c>
      <c r="E113" s="92" t="s">
        <v>143</v>
      </c>
      <c r="F113" s="93"/>
      <c r="G113" s="94"/>
      <c r="H113" s="59">
        <v>8522.7800000000007</v>
      </c>
      <c r="I113" s="19" t="s">
        <v>82</v>
      </c>
      <c r="J113" s="56"/>
      <c r="K113" s="59"/>
      <c r="L113" s="21"/>
      <c r="M113" s="19"/>
      <c r="N113" s="56">
        <v>6</v>
      </c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>
        <v>1</v>
      </c>
      <c r="Z113" s="56"/>
      <c r="AA113" s="56"/>
      <c r="AB113" s="56"/>
      <c r="AC113" s="56"/>
      <c r="AD113" s="56">
        <v>1</v>
      </c>
      <c r="AE113" s="56"/>
      <c r="AF113" s="56"/>
      <c r="AG113" s="56"/>
    </row>
    <row r="114" spans="2:33" ht="12.75" customHeight="1" x14ac:dyDescent="0.2">
      <c r="B114" s="34"/>
      <c r="D114" s="57" t="s">
        <v>106</v>
      </c>
      <c r="E114" s="92" t="s">
        <v>143</v>
      </c>
      <c r="F114" s="93"/>
      <c r="G114" s="94"/>
      <c r="H114" s="59">
        <v>8522</v>
      </c>
      <c r="I114" s="19" t="s">
        <v>82</v>
      </c>
      <c r="J114" s="56"/>
      <c r="K114" s="59"/>
      <c r="L114" s="21"/>
      <c r="M114" s="19"/>
      <c r="N114" s="56">
        <v>6</v>
      </c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>
        <v>1</v>
      </c>
      <c r="Z114" s="56"/>
      <c r="AA114" s="56"/>
      <c r="AB114" s="56"/>
      <c r="AC114" s="56"/>
      <c r="AD114" s="56"/>
      <c r="AE114" s="56"/>
      <c r="AF114" s="56"/>
      <c r="AG114" s="56"/>
    </row>
    <row r="115" spans="2:33" ht="12.75" customHeight="1" x14ac:dyDescent="0.2">
      <c r="B115" s="34"/>
      <c r="D115" s="57" t="s">
        <v>107</v>
      </c>
      <c r="E115" s="92" t="s">
        <v>143</v>
      </c>
      <c r="F115" s="93"/>
      <c r="G115" s="94"/>
      <c r="H115" s="59">
        <v>8576.6200000000008</v>
      </c>
      <c r="I115" s="19" t="s">
        <v>89</v>
      </c>
      <c r="J115" s="56"/>
      <c r="K115" s="59"/>
      <c r="L115" s="21"/>
      <c r="M115" s="19"/>
      <c r="N115" s="56">
        <v>6</v>
      </c>
      <c r="O115" s="56"/>
      <c r="P115" s="56"/>
      <c r="Q115" s="56"/>
      <c r="R115" s="56">
        <v>6</v>
      </c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>
        <v>1</v>
      </c>
      <c r="AF115" s="56"/>
      <c r="AG115" s="56"/>
    </row>
    <row r="116" spans="2:33" ht="12.75" customHeight="1" x14ac:dyDescent="0.2">
      <c r="B116" s="34"/>
      <c r="D116" s="57" t="s">
        <v>108</v>
      </c>
      <c r="E116" s="92" t="s">
        <v>143</v>
      </c>
      <c r="F116" s="93"/>
      <c r="G116" s="94"/>
      <c r="H116" s="59">
        <v>8578.68</v>
      </c>
      <c r="I116" s="19" t="s">
        <v>89</v>
      </c>
      <c r="J116" s="56"/>
      <c r="K116" s="59"/>
      <c r="L116" s="21"/>
      <c r="M116" s="19"/>
      <c r="N116" s="56"/>
      <c r="O116" s="56"/>
      <c r="P116" s="56">
        <v>31</v>
      </c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>
        <v>1</v>
      </c>
      <c r="AC116" s="56"/>
      <c r="AD116" s="56"/>
      <c r="AE116" s="56"/>
      <c r="AF116" s="56"/>
      <c r="AG116" s="56"/>
    </row>
    <row r="117" spans="2:33" ht="12.75" customHeight="1" x14ac:dyDescent="0.2">
      <c r="B117" s="34"/>
      <c r="D117" s="17"/>
      <c r="E117" s="77"/>
      <c r="F117" s="78"/>
      <c r="G117" s="79"/>
      <c r="H117" s="18"/>
      <c r="I117" s="19"/>
      <c r="J117" s="20"/>
      <c r="K117" s="18"/>
      <c r="L117" s="21"/>
      <c r="M117" s="19"/>
      <c r="N117" s="20"/>
      <c r="O117" s="20"/>
      <c r="P117" s="20"/>
      <c r="Q117" s="20"/>
      <c r="R117" s="20"/>
      <c r="S117" s="20"/>
      <c r="T117" s="20"/>
      <c r="U117" s="20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20"/>
    </row>
    <row r="118" spans="2:33" ht="12.75" customHeight="1" x14ac:dyDescent="0.2">
      <c r="B118" s="34"/>
      <c r="D118" s="57" t="s">
        <v>109</v>
      </c>
      <c r="E118" s="92" t="s">
        <v>143</v>
      </c>
      <c r="F118" s="93"/>
      <c r="G118" s="94"/>
      <c r="H118" s="59">
        <v>8710.1299999999992</v>
      </c>
      <c r="I118" s="19" t="s">
        <v>82</v>
      </c>
      <c r="J118" s="56" t="s">
        <v>2</v>
      </c>
      <c r="K118" s="59">
        <v>8742.36</v>
      </c>
      <c r="L118" s="21" t="s">
        <v>82</v>
      </c>
      <c r="M118" s="19"/>
      <c r="N118" s="56"/>
      <c r="O118" s="56">
        <v>33</v>
      </c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</row>
    <row r="119" spans="2:33" ht="12.75" customHeight="1" x14ac:dyDescent="0.2">
      <c r="B119" s="34"/>
      <c r="D119" s="57" t="s">
        <v>110</v>
      </c>
      <c r="E119" s="92" t="s">
        <v>144</v>
      </c>
      <c r="F119" s="93"/>
      <c r="G119" s="94"/>
      <c r="H119" s="59">
        <v>9516.77</v>
      </c>
      <c r="I119" s="19" t="s">
        <v>82</v>
      </c>
      <c r="J119" s="56"/>
      <c r="K119" s="59"/>
      <c r="L119" s="21"/>
      <c r="M119" s="19"/>
      <c r="N119" s="56">
        <v>12</v>
      </c>
      <c r="O119" s="56"/>
      <c r="P119" s="56">
        <v>6</v>
      </c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>
        <v>1</v>
      </c>
      <c r="AE119" s="56"/>
      <c r="AF119" s="56"/>
      <c r="AG119" s="56"/>
    </row>
    <row r="120" spans="2:33" ht="12.75" customHeight="1" x14ac:dyDescent="0.2">
      <c r="B120" s="34"/>
      <c r="D120" s="57" t="s">
        <v>111</v>
      </c>
      <c r="E120" s="92" t="s">
        <v>144</v>
      </c>
      <c r="F120" s="93"/>
      <c r="G120" s="94"/>
      <c r="H120" s="59">
        <v>9525</v>
      </c>
      <c r="I120" s="19" t="s">
        <v>82</v>
      </c>
      <c r="J120" s="56"/>
      <c r="K120" s="59"/>
      <c r="L120" s="21"/>
      <c r="M120" s="19"/>
      <c r="N120" s="56">
        <v>10</v>
      </c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>
        <v>1</v>
      </c>
      <c r="Z120" s="56"/>
      <c r="AA120" s="56"/>
      <c r="AB120" s="56"/>
      <c r="AC120" s="56"/>
      <c r="AD120" s="56"/>
      <c r="AE120" s="56"/>
      <c r="AF120" s="56"/>
      <c r="AG120" s="56"/>
    </row>
    <row r="121" spans="2:33" ht="12.75" customHeight="1" x14ac:dyDescent="0.2">
      <c r="B121" s="34"/>
      <c r="D121" s="57" t="s">
        <v>112</v>
      </c>
      <c r="E121" s="92" t="s">
        <v>144</v>
      </c>
      <c r="F121" s="93"/>
      <c r="G121" s="94"/>
      <c r="H121" s="59">
        <v>9575.89</v>
      </c>
      <c r="I121" s="19" t="s">
        <v>89</v>
      </c>
      <c r="J121" s="56"/>
      <c r="K121" s="59"/>
      <c r="L121" s="21"/>
      <c r="M121" s="19"/>
      <c r="N121" s="56">
        <v>6</v>
      </c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>
        <v>1</v>
      </c>
      <c r="AA121" s="56"/>
      <c r="AB121" s="56"/>
      <c r="AC121" s="56"/>
      <c r="AD121" s="56"/>
      <c r="AE121" s="56"/>
      <c r="AF121" s="56"/>
      <c r="AG121" s="56"/>
    </row>
    <row r="122" spans="2:33" ht="12.75" customHeight="1" x14ac:dyDescent="0.2">
      <c r="B122" s="34"/>
      <c r="D122" s="57" t="s">
        <v>113</v>
      </c>
      <c r="E122" s="92" t="s">
        <v>145</v>
      </c>
      <c r="F122" s="93"/>
      <c r="G122" s="94"/>
      <c r="H122" s="59">
        <v>9998.43</v>
      </c>
      <c r="I122" s="19" t="s">
        <v>89</v>
      </c>
      <c r="J122" s="56"/>
      <c r="K122" s="59"/>
      <c r="L122" s="21"/>
      <c r="M122" s="19"/>
      <c r="N122" s="56">
        <v>12</v>
      </c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>
        <v>1</v>
      </c>
      <c r="AA122" s="56"/>
      <c r="AB122" s="56"/>
      <c r="AC122" s="56"/>
      <c r="AD122" s="56"/>
      <c r="AE122" s="56"/>
      <c r="AF122" s="56"/>
      <c r="AG122" s="56"/>
    </row>
    <row r="123" spans="2:33" ht="12.75" customHeight="1" x14ac:dyDescent="0.2">
      <c r="B123" s="34"/>
      <c r="D123" s="17"/>
      <c r="E123" s="77"/>
      <c r="F123" s="78"/>
      <c r="G123" s="79"/>
      <c r="H123" s="18"/>
      <c r="I123" s="19"/>
      <c r="J123" s="20"/>
      <c r="K123" s="18"/>
      <c r="L123" s="21"/>
      <c r="M123" s="19"/>
      <c r="N123" s="20"/>
      <c r="O123" s="20"/>
      <c r="P123" s="20"/>
      <c r="Q123" s="20"/>
      <c r="R123" s="20"/>
      <c r="S123" s="20"/>
      <c r="T123" s="20"/>
      <c r="U123" s="20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20"/>
    </row>
    <row r="124" spans="2:33" ht="12.75" customHeight="1" x14ac:dyDescent="0.2">
      <c r="B124" s="34"/>
      <c r="D124" s="57" t="s">
        <v>114</v>
      </c>
      <c r="E124" s="92" t="s">
        <v>145</v>
      </c>
      <c r="F124" s="93"/>
      <c r="G124" s="94"/>
      <c r="H124" s="59">
        <v>10296.31</v>
      </c>
      <c r="I124" s="19" t="s">
        <v>89</v>
      </c>
      <c r="J124" s="56"/>
      <c r="K124" s="59"/>
      <c r="L124" s="21"/>
      <c r="M124" s="19"/>
      <c r="N124" s="56">
        <v>12</v>
      </c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>
        <v>1</v>
      </c>
      <c r="AA124" s="56"/>
      <c r="AB124" s="56"/>
      <c r="AC124" s="56"/>
      <c r="AD124" s="56"/>
      <c r="AE124" s="56"/>
      <c r="AF124" s="56"/>
      <c r="AG124" s="56"/>
    </row>
    <row r="125" spans="2:33" ht="12.75" customHeight="1" x14ac:dyDescent="0.2">
      <c r="B125" s="34"/>
      <c r="D125" s="57" t="s">
        <v>115</v>
      </c>
      <c r="E125" s="92" t="s">
        <v>145</v>
      </c>
      <c r="F125" s="93"/>
      <c r="G125" s="94"/>
      <c r="H125" s="59">
        <v>10298.780000000001</v>
      </c>
      <c r="I125" s="19" t="s">
        <v>82</v>
      </c>
      <c r="J125" s="56"/>
      <c r="K125" s="59"/>
      <c r="L125" s="21"/>
      <c r="M125" s="19"/>
      <c r="N125" s="56">
        <v>6</v>
      </c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>
        <v>1</v>
      </c>
      <c r="AA125" s="56"/>
      <c r="AB125" s="56"/>
      <c r="AC125" s="56"/>
      <c r="AD125" s="56"/>
      <c r="AE125" s="56"/>
      <c r="AF125" s="56"/>
      <c r="AG125" s="56"/>
    </row>
    <row r="126" spans="2:33" ht="12.75" customHeight="1" x14ac:dyDescent="0.2">
      <c r="B126" s="34"/>
      <c r="D126" s="57" t="s">
        <v>116</v>
      </c>
      <c r="E126" s="92" t="s">
        <v>146</v>
      </c>
      <c r="F126" s="93"/>
      <c r="G126" s="94"/>
      <c r="H126" s="59">
        <v>10597</v>
      </c>
      <c r="I126" s="19" t="s">
        <v>82</v>
      </c>
      <c r="J126" s="56"/>
      <c r="K126" s="59"/>
      <c r="L126" s="21"/>
      <c r="M126" s="19"/>
      <c r="N126" s="56">
        <v>6</v>
      </c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>
        <v>1</v>
      </c>
      <c r="AB126" s="56"/>
      <c r="AC126" s="56"/>
      <c r="AD126" s="56"/>
      <c r="AE126" s="56"/>
      <c r="AF126" s="56"/>
      <c r="AG126" s="56"/>
    </row>
    <row r="127" spans="2:33" ht="12.75" customHeight="1" x14ac:dyDescent="0.2">
      <c r="B127" s="34"/>
      <c r="D127" s="57" t="s">
        <v>117</v>
      </c>
      <c r="E127" s="92" t="s">
        <v>147</v>
      </c>
      <c r="F127" s="93"/>
      <c r="G127" s="94"/>
      <c r="H127" s="59">
        <v>10894.18</v>
      </c>
      <c r="I127" s="19" t="s">
        <v>89</v>
      </c>
      <c r="J127" s="56"/>
      <c r="K127" s="59"/>
      <c r="L127" s="21"/>
      <c r="M127" s="19"/>
      <c r="N127" s="56">
        <v>12</v>
      </c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>
        <v>1</v>
      </c>
      <c r="AA127" s="56"/>
      <c r="AB127" s="56"/>
      <c r="AC127" s="56"/>
      <c r="AD127" s="56"/>
      <c r="AE127" s="56"/>
      <c r="AF127" s="56"/>
      <c r="AG127" s="56"/>
    </row>
    <row r="128" spans="2:33" ht="12.75" customHeight="1" x14ac:dyDescent="0.2">
      <c r="B128" s="34"/>
      <c r="D128" s="57" t="s">
        <v>118</v>
      </c>
      <c r="E128" s="92" t="s">
        <v>147</v>
      </c>
      <c r="F128" s="93"/>
      <c r="G128" s="94"/>
      <c r="H128" s="59">
        <v>10894.73</v>
      </c>
      <c r="I128" s="19" t="s">
        <v>82</v>
      </c>
      <c r="J128" s="56"/>
      <c r="K128" s="59"/>
      <c r="L128" s="21"/>
      <c r="M128" s="19"/>
      <c r="N128" s="56">
        <v>6</v>
      </c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>
        <v>1</v>
      </c>
      <c r="AA128" s="56"/>
      <c r="AB128" s="56"/>
      <c r="AC128" s="56"/>
      <c r="AD128" s="56"/>
      <c r="AE128" s="56"/>
      <c r="AF128" s="56"/>
      <c r="AG128" s="56"/>
    </row>
    <row r="129" spans="2:33" ht="12.75" customHeight="1" x14ac:dyDescent="0.2">
      <c r="B129" s="34"/>
      <c r="D129" s="17"/>
      <c r="E129" s="77"/>
      <c r="F129" s="78"/>
      <c r="G129" s="79"/>
      <c r="H129" s="18"/>
      <c r="I129" s="19"/>
      <c r="J129" s="20"/>
      <c r="K129" s="18"/>
      <c r="L129" s="21"/>
      <c r="M129" s="19"/>
      <c r="N129" s="20"/>
      <c r="O129" s="20"/>
      <c r="P129" s="20"/>
      <c r="Q129" s="20"/>
      <c r="R129" s="20"/>
      <c r="S129" s="20"/>
      <c r="T129" s="20"/>
      <c r="U129" s="20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20"/>
    </row>
    <row r="130" spans="2:33" ht="12.75" customHeight="1" x14ac:dyDescent="0.2">
      <c r="B130" s="34"/>
      <c r="D130" s="57" t="s">
        <v>119</v>
      </c>
      <c r="E130" s="92" t="s">
        <v>147</v>
      </c>
      <c r="F130" s="93"/>
      <c r="G130" s="94"/>
      <c r="H130" s="59">
        <v>11249.97</v>
      </c>
      <c r="I130" s="19" t="s">
        <v>82</v>
      </c>
      <c r="J130" s="56"/>
      <c r="K130" s="59"/>
      <c r="L130" s="21"/>
      <c r="M130" s="19"/>
      <c r="N130" s="56">
        <v>6</v>
      </c>
      <c r="O130" s="56"/>
      <c r="P130" s="56"/>
      <c r="Q130" s="56"/>
      <c r="R130" s="56"/>
      <c r="S130" s="56"/>
      <c r="T130" s="56"/>
      <c r="U130" s="56"/>
      <c r="V130" s="56">
        <v>1</v>
      </c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</row>
    <row r="131" spans="2:33" ht="12.75" customHeight="1" x14ac:dyDescent="0.2">
      <c r="B131" s="34"/>
      <c r="D131" s="57" t="s">
        <v>120</v>
      </c>
      <c r="E131" s="92" t="s">
        <v>148</v>
      </c>
      <c r="F131" s="93"/>
      <c r="G131" s="94"/>
      <c r="H131" s="59">
        <v>11351.71</v>
      </c>
      <c r="I131" s="19" t="s">
        <v>82</v>
      </c>
      <c r="J131" s="56"/>
      <c r="K131" s="59"/>
      <c r="L131" s="21"/>
      <c r="M131" s="19"/>
      <c r="N131" s="56">
        <v>6</v>
      </c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>
        <v>1</v>
      </c>
      <c r="AA131" s="56"/>
      <c r="AB131" s="56"/>
      <c r="AC131" s="56"/>
      <c r="AD131" s="56"/>
      <c r="AE131" s="56"/>
      <c r="AF131" s="56"/>
      <c r="AG131" s="56"/>
    </row>
    <row r="132" spans="2:33" ht="12.75" customHeight="1" x14ac:dyDescent="0.2">
      <c r="B132" s="34"/>
      <c r="D132" s="57" t="s">
        <v>121</v>
      </c>
      <c r="E132" s="92" t="s">
        <v>148</v>
      </c>
      <c r="F132" s="93"/>
      <c r="G132" s="94"/>
      <c r="H132" s="59">
        <v>11352.11</v>
      </c>
      <c r="I132" s="19" t="s">
        <v>89</v>
      </c>
      <c r="J132" s="56"/>
      <c r="K132" s="59"/>
      <c r="L132" s="21"/>
      <c r="M132" s="19"/>
      <c r="N132" s="56">
        <v>12</v>
      </c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>
        <v>1</v>
      </c>
      <c r="AA132" s="56"/>
      <c r="AB132" s="56"/>
      <c r="AC132" s="56"/>
      <c r="AD132" s="56"/>
      <c r="AE132" s="56"/>
      <c r="AF132" s="56"/>
      <c r="AG132" s="56"/>
    </row>
    <row r="133" spans="2:33" ht="12.75" customHeight="1" x14ac:dyDescent="0.2">
      <c r="B133" s="34"/>
      <c r="D133" s="57" t="s">
        <v>122</v>
      </c>
      <c r="E133" s="92" t="s">
        <v>148</v>
      </c>
      <c r="F133" s="93"/>
      <c r="G133" s="94"/>
      <c r="H133" s="59">
        <v>11501.73</v>
      </c>
      <c r="I133" s="19" t="s">
        <v>89</v>
      </c>
      <c r="J133" s="56"/>
      <c r="K133" s="59"/>
      <c r="L133" s="21"/>
      <c r="M133" s="19"/>
      <c r="N133" s="56">
        <v>12</v>
      </c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>
        <v>1</v>
      </c>
      <c r="AA133" s="56"/>
      <c r="AB133" s="56"/>
      <c r="AC133" s="56"/>
      <c r="AD133" s="56"/>
      <c r="AE133" s="56"/>
      <c r="AF133" s="56"/>
      <c r="AG133" s="56"/>
    </row>
    <row r="134" spans="2:33" ht="12.75" customHeight="1" x14ac:dyDescent="0.2">
      <c r="B134" s="34"/>
      <c r="D134" s="57"/>
      <c r="E134" s="77"/>
      <c r="F134" s="78"/>
      <c r="G134" s="79"/>
      <c r="H134" s="62"/>
      <c r="I134" s="41"/>
      <c r="J134" s="41"/>
      <c r="K134" s="41"/>
      <c r="L134" s="42"/>
      <c r="M134" s="19"/>
      <c r="N134" s="20"/>
      <c r="O134" s="20"/>
      <c r="P134" s="20"/>
      <c r="Q134" s="20"/>
      <c r="R134" s="20"/>
      <c r="S134" s="20"/>
      <c r="T134" s="20"/>
      <c r="U134" s="20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20"/>
    </row>
    <row r="135" spans="2:33" ht="12.75" customHeight="1" x14ac:dyDescent="0.2">
      <c r="B135" s="34"/>
      <c r="D135" s="57"/>
      <c r="E135" s="77"/>
      <c r="F135" s="78"/>
      <c r="G135" s="79"/>
      <c r="H135" s="116" t="s">
        <v>127</v>
      </c>
      <c r="I135" s="117"/>
      <c r="J135" s="117"/>
      <c r="K135" s="117"/>
      <c r="L135" s="118"/>
      <c r="M135" s="19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</row>
    <row r="136" spans="2:33" ht="12.75" customHeight="1" x14ac:dyDescent="0.2">
      <c r="B136" s="34"/>
      <c r="D136" s="57"/>
      <c r="E136" s="77"/>
      <c r="F136" s="78"/>
      <c r="G136" s="79"/>
      <c r="H136" s="59"/>
      <c r="I136" s="19"/>
      <c r="J136" s="56"/>
      <c r="K136" s="59"/>
      <c r="L136" s="21"/>
      <c r="M136" s="19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</row>
    <row r="137" spans="2:33" ht="12.75" customHeight="1" x14ac:dyDescent="0.2">
      <c r="B137" s="34"/>
      <c r="D137" s="57" t="s">
        <v>123</v>
      </c>
      <c r="E137" s="92" t="s">
        <v>149</v>
      </c>
      <c r="F137" s="93"/>
      <c r="G137" s="94"/>
      <c r="H137" s="59">
        <v>19110.46</v>
      </c>
      <c r="I137" s="19" t="s">
        <v>82</v>
      </c>
      <c r="J137" s="56"/>
      <c r="K137" s="59"/>
      <c r="L137" s="21"/>
      <c r="M137" s="19"/>
      <c r="N137" s="56">
        <v>6</v>
      </c>
      <c r="O137" s="56"/>
      <c r="P137" s="56">
        <v>6</v>
      </c>
      <c r="Q137" s="56"/>
      <c r="R137" s="56"/>
      <c r="S137" s="56">
        <v>6</v>
      </c>
      <c r="T137" s="56">
        <v>6</v>
      </c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>
        <v>1</v>
      </c>
      <c r="AF137" s="56"/>
      <c r="AG137" s="56"/>
    </row>
    <row r="138" spans="2:33" ht="12.75" customHeight="1" x14ac:dyDescent="0.2">
      <c r="B138" s="34"/>
      <c r="D138" s="57" t="s">
        <v>128</v>
      </c>
      <c r="E138" s="92" t="s">
        <v>149</v>
      </c>
      <c r="F138" s="93"/>
      <c r="G138" s="94"/>
      <c r="H138" s="59">
        <v>19247.43</v>
      </c>
      <c r="I138" s="19" t="s">
        <v>89</v>
      </c>
      <c r="J138" s="56"/>
      <c r="K138" s="59"/>
      <c r="L138" s="21"/>
      <c r="M138" s="19"/>
      <c r="N138" s="56">
        <v>25</v>
      </c>
      <c r="O138" s="56"/>
      <c r="P138" s="56"/>
      <c r="Q138" s="56"/>
      <c r="R138" s="56"/>
      <c r="S138" s="56"/>
      <c r="T138" s="56"/>
      <c r="U138" s="56"/>
      <c r="V138" s="56"/>
      <c r="W138" s="56">
        <v>1</v>
      </c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</row>
    <row r="139" spans="2:33" ht="12.75" customHeight="1" x14ac:dyDescent="0.2">
      <c r="B139" s="34"/>
      <c r="D139" s="57" t="s">
        <v>130</v>
      </c>
      <c r="E139" s="92" t="s">
        <v>150</v>
      </c>
      <c r="F139" s="93"/>
      <c r="G139" s="94"/>
      <c r="H139" s="59">
        <v>19374.57</v>
      </c>
      <c r="I139" s="19" t="s">
        <v>89</v>
      </c>
      <c r="J139" s="56"/>
      <c r="K139" s="59"/>
      <c r="L139" s="21"/>
      <c r="M139" s="19"/>
      <c r="N139" s="56">
        <v>22</v>
      </c>
      <c r="O139" s="56"/>
      <c r="P139" s="56"/>
      <c r="Q139" s="56"/>
      <c r="R139" s="56"/>
      <c r="S139" s="56"/>
      <c r="T139" s="56"/>
      <c r="U139" s="56"/>
      <c r="V139" s="56"/>
      <c r="W139" s="56">
        <v>1</v>
      </c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</row>
    <row r="140" spans="2:33" ht="12.75" customHeight="1" x14ac:dyDescent="0.2">
      <c r="B140" s="34"/>
      <c r="D140" s="57"/>
      <c r="E140" s="77"/>
      <c r="F140" s="78"/>
      <c r="G140" s="79"/>
      <c r="H140" s="59"/>
      <c r="I140" s="19"/>
      <c r="J140" s="56"/>
      <c r="K140" s="59"/>
      <c r="L140" s="21"/>
      <c r="M140" s="19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</row>
    <row r="141" spans="2:33" ht="12.75" customHeight="1" x14ac:dyDescent="0.2">
      <c r="B141" s="34"/>
      <c r="D141" s="57"/>
      <c r="E141" s="77"/>
      <c r="F141" s="78"/>
      <c r="G141" s="79"/>
      <c r="H141" s="59"/>
      <c r="I141" s="19"/>
      <c r="J141" s="56"/>
      <c r="K141" s="59"/>
      <c r="L141" s="21"/>
      <c r="M141" s="19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</row>
    <row r="142" spans="2:33" ht="12.75" customHeight="1" x14ac:dyDescent="0.2">
      <c r="B142" s="34"/>
      <c r="D142" s="57"/>
      <c r="E142" s="77"/>
      <c r="F142" s="78"/>
      <c r="G142" s="79"/>
      <c r="H142" s="59"/>
      <c r="I142" s="19"/>
      <c r="J142" s="56"/>
      <c r="K142" s="59"/>
      <c r="L142" s="21"/>
      <c r="M142" s="19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</row>
    <row r="143" spans="2:33" ht="12.75" customHeight="1" x14ac:dyDescent="0.2">
      <c r="B143" s="34"/>
      <c r="D143" s="57"/>
      <c r="E143" s="77"/>
      <c r="F143" s="78"/>
      <c r="G143" s="79"/>
      <c r="H143" s="59"/>
      <c r="I143" s="19"/>
      <c r="J143" s="56"/>
      <c r="K143" s="59"/>
      <c r="L143" s="21"/>
      <c r="M143" s="19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</row>
    <row r="144" spans="2:33" ht="12.75" customHeight="1" x14ac:dyDescent="0.2">
      <c r="B144" s="34"/>
      <c r="D144" s="57"/>
      <c r="E144" s="77"/>
      <c r="F144" s="78"/>
      <c r="G144" s="79"/>
      <c r="H144" s="59"/>
      <c r="I144" s="19"/>
      <c r="J144" s="56"/>
      <c r="K144" s="59"/>
      <c r="L144" s="21"/>
      <c r="M144" s="19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</row>
    <row r="145" spans="2:33" ht="12.75" customHeight="1" x14ac:dyDescent="0.2">
      <c r="B145" s="34"/>
      <c r="D145" s="57"/>
      <c r="E145" s="77"/>
      <c r="F145" s="78"/>
      <c r="G145" s="79"/>
      <c r="H145" s="59"/>
      <c r="I145" s="19"/>
      <c r="J145" s="56"/>
      <c r="K145" s="59"/>
      <c r="L145" s="21"/>
      <c r="M145" s="19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</row>
    <row r="146" spans="2:33" ht="12.75" customHeight="1" x14ac:dyDescent="0.2">
      <c r="B146" s="34"/>
      <c r="D146" s="17"/>
      <c r="E146" s="77"/>
      <c r="F146" s="78"/>
      <c r="G146" s="79"/>
      <c r="H146" s="59"/>
      <c r="I146" s="19"/>
      <c r="J146" s="56"/>
      <c r="K146" s="59"/>
      <c r="L146" s="21"/>
      <c r="M146" s="19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20"/>
    </row>
    <row r="147" spans="2:33" ht="12.75" customHeight="1" x14ac:dyDescent="0.2">
      <c r="B147" s="34"/>
      <c r="D147" s="57"/>
      <c r="E147" s="77"/>
      <c r="F147" s="78"/>
      <c r="G147" s="79"/>
      <c r="H147" s="59"/>
      <c r="I147" s="19"/>
      <c r="J147" s="56"/>
      <c r="K147" s="59"/>
      <c r="L147" s="21"/>
      <c r="M147" s="19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20"/>
    </row>
    <row r="148" spans="2:33" ht="12.75" customHeight="1" x14ac:dyDescent="0.2">
      <c r="B148" s="34"/>
      <c r="D148" s="57"/>
      <c r="E148" s="77"/>
      <c r="F148" s="78"/>
      <c r="G148" s="79"/>
      <c r="H148" s="59"/>
      <c r="I148" s="19"/>
      <c r="J148" s="56"/>
      <c r="K148" s="59"/>
      <c r="L148" s="21"/>
      <c r="M148" s="19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20"/>
    </row>
    <row r="149" spans="2:33" ht="12.75" customHeight="1" x14ac:dyDescent="0.2">
      <c r="B149" s="34"/>
      <c r="D149" s="57"/>
      <c r="E149" s="77"/>
      <c r="F149" s="78"/>
      <c r="G149" s="79"/>
      <c r="H149" s="59"/>
      <c r="I149" s="19"/>
      <c r="J149" s="56"/>
      <c r="K149" s="59"/>
      <c r="L149" s="21"/>
      <c r="M149" s="19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20"/>
    </row>
    <row r="150" spans="2:33" ht="12.75" customHeight="1" x14ac:dyDescent="0.2">
      <c r="B150" s="34"/>
      <c r="D150" s="57"/>
      <c r="E150" s="77"/>
      <c r="F150" s="78"/>
      <c r="G150" s="79"/>
      <c r="H150" s="59"/>
      <c r="I150" s="19"/>
      <c r="J150" s="56"/>
      <c r="K150" s="59"/>
      <c r="L150" s="21"/>
      <c r="M150" s="19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20"/>
    </row>
    <row r="151" spans="2:33" ht="12.75" customHeight="1" x14ac:dyDescent="0.2">
      <c r="B151" s="34"/>
      <c r="D151" s="17"/>
      <c r="E151" s="77"/>
      <c r="F151" s="78"/>
      <c r="G151" s="79"/>
      <c r="H151" s="59"/>
      <c r="I151" s="19"/>
      <c r="J151" s="56"/>
      <c r="K151" s="59"/>
      <c r="L151" s="21"/>
      <c r="M151" s="19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20"/>
    </row>
    <row r="152" spans="2:33" ht="12.75" customHeight="1" x14ac:dyDescent="0.2">
      <c r="B152" s="34"/>
      <c r="D152" s="17"/>
      <c r="E152" s="77"/>
      <c r="F152" s="78"/>
      <c r="G152" s="79"/>
      <c r="H152" s="59"/>
      <c r="I152" s="19"/>
      <c r="J152" s="56"/>
      <c r="K152" s="59"/>
      <c r="L152" s="21"/>
      <c r="M152" s="19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20"/>
    </row>
    <row r="153" spans="2:33" ht="12.75" customHeight="1" x14ac:dyDescent="0.2">
      <c r="B153" s="34"/>
      <c r="D153" s="57"/>
      <c r="E153" s="77"/>
      <c r="F153" s="78"/>
      <c r="G153" s="79"/>
      <c r="H153" s="59"/>
      <c r="I153" s="19"/>
      <c r="J153" s="56"/>
      <c r="K153" s="59"/>
      <c r="L153" s="21"/>
      <c r="M153" s="19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20"/>
    </row>
    <row r="154" spans="2:33" ht="12.75" customHeight="1" x14ac:dyDescent="0.2">
      <c r="B154" s="34"/>
      <c r="D154" s="57"/>
      <c r="E154" s="77"/>
      <c r="F154" s="78"/>
      <c r="G154" s="79"/>
      <c r="H154" s="59"/>
      <c r="I154" s="19"/>
      <c r="J154" s="56"/>
      <c r="K154" s="59"/>
      <c r="L154" s="21"/>
      <c r="M154" s="19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20"/>
    </row>
    <row r="155" spans="2:33" ht="12.75" customHeight="1" x14ac:dyDescent="0.2">
      <c r="B155" s="34"/>
      <c r="D155" s="17"/>
      <c r="E155" s="77"/>
      <c r="F155" s="78"/>
      <c r="G155" s="79"/>
      <c r="H155" s="59"/>
      <c r="I155" s="19"/>
      <c r="J155" s="56"/>
      <c r="K155" s="59"/>
      <c r="L155" s="21"/>
      <c r="M155" s="19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20"/>
    </row>
    <row r="156" spans="2:33" ht="12.75" customHeight="1" x14ac:dyDescent="0.2">
      <c r="B156" s="34"/>
      <c r="D156" s="57"/>
      <c r="E156" s="77"/>
      <c r="F156" s="78"/>
      <c r="G156" s="79"/>
      <c r="H156" s="59"/>
      <c r="I156" s="19"/>
      <c r="J156" s="56"/>
      <c r="K156" s="59"/>
      <c r="L156" s="21"/>
      <c r="M156" s="19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</row>
    <row r="157" spans="2:33" ht="12.75" customHeight="1" x14ac:dyDescent="0.2">
      <c r="B157" s="34"/>
      <c r="D157" s="57"/>
      <c r="E157" s="77"/>
      <c r="F157" s="78"/>
      <c r="G157" s="79"/>
      <c r="H157" s="59"/>
      <c r="I157" s="19"/>
      <c r="J157" s="56"/>
      <c r="K157" s="59"/>
      <c r="L157" s="21"/>
      <c r="M157" s="19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</row>
    <row r="158" spans="2:33" ht="12.75" customHeight="1" x14ac:dyDescent="0.2">
      <c r="B158" s="34"/>
      <c r="D158" s="57"/>
      <c r="E158" s="77"/>
      <c r="F158" s="78"/>
      <c r="G158" s="79"/>
      <c r="H158" s="59"/>
      <c r="I158" s="19"/>
      <c r="J158" s="56"/>
      <c r="K158" s="59"/>
      <c r="L158" s="21"/>
      <c r="M158" s="19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</row>
    <row r="159" spans="2:33" ht="12.75" customHeight="1" x14ac:dyDescent="0.2">
      <c r="B159" s="34"/>
      <c r="D159" s="57"/>
      <c r="E159" s="77"/>
      <c r="F159" s="78"/>
      <c r="G159" s="79"/>
      <c r="H159" s="59"/>
      <c r="I159" s="19"/>
      <c r="J159" s="56"/>
      <c r="K159" s="59"/>
      <c r="L159" s="21"/>
      <c r="M159" s="19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</row>
    <row r="160" spans="2:33" ht="12.75" customHeight="1" x14ac:dyDescent="0.2">
      <c r="B160" s="34"/>
      <c r="D160" s="57"/>
      <c r="E160" s="77"/>
      <c r="F160" s="78"/>
      <c r="G160" s="79"/>
      <c r="H160" s="59"/>
      <c r="I160" s="19"/>
      <c r="J160" s="56"/>
      <c r="K160" s="59"/>
      <c r="L160" s="21"/>
      <c r="M160" s="19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</row>
    <row r="161" spans="2:33" ht="12.75" customHeight="1" x14ac:dyDescent="0.2">
      <c r="B161" s="34"/>
      <c r="D161" s="57"/>
      <c r="E161" s="77"/>
      <c r="F161" s="78"/>
      <c r="G161" s="79"/>
      <c r="H161" s="59"/>
      <c r="I161" s="19"/>
      <c r="J161" s="56"/>
      <c r="K161" s="59"/>
      <c r="L161" s="21"/>
      <c r="M161" s="19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</row>
    <row r="162" spans="2:33" ht="12.75" customHeight="1" thickBot="1" x14ac:dyDescent="0.25">
      <c r="B162" s="35"/>
      <c r="D162" s="57"/>
      <c r="E162" s="77"/>
      <c r="F162" s="78"/>
      <c r="G162" s="79"/>
      <c r="H162" s="59"/>
      <c r="I162" s="19"/>
      <c r="J162" s="56"/>
      <c r="K162" s="59"/>
      <c r="L162" s="21"/>
      <c r="M162" s="19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</row>
    <row r="163" spans="2:33" ht="12.75" customHeight="1" x14ac:dyDescent="0.2">
      <c r="B163" s="5" t="s">
        <v>12</v>
      </c>
      <c r="D163" s="98" t="s">
        <v>3</v>
      </c>
      <c r="E163" s="99"/>
      <c r="F163" s="99"/>
      <c r="G163" s="99"/>
      <c r="H163" s="99"/>
      <c r="I163" s="99"/>
      <c r="J163" s="99"/>
      <c r="K163" s="99"/>
      <c r="L163" s="100"/>
      <c r="M163" s="22" t="str">
        <f>IF(M87="","",IF(M102="",IF(SUM(COUNTIF(M103:M162,"LS")+COUNTIF(M103:M162,"LUMP"))&gt;0,"LS",""),IF(SUM(M103:M162)&gt;0,ROUNDUP(SUM(M103:M162),0),"")))</f>
        <v/>
      </c>
      <c r="N163" s="22">
        <f t="shared" ref="N163" si="7">IF(N87="","",IF(N102="",IF(SUM(COUNTIF(N103:N162,"LS")+COUNTIF(N103:N162,"LUMP"))&gt;0,"LS",""),IF(SUM(N103:N162)&gt;0,ROUNDUP(SUM(N103:N162),0),"")))</f>
        <v>242</v>
      </c>
      <c r="O163" s="22">
        <f t="shared" ref="O163" si="8">IF(O87="","",IF(O102="",IF(SUM(COUNTIF(O103:O162,"LS")+COUNTIF(O103:O162,"LUMP"))&gt;0,"LS",""),IF(SUM(O103:O162)&gt;0,ROUNDUP(SUM(O103:O162),0),"")))</f>
        <v>33</v>
      </c>
      <c r="P163" s="22">
        <f t="shared" ref="P163" si="9">IF(P87="","",IF(P102="",IF(SUM(COUNTIF(P103:P162,"LS")+COUNTIF(P103:P162,"LUMP"))&gt;0,"LS",""),IF(SUM(P103:P162)&gt;0,ROUNDUP(SUM(P103:P162),0),"")))</f>
        <v>61</v>
      </c>
      <c r="Q163" s="22" t="str">
        <f t="shared" ref="Q163" si="10">IF(Q87="","",IF(Q102="",IF(SUM(COUNTIF(Q103:Q162,"LS")+COUNTIF(Q103:Q162,"LUMP"))&gt;0,"LS",""),IF(SUM(Q103:Q162)&gt;0,ROUNDUP(SUM(Q103:Q162),0),"")))</f>
        <v/>
      </c>
      <c r="R163" s="22">
        <f t="shared" ref="R163" si="11">IF(R87="","",IF(R102="",IF(SUM(COUNTIF(R103:R162,"LS")+COUNTIF(R103:R162,"LUMP"))&gt;0,"LS",""),IF(SUM(R103:R162)&gt;0,ROUNDUP(SUM(R103:R162),0),"")))</f>
        <v>54</v>
      </c>
      <c r="S163" s="22">
        <f t="shared" ref="S163" si="12">IF(S87="","",IF(S102="",IF(SUM(COUNTIF(S103:S162,"LS")+COUNTIF(S103:S162,"LUMP"))&gt;0,"LS",""),IF(SUM(S103:S162)&gt;0,ROUNDUP(SUM(S103:S162),0),"")))</f>
        <v>6</v>
      </c>
      <c r="T163" s="22">
        <f t="shared" ref="T163" si="13">IF(T87="","",IF(T102="",IF(SUM(COUNTIF(T103:T162,"LS")+COUNTIF(T103:T162,"LUMP"))&gt;0,"LS",""),IF(SUM(T103:T162)&gt;0,ROUNDUP(SUM(T103:T162),0),"")))</f>
        <v>6</v>
      </c>
      <c r="U163" s="22" t="str">
        <f t="shared" ref="U163" si="14">IF(U87="","",IF(U102="",IF(SUM(COUNTIF(U103:U162,"LS")+COUNTIF(U103:U162,"LUMP"))&gt;0,"LS",""),IF(SUM(U103:U162)&gt;0,ROUNDUP(SUM(U103:U162),0),"")))</f>
        <v/>
      </c>
      <c r="V163" s="22">
        <f t="shared" ref="V163" si="15">IF(V87="","",IF(V102="",IF(SUM(COUNTIF(V103:V162,"LS")+COUNTIF(V103:V162,"LUMP"))&gt;0,"LS",""),IF(SUM(V103:V162)&gt;0,ROUNDUP(SUM(V103:V162),0),"")))</f>
        <v>2</v>
      </c>
      <c r="W163" s="22">
        <f t="shared" ref="W163" si="16">IF(W87="","",IF(W102="",IF(SUM(COUNTIF(W103:W162,"LS")+COUNTIF(W103:W162,"LUMP"))&gt;0,"LS",""),IF(SUM(W103:W162)&gt;0,ROUNDUP(SUM(W103:W162),0),"")))</f>
        <v>2</v>
      </c>
      <c r="X163" s="22">
        <f t="shared" ref="X163" si="17">IF(X87="","",IF(X102="",IF(SUM(COUNTIF(X103:X162,"LS")+COUNTIF(X103:X162,"LUMP"))&gt;0,"LS",""),IF(SUM(X103:X162)&gt;0,ROUNDUP(SUM(X103:X162),0),"")))</f>
        <v>1</v>
      </c>
      <c r="Y163" s="22">
        <f t="shared" ref="Y163" si="18">IF(Y87="","",IF(Y102="",IF(SUM(COUNTIF(Y103:Y162,"LS")+COUNTIF(Y103:Y162,"LUMP"))&gt;0,"LS",""),IF(SUM(Y103:Y162)&gt;0,ROUNDUP(SUM(Y103:Y162),0),"")))</f>
        <v>4</v>
      </c>
      <c r="Z163" s="22">
        <f t="shared" ref="Z163" si="19">IF(Z87="","",IF(Z102="",IF(SUM(COUNTIF(Z103:Z162,"LS")+COUNTIF(Z103:Z162,"LUMP"))&gt;0,"LS",""),IF(SUM(Z103:Z162)&gt;0,ROUNDUP(SUM(Z103:Z162),0),"")))</f>
        <v>9</v>
      </c>
      <c r="AA163" s="22">
        <f t="shared" ref="AA163" si="20">IF(AA87="","",IF(AA102="",IF(SUM(COUNTIF(AA103:AA162,"LS")+COUNTIF(AA103:AA162,"LUMP"))&gt;0,"LS",""),IF(SUM(AA103:AA162)&gt;0,ROUNDUP(SUM(AA103:AA162),0),"")))</f>
        <v>1</v>
      </c>
      <c r="AB163" s="22">
        <f t="shared" ref="AB163" si="21">IF(AB87="","",IF(AB102="",IF(SUM(COUNTIF(AB103:AB162,"LS")+COUNTIF(AB103:AB162,"LUMP"))&gt;0,"LS",""),IF(SUM(AB103:AB162)&gt;0,ROUNDUP(SUM(AB103:AB162),0),"")))</f>
        <v>1</v>
      </c>
      <c r="AC163" s="22" t="str">
        <f t="shared" ref="AC163" si="22">IF(AC87="","",IF(AC102="",IF(SUM(COUNTIF(AC103:AC162,"LS")+COUNTIF(AC103:AC162,"LUMP"))&gt;0,"LS",""),IF(SUM(AC103:AC162)&gt;0,ROUNDUP(SUM(AC103:AC162),0),"")))</f>
        <v/>
      </c>
      <c r="AD163" s="22">
        <f t="shared" ref="AD163" si="23">IF(AD87="","",IF(AD102="",IF(SUM(COUNTIF(AD103:AD162,"LS")+COUNTIF(AD103:AD162,"LUMP"))&gt;0,"LS",""),IF(SUM(AD103:AD162)&gt;0,ROUNDUP(SUM(AD103:AD162),0),"")))</f>
        <v>4</v>
      </c>
      <c r="AE163" s="22">
        <f t="shared" ref="AE163" si="24">IF(AE87="","",IF(AE102="",IF(SUM(COUNTIF(AE103:AE162,"LS")+COUNTIF(AE103:AE162,"LUMP"))&gt;0,"LS",""),IF(SUM(AE103:AE162)&gt;0,ROUNDUP(SUM(AE103:AE162),0),"")))</f>
        <v>6</v>
      </c>
      <c r="AF163" s="22" t="str">
        <f t="shared" ref="AF163" si="25">IF(AF87="","",IF(AF102="",IF(SUM(COUNTIF(AF103:AF162,"LS")+COUNTIF(AF103:AF162,"LUMP"))&gt;0,"LS",""),IF(SUM(AF103:AF162)&gt;0,ROUNDUP(SUM(AF103:AF162),0),"")))</f>
        <v/>
      </c>
      <c r="AG163" s="22" t="str">
        <f t="shared" ref="AG163" si="26">IF(AG87="","",IF(AG102="",IF(SUM(COUNTIF(AG103:AG162,"LS")+COUNTIF(AG103:AG162,"LUMP"))&gt;0,"LS",""),IF(SUM(AG103:AG162)&gt;0,ROUNDUP(SUM(AG103:AG162),0),"")))</f>
        <v/>
      </c>
    </row>
    <row r="164" spans="2:33" ht="12.75" customHeight="1" thickBot="1" x14ac:dyDescent="0.25"/>
    <row r="165" spans="2:33" ht="12.75" customHeight="1" thickBot="1" x14ac:dyDescent="0.25">
      <c r="B165" s="32" t="s">
        <v>10</v>
      </c>
      <c r="D165" s="119">
        <f>D86+1</f>
        <v>3</v>
      </c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</row>
    <row r="166" spans="2:33" ht="12.75" customHeight="1" thickBot="1" x14ac:dyDescent="0.25">
      <c r="B166" s="36"/>
      <c r="D166" s="120" t="s">
        <v>8</v>
      </c>
      <c r="E166" s="120"/>
      <c r="F166" s="120"/>
      <c r="G166" s="120"/>
      <c r="H166" s="120"/>
      <c r="I166" s="120"/>
      <c r="J166" s="120"/>
      <c r="K166" s="120"/>
      <c r="L166" s="120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</row>
    <row r="167" spans="2:33" ht="12.75" customHeight="1" thickBot="1" x14ac:dyDescent="0.25">
      <c r="D167" s="121" t="s">
        <v>9</v>
      </c>
      <c r="E167" s="121"/>
      <c r="F167" s="121"/>
      <c r="G167" s="121"/>
      <c r="H167" s="121"/>
      <c r="I167" s="121"/>
      <c r="J167" s="121"/>
      <c r="K167" s="121"/>
      <c r="L167" s="121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</row>
    <row r="168" spans="2:33" ht="12.75" customHeight="1" x14ac:dyDescent="0.2">
      <c r="B168" s="95" t="s">
        <v>11</v>
      </c>
      <c r="D168" s="122" t="s">
        <v>20</v>
      </c>
      <c r="E168" s="70"/>
      <c r="F168" s="70"/>
      <c r="G168" s="122" t="s">
        <v>0</v>
      </c>
      <c r="H168" s="107" t="s">
        <v>1</v>
      </c>
      <c r="I168" s="108"/>
      <c r="J168" s="108"/>
      <c r="K168" s="108"/>
      <c r="L168" s="109"/>
      <c r="M168" s="8" t="str">
        <f t="shared" ref="M168:AG168" si="27">IF(OR(TRIM(M166)=0,TRIM(M166)=""),"",IF(IFERROR(TRIM(INDEX(QryItemNamed,MATCH(TRIM(M166),ITEM,0),2)),"")="Y","SPECIAL",LEFT(IFERROR(TRIM(INDEX(ITEM,MATCH(TRIM(M166),ITEM,0))),""),3)))</f>
        <v/>
      </c>
      <c r="N168" s="9" t="str">
        <f t="shared" si="27"/>
        <v/>
      </c>
      <c r="O168" s="9" t="str">
        <f t="shared" si="27"/>
        <v/>
      </c>
      <c r="P168" s="9" t="str">
        <f t="shared" si="27"/>
        <v/>
      </c>
      <c r="Q168" s="9" t="str">
        <f t="shared" si="27"/>
        <v/>
      </c>
      <c r="R168" s="9" t="str">
        <f t="shared" si="27"/>
        <v/>
      </c>
      <c r="S168" s="9" t="str">
        <f t="shared" si="27"/>
        <v/>
      </c>
      <c r="T168" s="9" t="str">
        <f t="shared" si="27"/>
        <v/>
      </c>
      <c r="U168" s="9" t="str">
        <f t="shared" si="27"/>
        <v/>
      </c>
      <c r="V168" s="9" t="str">
        <f t="shared" si="27"/>
        <v/>
      </c>
      <c r="W168" s="9" t="str">
        <f t="shared" si="27"/>
        <v/>
      </c>
      <c r="X168" s="9" t="str">
        <f t="shared" si="27"/>
        <v/>
      </c>
      <c r="Y168" s="9" t="str">
        <f t="shared" si="27"/>
        <v/>
      </c>
      <c r="Z168" s="9" t="str">
        <f t="shared" si="27"/>
        <v/>
      </c>
      <c r="AA168" s="9" t="str">
        <f t="shared" si="27"/>
        <v/>
      </c>
      <c r="AB168" s="9" t="str">
        <f t="shared" si="27"/>
        <v/>
      </c>
      <c r="AC168" s="9" t="str">
        <f t="shared" si="27"/>
        <v/>
      </c>
      <c r="AD168" s="9" t="str">
        <f t="shared" si="27"/>
        <v/>
      </c>
      <c r="AE168" s="9" t="str">
        <f t="shared" si="27"/>
        <v/>
      </c>
      <c r="AF168" s="9" t="str">
        <f t="shared" si="27"/>
        <v/>
      </c>
      <c r="AG168" s="9" t="str">
        <f t="shared" si="27"/>
        <v/>
      </c>
    </row>
    <row r="169" spans="2:33" ht="12.75" customHeight="1" x14ac:dyDescent="0.2">
      <c r="B169" s="96"/>
      <c r="D169" s="123"/>
      <c r="E169" s="71"/>
      <c r="F169" s="71"/>
      <c r="G169" s="123"/>
      <c r="H169" s="110"/>
      <c r="I169" s="111"/>
      <c r="J169" s="111"/>
      <c r="K169" s="111"/>
      <c r="L169" s="112"/>
      <c r="M169" s="105" t="str">
        <f t="shared" ref="M169:AG169" si="28">IF(OR(TRIM(M166)=0,TRIM(M166)=""),IF(M167="","",M167),IF(IFERROR(TRIM(INDEX(QryItemNamed,MATCH(TRIM(M166),ITEM,0),2)),"")="Y",TRIM(RIGHT(IFERROR(TRIM(INDEX(QryItemNamed,MATCH(TRIM(M166),ITEM,0),4)),"123456789012"),LEN(IFERROR(TRIM(INDEX(QryItemNamed,MATCH(TRIM(M166),ITEM,0),4)),"123456789012"))-9))&amp;M167,IFERROR(TRIM(INDEX(QryItemNamed,MATCH(TRIM(M166),ITEM,0),4))&amp;M167,"ITEM CODE DOES NOT EXIST IN ITEM MASTER")))</f>
        <v/>
      </c>
      <c r="N169" s="106" t="str">
        <f t="shared" si="28"/>
        <v/>
      </c>
      <c r="O169" s="106" t="str">
        <f t="shared" si="28"/>
        <v/>
      </c>
      <c r="P169" s="106" t="str">
        <f t="shared" si="28"/>
        <v/>
      </c>
      <c r="Q169" s="104" t="str">
        <f t="shared" si="28"/>
        <v/>
      </c>
      <c r="R169" s="104" t="str">
        <f t="shared" si="28"/>
        <v/>
      </c>
      <c r="S169" s="104" t="str">
        <f t="shared" si="28"/>
        <v/>
      </c>
      <c r="T169" s="104" t="str">
        <f t="shared" si="28"/>
        <v/>
      </c>
      <c r="U169" s="104" t="str">
        <f t="shared" si="28"/>
        <v/>
      </c>
      <c r="V169" s="104" t="str">
        <f t="shared" si="28"/>
        <v/>
      </c>
      <c r="W169" s="104" t="str">
        <f t="shared" si="28"/>
        <v/>
      </c>
      <c r="X169" s="104" t="str">
        <f t="shared" si="28"/>
        <v/>
      </c>
      <c r="Y169" s="104" t="str">
        <f t="shared" si="28"/>
        <v/>
      </c>
      <c r="Z169" s="104" t="str">
        <f t="shared" si="28"/>
        <v/>
      </c>
      <c r="AA169" s="104" t="str">
        <f t="shared" si="28"/>
        <v/>
      </c>
      <c r="AB169" s="104" t="str">
        <f t="shared" si="28"/>
        <v/>
      </c>
      <c r="AC169" s="101" t="str">
        <f t="shared" si="28"/>
        <v/>
      </c>
      <c r="AD169" s="104" t="str">
        <f t="shared" si="28"/>
        <v/>
      </c>
      <c r="AE169" s="104" t="str">
        <f t="shared" si="28"/>
        <v/>
      </c>
      <c r="AF169" s="104" t="str">
        <f t="shared" si="28"/>
        <v/>
      </c>
      <c r="AG169" s="104" t="str">
        <f t="shared" si="28"/>
        <v/>
      </c>
    </row>
    <row r="170" spans="2:33" ht="12.75" customHeight="1" x14ac:dyDescent="0.2">
      <c r="B170" s="96"/>
      <c r="D170" s="123"/>
      <c r="E170" s="71"/>
      <c r="F170" s="71"/>
      <c r="G170" s="123"/>
      <c r="H170" s="110"/>
      <c r="I170" s="111"/>
      <c r="J170" s="111"/>
      <c r="K170" s="111"/>
      <c r="L170" s="112"/>
      <c r="M170" s="105"/>
      <c r="N170" s="106"/>
      <c r="O170" s="106"/>
      <c r="P170" s="106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2"/>
      <c r="AD170" s="104"/>
      <c r="AE170" s="104"/>
      <c r="AF170" s="104"/>
      <c r="AG170" s="104"/>
    </row>
    <row r="171" spans="2:33" ht="12.75" customHeight="1" x14ac:dyDescent="0.2">
      <c r="B171" s="96"/>
      <c r="D171" s="123"/>
      <c r="E171" s="71"/>
      <c r="F171" s="71"/>
      <c r="G171" s="123"/>
      <c r="H171" s="110"/>
      <c r="I171" s="111"/>
      <c r="J171" s="111"/>
      <c r="K171" s="111"/>
      <c r="L171" s="112"/>
      <c r="M171" s="105"/>
      <c r="N171" s="106"/>
      <c r="O171" s="106"/>
      <c r="P171" s="106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2"/>
      <c r="AD171" s="104"/>
      <c r="AE171" s="104"/>
      <c r="AF171" s="104"/>
      <c r="AG171" s="104"/>
    </row>
    <row r="172" spans="2:33" ht="12.75" customHeight="1" x14ac:dyDescent="0.2">
      <c r="B172" s="96"/>
      <c r="D172" s="123"/>
      <c r="E172" s="71"/>
      <c r="F172" s="71"/>
      <c r="G172" s="123"/>
      <c r="H172" s="110"/>
      <c r="I172" s="111"/>
      <c r="J172" s="111"/>
      <c r="K172" s="111"/>
      <c r="L172" s="112"/>
      <c r="M172" s="105"/>
      <c r="N172" s="106"/>
      <c r="O172" s="106"/>
      <c r="P172" s="106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2"/>
      <c r="AD172" s="104"/>
      <c r="AE172" s="104"/>
      <c r="AF172" s="104"/>
      <c r="AG172" s="104"/>
    </row>
    <row r="173" spans="2:33" ht="12.75" customHeight="1" x14ac:dyDescent="0.2">
      <c r="B173" s="96"/>
      <c r="D173" s="123"/>
      <c r="E173" s="71"/>
      <c r="F173" s="71"/>
      <c r="G173" s="123"/>
      <c r="H173" s="110"/>
      <c r="I173" s="111"/>
      <c r="J173" s="111"/>
      <c r="K173" s="111"/>
      <c r="L173" s="112"/>
      <c r="M173" s="105"/>
      <c r="N173" s="106"/>
      <c r="O173" s="106"/>
      <c r="P173" s="106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2"/>
      <c r="AD173" s="104"/>
      <c r="AE173" s="104"/>
      <c r="AF173" s="104"/>
      <c r="AG173" s="104"/>
    </row>
    <row r="174" spans="2:33" ht="12.75" customHeight="1" x14ac:dyDescent="0.2">
      <c r="B174" s="96"/>
      <c r="D174" s="123"/>
      <c r="E174" s="71"/>
      <c r="F174" s="71"/>
      <c r="G174" s="123"/>
      <c r="H174" s="110"/>
      <c r="I174" s="111"/>
      <c r="J174" s="111"/>
      <c r="K174" s="111"/>
      <c r="L174" s="112"/>
      <c r="M174" s="105"/>
      <c r="N174" s="106"/>
      <c r="O174" s="106"/>
      <c r="P174" s="106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2"/>
      <c r="AD174" s="104"/>
      <c r="AE174" s="104"/>
      <c r="AF174" s="104"/>
      <c r="AG174" s="104"/>
    </row>
    <row r="175" spans="2:33" ht="12.75" customHeight="1" x14ac:dyDescent="0.2">
      <c r="B175" s="96"/>
      <c r="D175" s="123"/>
      <c r="E175" s="71"/>
      <c r="F175" s="71"/>
      <c r="G175" s="123"/>
      <c r="H175" s="110"/>
      <c r="I175" s="111"/>
      <c r="J175" s="111"/>
      <c r="K175" s="111"/>
      <c r="L175" s="112"/>
      <c r="M175" s="105"/>
      <c r="N175" s="106"/>
      <c r="O175" s="106"/>
      <c r="P175" s="106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2"/>
      <c r="AD175" s="104"/>
      <c r="AE175" s="104"/>
      <c r="AF175" s="104"/>
      <c r="AG175" s="104"/>
    </row>
    <row r="176" spans="2:33" ht="12.75" customHeight="1" x14ac:dyDescent="0.2">
      <c r="B176" s="96"/>
      <c r="D176" s="123"/>
      <c r="E176" s="71"/>
      <c r="F176" s="71"/>
      <c r="G176" s="123"/>
      <c r="H176" s="110"/>
      <c r="I176" s="111"/>
      <c r="J176" s="111"/>
      <c r="K176" s="111"/>
      <c r="L176" s="112"/>
      <c r="M176" s="105"/>
      <c r="N176" s="106"/>
      <c r="O176" s="106"/>
      <c r="P176" s="106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2"/>
      <c r="AD176" s="104"/>
      <c r="AE176" s="104"/>
      <c r="AF176" s="104"/>
      <c r="AG176" s="104"/>
    </row>
    <row r="177" spans="2:33" ht="12.75" customHeight="1" x14ac:dyDescent="0.2">
      <c r="B177" s="96"/>
      <c r="D177" s="123"/>
      <c r="E177" s="71"/>
      <c r="F177" s="71"/>
      <c r="G177" s="123"/>
      <c r="H177" s="110"/>
      <c r="I177" s="111"/>
      <c r="J177" s="111"/>
      <c r="K177" s="111"/>
      <c r="L177" s="112"/>
      <c r="M177" s="105"/>
      <c r="N177" s="106"/>
      <c r="O177" s="106"/>
      <c r="P177" s="106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2"/>
      <c r="AD177" s="104"/>
      <c r="AE177" s="104"/>
      <c r="AF177" s="104"/>
      <c r="AG177" s="104"/>
    </row>
    <row r="178" spans="2:33" ht="12.75" customHeight="1" x14ac:dyDescent="0.2">
      <c r="B178" s="96"/>
      <c r="D178" s="123"/>
      <c r="E178" s="71"/>
      <c r="F178" s="71"/>
      <c r="G178" s="123"/>
      <c r="H178" s="110"/>
      <c r="I178" s="111"/>
      <c r="J178" s="111"/>
      <c r="K178" s="111"/>
      <c r="L178" s="112"/>
      <c r="M178" s="105"/>
      <c r="N178" s="106"/>
      <c r="O178" s="106"/>
      <c r="P178" s="106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2"/>
      <c r="AD178" s="104"/>
      <c r="AE178" s="104"/>
      <c r="AF178" s="104"/>
      <c r="AG178" s="104"/>
    </row>
    <row r="179" spans="2:33" ht="12.75" customHeight="1" x14ac:dyDescent="0.2">
      <c r="B179" s="96"/>
      <c r="D179" s="123"/>
      <c r="E179" s="71"/>
      <c r="F179" s="71"/>
      <c r="G179" s="123"/>
      <c r="H179" s="110"/>
      <c r="I179" s="111"/>
      <c r="J179" s="111"/>
      <c r="K179" s="111"/>
      <c r="L179" s="112"/>
      <c r="M179" s="105"/>
      <c r="N179" s="106"/>
      <c r="O179" s="106"/>
      <c r="P179" s="106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2"/>
      <c r="AD179" s="104"/>
      <c r="AE179" s="104"/>
      <c r="AF179" s="104"/>
      <c r="AG179" s="104"/>
    </row>
    <row r="180" spans="2:33" ht="12.75" customHeight="1" x14ac:dyDescent="0.2">
      <c r="B180" s="96"/>
      <c r="D180" s="123"/>
      <c r="E180" s="71"/>
      <c r="F180" s="71"/>
      <c r="G180" s="123"/>
      <c r="H180" s="110"/>
      <c r="I180" s="111"/>
      <c r="J180" s="111"/>
      <c r="K180" s="111"/>
      <c r="L180" s="112"/>
      <c r="M180" s="105"/>
      <c r="N180" s="106"/>
      <c r="O180" s="106"/>
      <c r="P180" s="106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3"/>
      <c r="AD180" s="104"/>
      <c r="AE180" s="104"/>
      <c r="AF180" s="104"/>
      <c r="AG180" s="104"/>
    </row>
    <row r="181" spans="2:33" ht="12.75" customHeight="1" thickBot="1" x14ac:dyDescent="0.25">
      <c r="B181" s="97"/>
      <c r="D181" s="124"/>
      <c r="E181" s="72"/>
      <c r="F181" s="72"/>
      <c r="G181" s="124"/>
      <c r="H181" s="113"/>
      <c r="I181" s="114"/>
      <c r="J181" s="114"/>
      <c r="K181" s="114"/>
      <c r="L181" s="115"/>
      <c r="M181" s="10" t="str">
        <f t="shared" ref="M181:AG181" si="29">IF(OR(TRIM(M166)=0,TRIM(M166)=""),"",IF(IFERROR(TRIM(INDEX(QryItemNamed,MATCH(TRIM(M166),ITEM,0),3)),"")="LS","",IFERROR(TRIM(INDEX(QryItemNamed,MATCH(TRIM(M166),ITEM,0),3)),"")))</f>
        <v/>
      </c>
      <c r="N181" s="11" t="str">
        <f t="shared" si="29"/>
        <v/>
      </c>
      <c r="O181" s="11" t="str">
        <f t="shared" si="29"/>
        <v/>
      </c>
      <c r="P181" s="11" t="str">
        <f t="shared" si="29"/>
        <v/>
      </c>
      <c r="Q181" s="11" t="str">
        <f t="shared" si="29"/>
        <v/>
      </c>
      <c r="R181" s="11" t="str">
        <f t="shared" si="29"/>
        <v/>
      </c>
      <c r="S181" s="11" t="str">
        <f t="shared" si="29"/>
        <v/>
      </c>
      <c r="T181" s="11" t="str">
        <f t="shared" si="29"/>
        <v/>
      </c>
      <c r="U181" s="11" t="str">
        <f t="shared" si="29"/>
        <v/>
      </c>
      <c r="V181" s="11" t="str">
        <f t="shared" si="29"/>
        <v/>
      </c>
      <c r="W181" s="11" t="str">
        <f t="shared" si="29"/>
        <v/>
      </c>
      <c r="X181" s="11" t="str">
        <f t="shared" si="29"/>
        <v/>
      </c>
      <c r="Y181" s="11" t="str">
        <f t="shared" si="29"/>
        <v/>
      </c>
      <c r="Z181" s="11" t="str">
        <f t="shared" si="29"/>
        <v/>
      </c>
      <c r="AA181" s="11" t="str">
        <f t="shared" si="29"/>
        <v/>
      </c>
      <c r="AB181" s="11" t="str">
        <f t="shared" si="29"/>
        <v/>
      </c>
      <c r="AC181" s="11" t="str">
        <f t="shared" si="29"/>
        <v/>
      </c>
      <c r="AD181" s="11" t="str">
        <f t="shared" si="29"/>
        <v/>
      </c>
      <c r="AE181" s="11" t="str">
        <f t="shared" si="29"/>
        <v/>
      </c>
      <c r="AF181" s="11" t="str">
        <f t="shared" si="29"/>
        <v/>
      </c>
      <c r="AG181" s="11" t="str">
        <f t="shared" si="29"/>
        <v/>
      </c>
    </row>
    <row r="182" spans="2:33" ht="12.75" customHeight="1" x14ac:dyDescent="0.2">
      <c r="B182" s="33"/>
      <c r="D182" s="12"/>
      <c r="E182" s="12"/>
      <c r="F182" s="12"/>
      <c r="G182" s="12"/>
      <c r="H182" s="13"/>
      <c r="I182" s="14"/>
      <c r="J182" s="15" t="s">
        <v>2</v>
      </c>
      <c r="K182" s="13"/>
      <c r="L182" s="16"/>
      <c r="M182" s="14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</row>
    <row r="183" spans="2:33" ht="12.75" customHeight="1" x14ac:dyDescent="0.2">
      <c r="B183" s="34"/>
      <c r="D183" s="17"/>
      <c r="E183" s="57"/>
      <c r="F183" s="57"/>
      <c r="G183" s="17"/>
      <c r="H183" s="18"/>
      <c r="I183" s="19"/>
      <c r="J183" s="20"/>
      <c r="K183" s="18"/>
      <c r="L183" s="21"/>
      <c r="M183" s="19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</row>
    <row r="184" spans="2:33" ht="12.75" customHeight="1" x14ac:dyDescent="0.2">
      <c r="B184" s="34"/>
      <c r="D184" s="57"/>
      <c r="E184" s="57"/>
      <c r="F184" s="57"/>
      <c r="G184" s="57"/>
      <c r="H184" s="59"/>
      <c r="I184" s="19"/>
      <c r="J184" s="56"/>
      <c r="K184" s="59"/>
      <c r="L184" s="21"/>
      <c r="M184" s="19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</row>
    <row r="185" spans="2:33" ht="12.75" customHeight="1" x14ac:dyDescent="0.2">
      <c r="B185" s="34"/>
      <c r="D185" s="17"/>
      <c r="E185" s="57"/>
      <c r="F185" s="57"/>
      <c r="G185" s="17"/>
      <c r="H185" s="18"/>
      <c r="I185" s="19"/>
      <c r="J185" s="20"/>
      <c r="K185" s="18"/>
      <c r="L185" s="21"/>
      <c r="M185" s="19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</row>
    <row r="186" spans="2:33" ht="12.75" customHeight="1" x14ac:dyDescent="0.2">
      <c r="B186" s="34"/>
      <c r="D186" s="17"/>
      <c r="E186" s="57"/>
      <c r="F186" s="57"/>
      <c r="G186" s="17"/>
      <c r="H186" s="18"/>
      <c r="I186" s="19"/>
      <c r="J186" s="20"/>
      <c r="K186" s="18"/>
      <c r="L186" s="21"/>
      <c r="M186" s="19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</row>
    <row r="187" spans="2:33" ht="12.75" customHeight="1" x14ac:dyDescent="0.2">
      <c r="B187" s="34"/>
      <c r="D187" s="57"/>
      <c r="E187" s="57"/>
      <c r="F187" s="57"/>
      <c r="G187" s="57"/>
      <c r="H187" s="59"/>
      <c r="I187" s="19"/>
      <c r="J187" s="56"/>
      <c r="K187" s="59"/>
      <c r="L187" s="21"/>
      <c r="M187" s="19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</row>
    <row r="188" spans="2:33" ht="12.75" customHeight="1" x14ac:dyDescent="0.2">
      <c r="B188" s="34"/>
      <c r="D188" s="57"/>
      <c r="E188" s="57"/>
      <c r="F188" s="57"/>
      <c r="G188" s="57"/>
      <c r="H188" s="59"/>
      <c r="I188" s="19"/>
      <c r="J188" s="56"/>
      <c r="K188" s="59"/>
      <c r="L188" s="21"/>
      <c r="M188" s="19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</row>
    <row r="189" spans="2:33" ht="12.75" customHeight="1" x14ac:dyDescent="0.2">
      <c r="B189" s="34"/>
      <c r="D189" s="57"/>
      <c r="E189" s="57"/>
      <c r="F189" s="57"/>
      <c r="G189" s="57"/>
      <c r="H189" s="59"/>
      <c r="I189" s="19"/>
      <c r="J189" s="56"/>
      <c r="K189" s="59"/>
      <c r="L189" s="21"/>
      <c r="M189" s="19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</row>
    <row r="190" spans="2:33" ht="12.75" customHeight="1" x14ac:dyDescent="0.2">
      <c r="B190" s="34"/>
      <c r="D190" s="57"/>
      <c r="E190" s="57"/>
      <c r="F190" s="57"/>
      <c r="G190" s="57"/>
      <c r="H190" s="59"/>
      <c r="I190" s="19"/>
      <c r="J190" s="56"/>
      <c r="K190" s="59"/>
      <c r="L190" s="21"/>
      <c r="M190" s="19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</row>
    <row r="191" spans="2:33" ht="12.75" customHeight="1" x14ac:dyDescent="0.2">
      <c r="B191" s="34"/>
      <c r="D191" s="57"/>
      <c r="E191" s="57"/>
      <c r="F191" s="57"/>
      <c r="G191" s="57"/>
      <c r="H191" s="59"/>
      <c r="I191" s="19"/>
      <c r="J191" s="56"/>
      <c r="K191" s="59"/>
      <c r="L191" s="21"/>
      <c r="M191" s="19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</row>
    <row r="192" spans="2:33" ht="12.75" customHeight="1" x14ac:dyDescent="0.2">
      <c r="B192" s="34"/>
      <c r="D192" s="57"/>
      <c r="E192" s="57"/>
      <c r="F192" s="57"/>
      <c r="G192" s="57"/>
      <c r="H192" s="59"/>
      <c r="I192" s="19"/>
      <c r="J192" s="56"/>
      <c r="K192" s="59"/>
      <c r="L192" s="21"/>
      <c r="M192" s="19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</row>
    <row r="193" spans="2:33" ht="12.75" customHeight="1" x14ac:dyDescent="0.2">
      <c r="B193" s="34"/>
      <c r="D193" s="57"/>
      <c r="E193" s="57"/>
      <c r="F193" s="57"/>
      <c r="G193" s="57"/>
      <c r="H193" s="59"/>
      <c r="I193" s="19"/>
      <c r="J193" s="56"/>
      <c r="K193" s="59"/>
      <c r="L193" s="21"/>
      <c r="M193" s="19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</row>
    <row r="194" spans="2:33" ht="12.75" customHeight="1" x14ac:dyDescent="0.2">
      <c r="B194" s="34"/>
      <c r="D194" s="57"/>
      <c r="E194" s="57"/>
      <c r="F194" s="57"/>
      <c r="G194" s="57"/>
      <c r="H194" s="59"/>
      <c r="I194" s="19"/>
      <c r="J194" s="56"/>
      <c r="K194" s="59"/>
      <c r="L194" s="21"/>
      <c r="M194" s="19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</row>
    <row r="195" spans="2:33" ht="12.75" customHeight="1" x14ac:dyDescent="0.2">
      <c r="B195" s="34"/>
      <c r="D195" s="57"/>
      <c r="E195" s="57"/>
      <c r="F195" s="57"/>
      <c r="G195" s="57"/>
      <c r="H195" s="59"/>
      <c r="I195" s="19"/>
      <c r="J195" s="56"/>
      <c r="K195" s="59"/>
      <c r="L195" s="21"/>
      <c r="M195" s="19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</row>
    <row r="196" spans="2:33" ht="12.75" customHeight="1" x14ac:dyDescent="0.2">
      <c r="B196" s="34"/>
      <c r="D196" s="57"/>
      <c r="E196" s="57"/>
      <c r="F196" s="57"/>
      <c r="G196" s="57"/>
      <c r="H196" s="59"/>
      <c r="I196" s="19"/>
      <c r="J196" s="56"/>
      <c r="K196" s="59"/>
      <c r="L196" s="21"/>
      <c r="M196" s="19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</row>
    <row r="197" spans="2:33" ht="12.75" customHeight="1" x14ac:dyDescent="0.2">
      <c r="B197" s="34"/>
      <c r="D197" s="57"/>
      <c r="E197" s="57"/>
      <c r="F197" s="57"/>
      <c r="G197" s="57"/>
      <c r="H197" s="59"/>
      <c r="I197" s="19"/>
      <c r="J197" s="56"/>
      <c r="K197" s="59"/>
      <c r="L197" s="21"/>
      <c r="M197" s="19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</row>
    <row r="198" spans="2:33" ht="12.75" customHeight="1" x14ac:dyDescent="0.2">
      <c r="B198" s="34"/>
      <c r="D198" s="57"/>
      <c r="E198" s="57"/>
      <c r="F198" s="57"/>
      <c r="G198" s="57"/>
      <c r="H198" s="59"/>
      <c r="I198" s="19"/>
      <c r="J198" s="56"/>
      <c r="K198" s="59"/>
      <c r="L198" s="21"/>
      <c r="M198" s="19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</row>
    <row r="199" spans="2:33" ht="12.75" customHeight="1" x14ac:dyDescent="0.2">
      <c r="B199" s="34"/>
      <c r="D199" s="57"/>
      <c r="E199" s="57"/>
      <c r="F199" s="57"/>
      <c r="G199" s="57"/>
      <c r="H199" s="59"/>
      <c r="I199" s="19"/>
      <c r="J199" s="56"/>
      <c r="K199" s="59"/>
      <c r="L199" s="21"/>
      <c r="M199" s="19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</row>
    <row r="200" spans="2:33" ht="12.75" customHeight="1" x14ac:dyDescent="0.2">
      <c r="B200" s="34"/>
      <c r="D200" s="57"/>
      <c r="E200" s="57"/>
      <c r="F200" s="57"/>
      <c r="G200" s="57"/>
      <c r="H200" s="59"/>
      <c r="I200" s="19"/>
      <c r="J200" s="56"/>
      <c r="K200" s="59"/>
      <c r="L200" s="21"/>
      <c r="M200" s="19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</row>
    <row r="201" spans="2:33" ht="12.75" customHeight="1" x14ac:dyDescent="0.2">
      <c r="B201" s="34"/>
      <c r="D201" s="57"/>
      <c r="E201" s="57"/>
      <c r="F201" s="57"/>
      <c r="G201" s="57"/>
      <c r="H201" s="59"/>
      <c r="I201" s="19"/>
      <c r="J201" s="56"/>
      <c r="K201" s="59"/>
      <c r="L201" s="21"/>
      <c r="M201" s="19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</row>
    <row r="202" spans="2:33" ht="12.75" customHeight="1" x14ac:dyDescent="0.2">
      <c r="B202" s="34"/>
      <c r="D202" s="57"/>
      <c r="E202" s="57"/>
      <c r="F202" s="57"/>
      <c r="G202" s="57"/>
      <c r="H202" s="59"/>
      <c r="I202" s="19"/>
      <c r="J202" s="56"/>
      <c r="K202" s="59"/>
      <c r="L202" s="21"/>
      <c r="M202" s="19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</row>
    <row r="203" spans="2:33" ht="12.75" customHeight="1" x14ac:dyDescent="0.2">
      <c r="B203" s="34"/>
      <c r="D203" s="57"/>
      <c r="E203" s="57"/>
      <c r="F203" s="57"/>
      <c r="G203" s="57"/>
      <c r="H203" s="59"/>
      <c r="I203" s="19"/>
      <c r="J203" s="56"/>
      <c r="K203" s="59"/>
      <c r="L203" s="21"/>
      <c r="M203" s="19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</row>
    <row r="204" spans="2:33" ht="12.75" customHeight="1" x14ac:dyDescent="0.2">
      <c r="B204" s="34"/>
      <c r="D204" s="57"/>
      <c r="E204" s="57"/>
      <c r="F204" s="57"/>
      <c r="G204" s="57"/>
      <c r="H204" s="59"/>
      <c r="I204" s="19"/>
      <c r="J204" s="56"/>
      <c r="K204" s="59"/>
      <c r="L204" s="21"/>
      <c r="M204" s="19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</row>
    <row r="205" spans="2:33" ht="12.75" customHeight="1" x14ac:dyDescent="0.2">
      <c r="B205" s="34"/>
      <c r="D205" s="57"/>
      <c r="E205" s="57"/>
      <c r="F205" s="57"/>
      <c r="G205" s="57"/>
      <c r="H205" s="59"/>
      <c r="I205" s="19"/>
      <c r="J205" s="56"/>
      <c r="K205" s="59"/>
      <c r="L205" s="21"/>
      <c r="M205" s="19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</row>
    <row r="206" spans="2:33" ht="12.75" customHeight="1" x14ac:dyDescent="0.2">
      <c r="B206" s="34"/>
      <c r="D206" s="57"/>
      <c r="E206" s="57"/>
      <c r="F206" s="57"/>
      <c r="G206" s="57"/>
      <c r="H206" s="59"/>
      <c r="I206" s="19"/>
      <c r="J206" s="56"/>
      <c r="K206" s="59"/>
      <c r="L206" s="21"/>
      <c r="M206" s="19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</row>
    <row r="207" spans="2:33" ht="12.75" customHeight="1" x14ac:dyDescent="0.2">
      <c r="B207" s="34"/>
      <c r="D207" s="57"/>
      <c r="E207" s="57"/>
      <c r="F207" s="57"/>
      <c r="G207" s="57"/>
      <c r="H207" s="59"/>
      <c r="I207" s="19"/>
      <c r="J207" s="56"/>
      <c r="K207" s="59"/>
      <c r="L207" s="21"/>
      <c r="M207" s="19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</row>
    <row r="208" spans="2:33" ht="12.75" customHeight="1" x14ac:dyDescent="0.2">
      <c r="B208" s="34"/>
      <c r="D208" s="57"/>
      <c r="E208" s="57"/>
      <c r="F208" s="57"/>
      <c r="G208" s="57"/>
      <c r="H208" s="59"/>
      <c r="I208" s="19"/>
      <c r="J208" s="56"/>
      <c r="K208" s="59"/>
      <c r="L208" s="21"/>
      <c r="M208" s="19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</row>
    <row r="209" spans="2:33" ht="12.75" customHeight="1" x14ac:dyDescent="0.2">
      <c r="B209" s="34"/>
      <c r="D209" s="57"/>
      <c r="E209" s="57"/>
      <c r="F209" s="57"/>
      <c r="G209" s="57"/>
      <c r="H209" s="59"/>
      <c r="I209" s="19"/>
      <c r="J209" s="56"/>
      <c r="K209" s="59"/>
      <c r="L209" s="21"/>
      <c r="M209" s="19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</row>
    <row r="210" spans="2:33" ht="12.75" customHeight="1" x14ac:dyDescent="0.2">
      <c r="B210" s="34"/>
      <c r="D210" s="57"/>
      <c r="E210" s="57"/>
      <c r="F210" s="57"/>
      <c r="G210" s="57"/>
      <c r="H210" s="59"/>
      <c r="I210" s="19"/>
      <c r="J210" s="56"/>
      <c r="K210" s="59"/>
      <c r="L210" s="21"/>
      <c r="M210" s="19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</row>
    <row r="211" spans="2:33" ht="12.75" customHeight="1" x14ac:dyDescent="0.2">
      <c r="B211" s="34"/>
      <c r="D211" s="57"/>
      <c r="E211" s="57"/>
      <c r="F211" s="57"/>
      <c r="G211" s="57"/>
      <c r="H211" s="59"/>
      <c r="I211" s="19"/>
      <c r="J211" s="56"/>
      <c r="K211" s="59"/>
      <c r="L211" s="21"/>
      <c r="M211" s="19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</row>
    <row r="212" spans="2:33" ht="12.75" customHeight="1" x14ac:dyDescent="0.2">
      <c r="B212" s="34"/>
      <c r="D212" s="57"/>
      <c r="E212" s="57"/>
      <c r="F212" s="57"/>
      <c r="G212" s="57"/>
      <c r="H212" s="59"/>
      <c r="I212" s="19"/>
      <c r="J212" s="56"/>
      <c r="K212" s="59"/>
      <c r="L212" s="21"/>
      <c r="M212" s="19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</row>
    <row r="213" spans="2:33" ht="12.75" customHeight="1" x14ac:dyDescent="0.2">
      <c r="B213" s="34"/>
      <c r="D213" s="57"/>
      <c r="E213" s="57"/>
      <c r="F213" s="57"/>
      <c r="G213" s="57"/>
      <c r="H213" s="59"/>
      <c r="I213" s="19"/>
      <c r="J213" s="56"/>
      <c r="K213" s="59"/>
      <c r="L213" s="21"/>
      <c r="M213" s="19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</row>
    <row r="214" spans="2:33" ht="12.75" customHeight="1" x14ac:dyDescent="0.2">
      <c r="B214" s="34"/>
      <c r="D214" s="57"/>
      <c r="E214" s="57"/>
      <c r="F214" s="57"/>
      <c r="G214" s="57"/>
      <c r="H214" s="59"/>
      <c r="I214" s="60"/>
      <c r="J214" s="56"/>
      <c r="K214" s="60"/>
      <c r="L214" s="61"/>
      <c r="M214" s="19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</row>
    <row r="215" spans="2:33" ht="12.75" customHeight="1" x14ac:dyDescent="0.2">
      <c r="B215" s="34"/>
      <c r="D215" s="57" t="s">
        <v>119</v>
      </c>
      <c r="E215" s="57"/>
      <c r="F215" s="57"/>
      <c r="G215" s="57" t="s">
        <v>125</v>
      </c>
      <c r="H215" s="59">
        <v>11249.97</v>
      </c>
      <c r="I215" s="19" t="s">
        <v>82</v>
      </c>
      <c r="J215" s="56"/>
      <c r="K215" s="59"/>
      <c r="L215" s="21"/>
      <c r="M215" s="19"/>
      <c r="N215" s="56">
        <v>6</v>
      </c>
      <c r="O215" s="56"/>
      <c r="P215" s="56"/>
      <c r="Q215" s="56"/>
      <c r="R215" s="56"/>
      <c r="S215" s="56"/>
      <c r="T215" s="56"/>
      <c r="U215" s="56"/>
      <c r="V215" s="56">
        <v>1</v>
      </c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</row>
    <row r="216" spans="2:33" ht="12.75" customHeight="1" x14ac:dyDescent="0.2">
      <c r="B216" s="34"/>
      <c r="D216" s="57" t="s">
        <v>120</v>
      </c>
      <c r="E216" s="57"/>
      <c r="F216" s="57"/>
      <c r="G216" s="57" t="s">
        <v>126</v>
      </c>
      <c r="H216" s="59">
        <v>11351.71</v>
      </c>
      <c r="I216" s="19" t="s">
        <v>82</v>
      </c>
      <c r="J216" s="56"/>
      <c r="K216" s="59"/>
      <c r="L216" s="21"/>
      <c r="M216" s="19"/>
      <c r="N216" s="56">
        <v>6</v>
      </c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>
        <v>1</v>
      </c>
      <c r="AA216" s="56"/>
      <c r="AB216" s="56"/>
      <c r="AC216" s="56"/>
      <c r="AD216" s="56"/>
      <c r="AE216" s="56"/>
      <c r="AF216" s="56"/>
      <c r="AG216" s="56"/>
    </row>
    <row r="217" spans="2:33" ht="12.75" customHeight="1" x14ac:dyDescent="0.2">
      <c r="B217" s="34"/>
      <c r="D217" s="57" t="s">
        <v>121</v>
      </c>
      <c r="E217" s="57"/>
      <c r="F217" s="57"/>
      <c r="G217" s="57" t="s">
        <v>126</v>
      </c>
      <c r="H217" s="59">
        <v>11352.11</v>
      </c>
      <c r="I217" s="19" t="s">
        <v>89</v>
      </c>
      <c r="J217" s="56"/>
      <c r="K217" s="59"/>
      <c r="L217" s="21"/>
      <c r="M217" s="19"/>
      <c r="N217" s="56">
        <v>12</v>
      </c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>
        <v>1</v>
      </c>
      <c r="AA217" s="56"/>
      <c r="AB217" s="56"/>
      <c r="AC217" s="56"/>
      <c r="AD217" s="56"/>
      <c r="AE217" s="56"/>
      <c r="AF217" s="56"/>
      <c r="AG217" s="56"/>
    </row>
    <row r="218" spans="2:33" ht="12.75" customHeight="1" x14ac:dyDescent="0.2">
      <c r="B218" s="34"/>
      <c r="D218" s="57" t="s">
        <v>122</v>
      </c>
      <c r="E218" s="57"/>
      <c r="F218" s="57"/>
      <c r="G218" s="57" t="s">
        <v>126</v>
      </c>
      <c r="H218" s="59">
        <v>11501.73</v>
      </c>
      <c r="I218" s="19" t="s">
        <v>89</v>
      </c>
      <c r="J218" s="56"/>
      <c r="K218" s="59"/>
      <c r="L218" s="21"/>
      <c r="M218" s="19"/>
      <c r="N218" s="56">
        <v>12</v>
      </c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>
        <v>1</v>
      </c>
      <c r="AA218" s="56"/>
      <c r="AB218" s="56"/>
      <c r="AC218" s="56"/>
      <c r="AD218" s="56"/>
      <c r="AE218" s="56"/>
      <c r="AF218" s="56"/>
      <c r="AG218" s="56"/>
    </row>
    <row r="219" spans="2:33" ht="12.75" customHeight="1" x14ac:dyDescent="0.2">
      <c r="B219" s="34"/>
      <c r="D219" s="57"/>
      <c r="E219" s="57"/>
      <c r="F219" s="57"/>
      <c r="G219" s="57"/>
      <c r="H219" s="59"/>
      <c r="I219" s="19"/>
      <c r="J219" s="56"/>
      <c r="K219" s="59"/>
      <c r="L219" s="21"/>
      <c r="M219" s="19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</row>
    <row r="220" spans="2:33" ht="12.75" customHeight="1" x14ac:dyDescent="0.2">
      <c r="B220" s="34"/>
      <c r="D220" s="57"/>
      <c r="E220" s="57"/>
      <c r="F220" s="57"/>
      <c r="G220" s="57"/>
      <c r="H220" s="59"/>
      <c r="I220" s="19"/>
      <c r="J220" s="56"/>
      <c r="K220" s="59"/>
      <c r="L220" s="21"/>
      <c r="M220" s="19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</row>
    <row r="221" spans="2:33" ht="12.75" customHeight="1" x14ac:dyDescent="0.2">
      <c r="B221" s="34"/>
      <c r="D221" s="57"/>
      <c r="E221" s="57"/>
      <c r="F221" s="57"/>
      <c r="G221" s="57"/>
      <c r="H221" s="59"/>
      <c r="I221" s="19"/>
      <c r="J221" s="56"/>
      <c r="K221" s="59"/>
      <c r="L221" s="21"/>
      <c r="M221" s="19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</row>
    <row r="222" spans="2:33" ht="12.75" customHeight="1" x14ac:dyDescent="0.2">
      <c r="B222" s="34"/>
      <c r="D222" s="57"/>
      <c r="E222" s="57"/>
      <c r="F222" s="57"/>
      <c r="G222" s="57"/>
      <c r="H222" s="59"/>
      <c r="I222" s="19"/>
      <c r="J222" s="56"/>
      <c r="K222" s="59"/>
      <c r="L222" s="21"/>
      <c r="M222" s="19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</row>
    <row r="223" spans="2:33" ht="12.75" customHeight="1" thickBot="1" x14ac:dyDescent="0.25">
      <c r="B223" s="34"/>
      <c r="D223" s="63"/>
      <c r="E223" s="63"/>
      <c r="F223" s="63"/>
      <c r="G223" s="57"/>
      <c r="H223" s="64"/>
      <c r="I223" s="19"/>
      <c r="J223" s="56"/>
      <c r="K223" s="59"/>
      <c r="L223" s="21"/>
      <c r="M223" s="19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</row>
    <row r="224" spans="2:33" ht="12.75" customHeight="1" x14ac:dyDescent="0.2">
      <c r="B224" s="34"/>
      <c r="D224" s="57" t="s">
        <v>98</v>
      </c>
      <c r="E224" s="57"/>
      <c r="F224" s="57"/>
      <c r="G224" s="57" t="s">
        <v>70</v>
      </c>
      <c r="H224" s="65">
        <v>8150.26</v>
      </c>
      <c r="I224" s="14" t="s">
        <v>89</v>
      </c>
      <c r="J224" s="15"/>
      <c r="K224" s="13"/>
      <c r="L224" s="16"/>
      <c r="M224" s="14"/>
      <c r="N224" s="15"/>
      <c r="O224" s="15"/>
      <c r="P224" s="15"/>
      <c r="Q224" s="15"/>
      <c r="R224" s="15">
        <v>12</v>
      </c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>
        <v>1</v>
      </c>
      <c r="AF224" s="15"/>
      <c r="AG224" s="15"/>
    </row>
    <row r="225" spans="2:33" ht="12.75" customHeight="1" x14ac:dyDescent="0.2">
      <c r="B225" s="34"/>
      <c r="D225" s="17"/>
      <c r="E225" s="57"/>
      <c r="F225" s="57"/>
      <c r="G225" s="17"/>
      <c r="H225" s="18"/>
      <c r="I225" s="19"/>
      <c r="J225" s="20"/>
      <c r="K225" s="18"/>
      <c r="L225" s="21"/>
      <c r="M225" s="19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</row>
    <row r="226" spans="2:33" ht="12.75" customHeight="1" x14ac:dyDescent="0.2">
      <c r="B226" s="34"/>
      <c r="D226" s="17"/>
      <c r="E226" s="57"/>
      <c r="F226" s="57"/>
      <c r="G226" s="17"/>
      <c r="H226" s="18"/>
      <c r="I226" s="19"/>
      <c r="J226" s="20"/>
      <c r="K226" s="18"/>
      <c r="L226" s="21"/>
      <c r="M226" s="19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</row>
    <row r="227" spans="2:33" ht="12.75" customHeight="1" x14ac:dyDescent="0.2">
      <c r="B227" s="34"/>
      <c r="D227" s="17"/>
      <c r="E227" s="57"/>
      <c r="F227" s="57"/>
      <c r="G227" s="17"/>
      <c r="H227" s="18"/>
      <c r="I227" s="19"/>
      <c r="J227" s="20"/>
      <c r="K227" s="18"/>
      <c r="L227" s="21"/>
      <c r="M227" s="19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</row>
    <row r="228" spans="2:33" ht="12.75" customHeight="1" x14ac:dyDescent="0.2">
      <c r="B228" s="34"/>
      <c r="D228" s="17"/>
      <c r="E228" s="57"/>
      <c r="F228" s="57"/>
      <c r="G228" s="17"/>
      <c r="H228" s="18"/>
      <c r="I228" s="19"/>
      <c r="J228" s="20"/>
      <c r="K228" s="18"/>
      <c r="L228" s="21"/>
      <c r="M228" s="19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</row>
    <row r="229" spans="2:33" ht="12.75" customHeight="1" x14ac:dyDescent="0.2">
      <c r="B229" s="34"/>
      <c r="D229" s="17"/>
      <c r="E229" s="57"/>
      <c r="F229" s="57"/>
      <c r="G229" s="17"/>
      <c r="H229" s="18"/>
      <c r="I229" s="19"/>
      <c r="J229" s="20"/>
      <c r="K229" s="18"/>
      <c r="L229" s="21"/>
      <c r="M229" s="19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</row>
    <row r="230" spans="2:33" ht="12.75" customHeight="1" x14ac:dyDescent="0.2">
      <c r="B230" s="34"/>
      <c r="D230" s="17"/>
      <c r="E230" s="57"/>
      <c r="F230" s="57"/>
      <c r="G230" s="17"/>
      <c r="H230" s="18"/>
      <c r="I230" s="19"/>
      <c r="J230" s="20"/>
      <c r="K230" s="18"/>
      <c r="L230" s="21"/>
      <c r="M230" s="19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</row>
    <row r="231" spans="2:33" ht="12.75" customHeight="1" x14ac:dyDescent="0.2">
      <c r="B231" s="34"/>
      <c r="D231" s="17"/>
      <c r="E231" s="57"/>
      <c r="F231" s="57"/>
      <c r="G231" s="17"/>
      <c r="H231" s="18"/>
      <c r="I231" s="19"/>
      <c r="J231" s="20"/>
      <c r="K231" s="18"/>
      <c r="L231" s="21"/>
      <c r="M231" s="19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</row>
    <row r="232" spans="2:33" ht="12.75" customHeight="1" x14ac:dyDescent="0.2">
      <c r="B232" s="34"/>
      <c r="D232" s="17"/>
      <c r="E232" s="57"/>
      <c r="F232" s="57"/>
      <c r="G232" s="17"/>
      <c r="H232" s="18"/>
      <c r="I232" s="19"/>
      <c r="J232" s="20"/>
      <c r="K232" s="18"/>
      <c r="L232" s="21"/>
      <c r="M232" s="19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</row>
    <row r="233" spans="2:33" ht="12.75" customHeight="1" x14ac:dyDescent="0.2">
      <c r="B233" s="34"/>
      <c r="D233" s="17"/>
      <c r="E233" s="57"/>
      <c r="F233" s="57"/>
      <c r="G233" s="17"/>
      <c r="H233" s="18"/>
      <c r="I233" s="19"/>
      <c r="J233" s="20"/>
      <c r="K233" s="18"/>
      <c r="L233" s="21"/>
      <c r="M233" s="19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</row>
    <row r="234" spans="2:33" ht="12.75" customHeight="1" x14ac:dyDescent="0.2">
      <c r="B234" s="34"/>
      <c r="D234" s="17"/>
      <c r="E234" s="57"/>
      <c r="F234" s="57"/>
      <c r="G234" s="17"/>
      <c r="H234" s="18"/>
      <c r="I234" s="19"/>
      <c r="J234" s="20"/>
      <c r="K234" s="18"/>
      <c r="L234" s="21"/>
      <c r="M234" s="19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</row>
    <row r="235" spans="2:33" ht="12.75" customHeight="1" x14ac:dyDescent="0.2">
      <c r="B235" s="34"/>
      <c r="D235" s="17"/>
      <c r="E235" s="57"/>
      <c r="F235" s="57"/>
      <c r="G235" s="17"/>
      <c r="H235" s="18"/>
      <c r="I235" s="19"/>
      <c r="J235" s="20"/>
      <c r="K235" s="18"/>
      <c r="L235" s="21"/>
      <c r="M235" s="19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</row>
    <row r="236" spans="2:33" ht="12.75" customHeight="1" x14ac:dyDescent="0.2">
      <c r="B236" s="34"/>
      <c r="D236" s="17"/>
      <c r="E236" s="57"/>
      <c r="F236" s="57"/>
      <c r="G236" s="17"/>
      <c r="H236" s="18"/>
      <c r="I236" s="19"/>
      <c r="J236" s="20"/>
      <c r="K236" s="18"/>
      <c r="L236" s="21"/>
      <c r="M236" s="19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</row>
    <row r="237" spans="2:33" ht="12.75" customHeight="1" x14ac:dyDescent="0.2">
      <c r="B237" s="34"/>
      <c r="D237" s="17"/>
      <c r="E237" s="57"/>
      <c r="F237" s="57"/>
      <c r="G237" s="17"/>
      <c r="H237" s="18"/>
      <c r="I237" s="19"/>
      <c r="J237" s="20"/>
      <c r="K237" s="18"/>
      <c r="L237" s="21"/>
      <c r="M237" s="19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</row>
    <row r="238" spans="2:33" ht="12.75" customHeight="1" x14ac:dyDescent="0.2">
      <c r="B238" s="34"/>
      <c r="D238" s="17"/>
      <c r="E238" s="57"/>
      <c r="F238" s="57"/>
      <c r="G238" s="17"/>
      <c r="H238" s="18"/>
      <c r="I238" s="19"/>
      <c r="J238" s="20"/>
      <c r="K238" s="18"/>
      <c r="L238" s="21"/>
      <c r="M238" s="19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</row>
    <row r="239" spans="2:33" ht="12.75" customHeight="1" x14ac:dyDescent="0.2">
      <c r="B239" s="34"/>
      <c r="D239" s="17"/>
      <c r="E239" s="57"/>
      <c r="F239" s="57"/>
      <c r="G239" s="17"/>
      <c r="H239" s="18"/>
      <c r="I239" s="19"/>
      <c r="J239" s="20"/>
      <c r="K239" s="18"/>
      <c r="L239" s="21"/>
      <c r="M239" s="19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</row>
    <row r="240" spans="2:33" ht="12.75" customHeight="1" x14ac:dyDescent="0.2">
      <c r="B240" s="34"/>
      <c r="D240" s="17"/>
      <c r="E240" s="57"/>
      <c r="F240" s="57"/>
      <c r="G240" s="17"/>
      <c r="H240" s="18"/>
      <c r="I240" s="19"/>
      <c r="J240" s="20"/>
      <c r="K240" s="18"/>
      <c r="L240" s="21"/>
      <c r="M240" s="19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</row>
    <row r="241" spans="2:33" ht="12.75" customHeight="1" thickBot="1" x14ac:dyDescent="0.25">
      <c r="B241" s="35"/>
      <c r="D241" s="17"/>
      <c r="E241" s="57"/>
      <c r="F241" s="57"/>
      <c r="G241" s="17"/>
      <c r="H241" s="18"/>
      <c r="I241" s="19"/>
      <c r="J241" s="20"/>
      <c r="K241" s="18"/>
      <c r="L241" s="21"/>
      <c r="M241" s="19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</row>
    <row r="242" spans="2:33" ht="12.75" customHeight="1" x14ac:dyDescent="0.2">
      <c r="B242" s="5" t="s">
        <v>12</v>
      </c>
      <c r="D242" s="98" t="s">
        <v>3</v>
      </c>
      <c r="E242" s="99"/>
      <c r="F242" s="99"/>
      <c r="G242" s="99"/>
      <c r="H242" s="99"/>
      <c r="I242" s="99"/>
      <c r="J242" s="99"/>
      <c r="K242" s="99"/>
      <c r="L242" s="100"/>
      <c r="M242" s="22" t="str">
        <f>IF(M166="","",IF(M181="",IF(SUM(COUNTIF(M182:M241,"LS")+COUNTIF(M182:M241,"LUMP"))&gt;0,"LS",""),IF(SUM(M182:M241)&gt;0,ROUNDUP(SUM(M182:M241),0),"")))</f>
        <v/>
      </c>
      <c r="N242" s="22" t="str">
        <f t="shared" ref="N242" si="30">IF(N166="","",IF(N181="",IF(SUM(COUNTIF(N182:N241,"LS")+COUNTIF(N182:N241,"LUMP"))&gt;0,"LS",""),IF(SUM(N182:N241)&gt;0,ROUNDUP(SUM(N182:N241),0),"")))</f>
        <v/>
      </c>
      <c r="O242" s="22" t="str">
        <f t="shared" ref="O242" si="31">IF(O166="","",IF(O181="",IF(SUM(COUNTIF(O182:O241,"LS")+COUNTIF(O182:O241,"LUMP"))&gt;0,"LS",""),IF(SUM(O182:O241)&gt;0,ROUNDUP(SUM(O182:O241),0),"")))</f>
        <v/>
      </c>
      <c r="P242" s="22" t="str">
        <f t="shared" ref="P242" si="32">IF(P166="","",IF(P181="",IF(SUM(COUNTIF(P182:P241,"LS")+COUNTIF(P182:P241,"LUMP"))&gt;0,"LS",""),IF(SUM(P182:P241)&gt;0,ROUNDUP(SUM(P182:P241),0),"")))</f>
        <v/>
      </c>
      <c r="Q242" s="22" t="str">
        <f t="shared" ref="Q242" si="33">IF(Q166="","",IF(Q181="",IF(SUM(COUNTIF(Q182:Q241,"LS")+COUNTIF(Q182:Q241,"LUMP"))&gt;0,"LS",""),IF(SUM(Q182:Q241)&gt;0,ROUNDUP(SUM(Q182:Q241),0),"")))</f>
        <v/>
      </c>
      <c r="R242" s="22" t="str">
        <f t="shared" ref="R242" si="34">IF(R166="","",IF(R181="",IF(SUM(COUNTIF(R182:R241,"LS")+COUNTIF(R182:R241,"LUMP"))&gt;0,"LS",""),IF(SUM(R182:R241)&gt;0,ROUNDUP(SUM(R182:R241),0),"")))</f>
        <v/>
      </c>
      <c r="S242" s="22" t="str">
        <f t="shared" ref="S242" si="35">IF(S166="","",IF(S181="",IF(SUM(COUNTIF(S182:S241,"LS")+COUNTIF(S182:S241,"LUMP"))&gt;0,"LS",""),IF(SUM(S182:S241)&gt;0,ROUNDUP(SUM(S182:S241),0),"")))</f>
        <v/>
      </c>
      <c r="T242" s="22" t="str">
        <f t="shared" ref="T242" si="36">IF(T166="","",IF(T181="",IF(SUM(COUNTIF(T182:T241,"LS")+COUNTIF(T182:T241,"LUMP"))&gt;0,"LS",""),IF(SUM(T182:T241)&gt;0,ROUNDUP(SUM(T182:T241),0),"")))</f>
        <v/>
      </c>
      <c r="U242" s="22" t="str">
        <f t="shared" ref="U242" si="37">IF(U166="","",IF(U181="",IF(SUM(COUNTIF(U182:U241,"LS")+COUNTIF(U182:U241,"LUMP"))&gt;0,"LS",""),IF(SUM(U182:U241)&gt;0,ROUNDUP(SUM(U182:U241),0),"")))</f>
        <v/>
      </c>
      <c r="V242" s="22" t="str">
        <f t="shared" ref="V242" si="38">IF(V166="","",IF(V181="",IF(SUM(COUNTIF(V182:V241,"LS")+COUNTIF(V182:V241,"LUMP"))&gt;0,"LS",""),IF(SUM(V182:V241)&gt;0,ROUNDUP(SUM(V182:V241),0),"")))</f>
        <v/>
      </c>
      <c r="W242" s="22" t="str">
        <f t="shared" ref="W242" si="39">IF(W166="","",IF(W181="",IF(SUM(COUNTIF(W182:W241,"LS")+COUNTIF(W182:W241,"LUMP"))&gt;0,"LS",""),IF(SUM(W182:W241)&gt;0,ROUNDUP(SUM(W182:W241),0),"")))</f>
        <v/>
      </c>
      <c r="X242" s="22" t="str">
        <f t="shared" ref="X242" si="40">IF(X166="","",IF(X181="",IF(SUM(COUNTIF(X182:X241,"LS")+COUNTIF(X182:X241,"LUMP"))&gt;0,"LS",""),IF(SUM(X182:X241)&gt;0,ROUNDUP(SUM(X182:X241),0),"")))</f>
        <v/>
      </c>
      <c r="Y242" s="22" t="str">
        <f t="shared" ref="Y242" si="41">IF(Y166="","",IF(Y181="",IF(SUM(COUNTIF(Y182:Y241,"LS")+COUNTIF(Y182:Y241,"LUMP"))&gt;0,"LS",""),IF(SUM(Y182:Y241)&gt;0,ROUNDUP(SUM(Y182:Y241),0),"")))</f>
        <v/>
      </c>
      <c r="Z242" s="22" t="str">
        <f t="shared" ref="Z242" si="42">IF(Z166="","",IF(Z181="",IF(SUM(COUNTIF(Z182:Z241,"LS")+COUNTIF(Z182:Z241,"LUMP"))&gt;0,"LS",""),IF(SUM(Z182:Z241)&gt;0,ROUNDUP(SUM(Z182:Z241),0),"")))</f>
        <v/>
      </c>
      <c r="AA242" s="22" t="str">
        <f t="shared" ref="AA242" si="43">IF(AA166="","",IF(AA181="",IF(SUM(COUNTIF(AA182:AA241,"LS")+COUNTIF(AA182:AA241,"LUMP"))&gt;0,"LS",""),IF(SUM(AA182:AA241)&gt;0,ROUNDUP(SUM(AA182:AA241),0),"")))</f>
        <v/>
      </c>
      <c r="AB242" s="22" t="str">
        <f t="shared" ref="AB242" si="44">IF(AB166="","",IF(AB181="",IF(SUM(COUNTIF(AB182:AB241,"LS")+COUNTIF(AB182:AB241,"LUMP"))&gt;0,"LS",""),IF(SUM(AB182:AB241)&gt;0,ROUNDUP(SUM(AB182:AB241),0),"")))</f>
        <v/>
      </c>
      <c r="AC242" s="22" t="str">
        <f t="shared" ref="AC242" si="45">IF(AC166="","",IF(AC181="",IF(SUM(COUNTIF(AC182:AC241,"LS")+COUNTIF(AC182:AC241,"LUMP"))&gt;0,"LS",""),IF(SUM(AC182:AC241)&gt;0,ROUNDUP(SUM(AC182:AC241),0),"")))</f>
        <v/>
      </c>
      <c r="AD242" s="22" t="str">
        <f t="shared" ref="AD242" si="46">IF(AD166="","",IF(AD181="",IF(SUM(COUNTIF(AD182:AD241,"LS")+COUNTIF(AD182:AD241,"LUMP"))&gt;0,"LS",""),IF(SUM(AD182:AD241)&gt;0,ROUNDUP(SUM(AD182:AD241),0),"")))</f>
        <v/>
      </c>
      <c r="AE242" s="22" t="str">
        <f t="shared" ref="AE242" si="47">IF(AE166="","",IF(AE181="",IF(SUM(COUNTIF(AE182:AE241,"LS")+COUNTIF(AE182:AE241,"LUMP"))&gt;0,"LS",""),IF(SUM(AE182:AE241)&gt;0,ROUNDUP(SUM(AE182:AE241),0),"")))</f>
        <v/>
      </c>
      <c r="AF242" s="22" t="str">
        <f t="shared" ref="AF242" si="48">IF(AF166="","",IF(AF181="",IF(SUM(COUNTIF(AF182:AF241,"LS")+COUNTIF(AF182:AF241,"LUMP"))&gt;0,"LS",""),IF(SUM(AF182:AF241)&gt;0,ROUNDUP(SUM(AF182:AF241),0),"")))</f>
        <v/>
      </c>
      <c r="AG242" s="22" t="str">
        <f t="shared" ref="AG242" si="49">IF(AG166="","",IF(AG181="",IF(SUM(COUNTIF(AG182:AG241,"LS")+COUNTIF(AG182:AG241,"LUMP"))&gt;0,"LS",""),IF(SUM(AG182:AG241)&gt;0,ROUNDUP(SUM(AG182:AG241),0),"")))</f>
        <v/>
      </c>
    </row>
    <row r="243" spans="2:33" ht="12.75" customHeight="1" thickBot="1" x14ac:dyDescent="0.25"/>
    <row r="244" spans="2:33" ht="12.75" customHeight="1" thickBot="1" x14ac:dyDescent="0.25">
      <c r="B244" s="32" t="s">
        <v>10</v>
      </c>
      <c r="D244" s="119">
        <f>D165+1</f>
        <v>4</v>
      </c>
      <c r="E244" s="119"/>
      <c r="F244" s="119"/>
      <c r="G244" s="119"/>
      <c r="H244" s="119"/>
      <c r="I244" s="119"/>
      <c r="J244" s="119"/>
      <c r="K244" s="119"/>
      <c r="L244" s="119"/>
      <c r="M244" s="119"/>
      <c r="N244" s="119"/>
      <c r="O244" s="119"/>
      <c r="P244" s="119"/>
      <c r="Q244" s="119"/>
      <c r="R244" s="119"/>
      <c r="S244" s="119"/>
      <c r="T244" s="119"/>
      <c r="U244" s="119"/>
      <c r="V244" s="119"/>
      <c r="W244" s="119"/>
      <c r="X244" s="119"/>
      <c r="Y244" s="119"/>
      <c r="Z244" s="119"/>
      <c r="AA244" s="119"/>
      <c r="AB244" s="119"/>
      <c r="AC244" s="119"/>
      <c r="AD244" s="119"/>
      <c r="AE244" s="119"/>
      <c r="AF244" s="119"/>
      <c r="AG244" s="119"/>
    </row>
    <row r="245" spans="2:33" ht="12.75" customHeight="1" thickBot="1" x14ac:dyDescent="0.25">
      <c r="B245" s="36"/>
      <c r="D245" s="120" t="s">
        <v>8</v>
      </c>
      <c r="E245" s="120"/>
      <c r="F245" s="120"/>
      <c r="G245" s="120"/>
      <c r="H245" s="120"/>
      <c r="I245" s="120"/>
      <c r="J245" s="120"/>
      <c r="K245" s="120"/>
      <c r="L245" s="120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</row>
    <row r="246" spans="2:33" ht="12.75" customHeight="1" thickBot="1" x14ac:dyDescent="0.25">
      <c r="D246" s="121" t="s">
        <v>9</v>
      </c>
      <c r="E246" s="121"/>
      <c r="F246" s="121"/>
      <c r="G246" s="121"/>
      <c r="H246" s="121"/>
      <c r="I246" s="121"/>
      <c r="J246" s="121"/>
      <c r="K246" s="121"/>
      <c r="L246" s="121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</row>
    <row r="247" spans="2:33" ht="12.75" customHeight="1" x14ac:dyDescent="0.2">
      <c r="B247" s="95" t="s">
        <v>11</v>
      </c>
      <c r="D247" s="122" t="s">
        <v>20</v>
      </c>
      <c r="E247" s="70"/>
      <c r="F247" s="70"/>
      <c r="G247" s="122" t="s">
        <v>0</v>
      </c>
      <c r="H247" s="107" t="s">
        <v>1</v>
      </c>
      <c r="I247" s="108"/>
      <c r="J247" s="108"/>
      <c r="K247" s="108"/>
      <c r="L247" s="109"/>
      <c r="M247" s="8" t="str">
        <f t="shared" ref="M247:AG247" si="50">IF(OR(TRIM(M245)=0,TRIM(M245)=""),"",IF(IFERROR(TRIM(INDEX(QryItemNamed,MATCH(TRIM(M245),ITEM,0),2)),"")="Y","SPECIAL",LEFT(IFERROR(TRIM(INDEX(ITEM,MATCH(TRIM(M245),ITEM,0))),""),3)))</f>
        <v/>
      </c>
      <c r="N247" s="9" t="str">
        <f t="shared" si="50"/>
        <v/>
      </c>
      <c r="O247" s="9" t="str">
        <f t="shared" si="50"/>
        <v/>
      </c>
      <c r="P247" s="9" t="str">
        <f t="shared" si="50"/>
        <v/>
      </c>
      <c r="Q247" s="9" t="str">
        <f t="shared" si="50"/>
        <v/>
      </c>
      <c r="R247" s="9" t="str">
        <f t="shared" si="50"/>
        <v/>
      </c>
      <c r="S247" s="9" t="str">
        <f t="shared" si="50"/>
        <v/>
      </c>
      <c r="T247" s="9" t="str">
        <f t="shared" si="50"/>
        <v/>
      </c>
      <c r="U247" s="9" t="str">
        <f t="shared" si="50"/>
        <v/>
      </c>
      <c r="V247" s="9" t="str">
        <f t="shared" si="50"/>
        <v/>
      </c>
      <c r="W247" s="9" t="str">
        <f t="shared" si="50"/>
        <v/>
      </c>
      <c r="X247" s="9" t="str">
        <f t="shared" si="50"/>
        <v/>
      </c>
      <c r="Y247" s="9" t="str">
        <f t="shared" si="50"/>
        <v/>
      </c>
      <c r="Z247" s="9" t="str">
        <f t="shared" si="50"/>
        <v/>
      </c>
      <c r="AA247" s="9" t="str">
        <f t="shared" si="50"/>
        <v/>
      </c>
      <c r="AB247" s="9" t="str">
        <f t="shared" si="50"/>
        <v/>
      </c>
      <c r="AC247" s="9" t="str">
        <f t="shared" si="50"/>
        <v/>
      </c>
      <c r="AD247" s="9" t="str">
        <f t="shared" si="50"/>
        <v/>
      </c>
      <c r="AE247" s="9" t="str">
        <f t="shared" si="50"/>
        <v/>
      </c>
      <c r="AF247" s="9" t="str">
        <f t="shared" si="50"/>
        <v/>
      </c>
      <c r="AG247" s="9" t="str">
        <f t="shared" si="50"/>
        <v/>
      </c>
    </row>
    <row r="248" spans="2:33" ht="12.75" customHeight="1" x14ac:dyDescent="0.2">
      <c r="B248" s="96"/>
      <c r="D248" s="123"/>
      <c r="E248" s="71"/>
      <c r="F248" s="71"/>
      <c r="G248" s="123"/>
      <c r="H248" s="110"/>
      <c r="I248" s="111"/>
      <c r="J248" s="111"/>
      <c r="K248" s="111"/>
      <c r="L248" s="112"/>
      <c r="M248" s="105" t="str">
        <f t="shared" ref="M248:AG248" si="51">IF(OR(TRIM(M245)=0,TRIM(M245)=""),IF(M246="","",M246),IF(IFERROR(TRIM(INDEX(QryItemNamed,MATCH(TRIM(M245),ITEM,0),2)),"")="Y",TRIM(RIGHT(IFERROR(TRIM(INDEX(QryItemNamed,MATCH(TRIM(M245),ITEM,0),4)),"123456789012"),LEN(IFERROR(TRIM(INDEX(QryItemNamed,MATCH(TRIM(M245),ITEM,0),4)),"123456789012"))-9))&amp;M246,IFERROR(TRIM(INDEX(QryItemNamed,MATCH(TRIM(M245),ITEM,0),4))&amp;M246,"ITEM CODE DOES NOT EXIST IN ITEM MASTER")))</f>
        <v/>
      </c>
      <c r="N248" s="106" t="str">
        <f t="shared" si="51"/>
        <v/>
      </c>
      <c r="O248" s="106" t="str">
        <f t="shared" si="51"/>
        <v/>
      </c>
      <c r="P248" s="106" t="str">
        <f t="shared" si="51"/>
        <v/>
      </c>
      <c r="Q248" s="104" t="str">
        <f t="shared" si="51"/>
        <v/>
      </c>
      <c r="R248" s="104" t="str">
        <f t="shared" si="51"/>
        <v/>
      </c>
      <c r="S248" s="104" t="str">
        <f t="shared" si="51"/>
        <v/>
      </c>
      <c r="T248" s="104" t="str">
        <f t="shared" si="51"/>
        <v/>
      </c>
      <c r="U248" s="104" t="str">
        <f t="shared" si="51"/>
        <v/>
      </c>
      <c r="V248" s="104" t="str">
        <f t="shared" si="51"/>
        <v/>
      </c>
      <c r="W248" s="104" t="str">
        <f t="shared" si="51"/>
        <v/>
      </c>
      <c r="X248" s="104" t="str">
        <f t="shared" si="51"/>
        <v/>
      </c>
      <c r="Y248" s="104" t="str">
        <f t="shared" si="51"/>
        <v/>
      </c>
      <c r="Z248" s="104" t="str">
        <f t="shared" si="51"/>
        <v/>
      </c>
      <c r="AA248" s="104" t="str">
        <f t="shared" si="51"/>
        <v/>
      </c>
      <c r="AB248" s="104" t="str">
        <f t="shared" si="51"/>
        <v/>
      </c>
      <c r="AC248" s="101" t="str">
        <f t="shared" si="51"/>
        <v/>
      </c>
      <c r="AD248" s="104" t="str">
        <f t="shared" si="51"/>
        <v/>
      </c>
      <c r="AE248" s="104" t="str">
        <f t="shared" si="51"/>
        <v/>
      </c>
      <c r="AF248" s="104" t="str">
        <f t="shared" si="51"/>
        <v/>
      </c>
      <c r="AG248" s="104" t="str">
        <f t="shared" si="51"/>
        <v/>
      </c>
    </row>
    <row r="249" spans="2:33" ht="12.75" customHeight="1" x14ac:dyDescent="0.2">
      <c r="B249" s="96"/>
      <c r="D249" s="123"/>
      <c r="E249" s="71"/>
      <c r="F249" s="71"/>
      <c r="G249" s="123"/>
      <c r="H249" s="110"/>
      <c r="I249" s="111"/>
      <c r="J249" s="111"/>
      <c r="K249" s="111"/>
      <c r="L249" s="112"/>
      <c r="M249" s="105"/>
      <c r="N249" s="106"/>
      <c r="O249" s="106"/>
      <c r="P249" s="106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2"/>
      <c r="AD249" s="104"/>
      <c r="AE249" s="104"/>
      <c r="AF249" s="104"/>
      <c r="AG249" s="104"/>
    </row>
    <row r="250" spans="2:33" ht="12.75" customHeight="1" x14ac:dyDescent="0.2">
      <c r="B250" s="96"/>
      <c r="D250" s="123"/>
      <c r="E250" s="71"/>
      <c r="F250" s="71"/>
      <c r="G250" s="123"/>
      <c r="H250" s="110"/>
      <c r="I250" s="111"/>
      <c r="J250" s="111"/>
      <c r="K250" s="111"/>
      <c r="L250" s="112"/>
      <c r="M250" s="105"/>
      <c r="N250" s="106"/>
      <c r="O250" s="106"/>
      <c r="P250" s="106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2"/>
      <c r="AD250" s="104"/>
      <c r="AE250" s="104"/>
      <c r="AF250" s="104"/>
      <c r="AG250" s="104"/>
    </row>
    <row r="251" spans="2:33" ht="12.75" customHeight="1" x14ac:dyDescent="0.2">
      <c r="B251" s="96"/>
      <c r="D251" s="123"/>
      <c r="E251" s="71"/>
      <c r="F251" s="71"/>
      <c r="G251" s="123"/>
      <c r="H251" s="110"/>
      <c r="I251" s="111"/>
      <c r="J251" s="111"/>
      <c r="K251" s="111"/>
      <c r="L251" s="112"/>
      <c r="M251" s="105"/>
      <c r="N251" s="106"/>
      <c r="O251" s="106"/>
      <c r="P251" s="106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2"/>
      <c r="AD251" s="104"/>
      <c r="AE251" s="104"/>
      <c r="AF251" s="104"/>
      <c r="AG251" s="104"/>
    </row>
    <row r="252" spans="2:33" ht="12.75" customHeight="1" x14ac:dyDescent="0.2">
      <c r="B252" s="96"/>
      <c r="D252" s="123"/>
      <c r="E252" s="71"/>
      <c r="F252" s="71"/>
      <c r="G252" s="123"/>
      <c r="H252" s="110"/>
      <c r="I252" s="111"/>
      <c r="J252" s="111"/>
      <c r="K252" s="111"/>
      <c r="L252" s="112"/>
      <c r="M252" s="105"/>
      <c r="N252" s="106"/>
      <c r="O252" s="106"/>
      <c r="P252" s="106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2"/>
      <c r="AD252" s="104"/>
      <c r="AE252" s="104"/>
      <c r="AF252" s="104"/>
      <c r="AG252" s="104"/>
    </row>
    <row r="253" spans="2:33" ht="12.75" customHeight="1" x14ac:dyDescent="0.2">
      <c r="B253" s="96"/>
      <c r="D253" s="123"/>
      <c r="E253" s="71"/>
      <c r="F253" s="71"/>
      <c r="G253" s="123"/>
      <c r="H253" s="110"/>
      <c r="I253" s="111"/>
      <c r="J253" s="111"/>
      <c r="K253" s="111"/>
      <c r="L253" s="112"/>
      <c r="M253" s="105"/>
      <c r="N253" s="106"/>
      <c r="O253" s="106"/>
      <c r="P253" s="106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2"/>
      <c r="AD253" s="104"/>
      <c r="AE253" s="104"/>
      <c r="AF253" s="104"/>
      <c r="AG253" s="104"/>
    </row>
    <row r="254" spans="2:33" ht="12.75" customHeight="1" x14ac:dyDescent="0.2">
      <c r="B254" s="96"/>
      <c r="D254" s="123"/>
      <c r="E254" s="71"/>
      <c r="F254" s="71"/>
      <c r="G254" s="123"/>
      <c r="H254" s="110"/>
      <c r="I254" s="111"/>
      <c r="J254" s="111"/>
      <c r="K254" s="111"/>
      <c r="L254" s="112"/>
      <c r="M254" s="105"/>
      <c r="N254" s="106"/>
      <c r="O254" s="106"/>
      <c r="P254" s="106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  <c r="AC254" s="102"/>
      <c r="AD254" s="104"/>
      <c r="AE254" s="104"/>
      <c r="AF254" s="104"/>
      <c r="AG254" s="104"/>
    </row>
    <row r="255" spans="2:33" ht="12.75" customHeight="1" x14ac:dyDescent="0.2">
      <c r="B255" s="96"/>
      <c r="D255" s="123"/>
      <c r="E255" s="71"/>
      <c r="F255" s="71"/>
      <c r="G255" s="123"/>
      <c r="H255" s="110"/>
      <c r="I255" s="111"/>
      <c r="J255" s="111"/>
      <c r="K255" s="111"/>
      <c r="L255" s="112"/>
      <c r="M255" s="105"/>
      <c r="N255" s="106"/>
      <c r="O255" s="106"/>
      <c r="P255" s="106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2"/>
      <c r="AD255" s="104"/>
      <c r="AE255" s="104"/>
      <c r="AF255" s="104"/>
      <c r="AG255" s="104"/>
    </row>
    <row r="256" spans="2:33" ht="12.75" customHeight="1" x14ac:dyDescent="0.2">
      <c r="B256" s="96"/>
      <c r="D256" s="123"/>
      <c r="E256" s="71"/>
      <c r="F256" s="71"/>
      <c r="G256" s="123"/>
      <c r="H256" s="110"/>
      <c r="I256" s="111"/>
      <c r="J256" s="111"/>
      <c r="K256" s="111"/>
      <c r="L256" s="112"/>
      <c r="M256" s="105"/>
      <c r="N256" s="106"/>
      <c r="O256" s="106"/>
      <c r="P256" s="106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2"/>
      <c r="AD256" s="104"/>
      <c r="AE256" s="104"/>
      <c r="AF256" s="104"/>
      <c r="AG256" s="104"/>
    </row>
    <row r="257" spans="2:33" ht="12.75" customHeight="1" x14ac:dyDescent="0.2">
      <c r="B257" s="96"/>
      <c r="D257" s="123"/>
      <c r="E257" s="71"/>
      <c r="F257" s="71"/>
      <c r="G257" s="123"/>
      <c r="H257" s="110"/>
      <c r="I257" s="111"/>
      <c r="J257" s="111"/>
      <c r="K257" s="111"/>
      <c r="L257" s="112"/>
      <c r="M257" s="105"/>
      <c r="N257" s="106"/>
      <c r="O257" s="106"/>
      <c r="P257" s="106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2"/>
      <c r="AD257" s="104"/>
      <c r="AE257" s="104"/>
      <c r="AF257" s="104"/>
      <c r="AG257" s="104"/>
    </row>
    <row r="258" spans="2:33" ht="12.75" customHeight="1" x14ac:dyDescent="0.2">
      <c r="B258" s="96"/>
      <c r="D258" s="123"/>
      <c r="E258" s="71"/>
      <c r="F258" s="71"/>
      <c r="G258" s="123"/>
      <c r="H258" s="110"/>
      <c r="I258" s="111"/>
      <c r="J258" s="111"/>
      <c r="K258" s="111"/>
      <c r="L258" s="112"/>
      <c r="M258" s="105"/>
      <c r="N258" s="106"/>
      <c r="O258" s="106"/>
      <c r="P258" s="106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2"/>
      <c r="AD258" s="104"/>
      <c r="AE258" s="104"/>
      <c r="AF258" s="104"/>
      <c r="AG258" s="104"/>
    </row>
    <row r="259" spans="2:33" ht="12.75" customHeight="1" x14ac:dyDescent="0.2">
      <c r="B259" s="96"/>
      <c r="D259" s="123"/>
      <c r="E259" s="71"/>
      <c r="F259" s="71"/>
      <c r="G259" s="123"/>
      <c r="H259" s="110"/>
      <c r="I259" s="111"/>
      <c r="J259" s="111"/>
      <c r="K259" s="111"/>
      <c r="L259" s="112"/>
      <c r="M259" s="105"/>
      <c r="N259" s="106"/>
      <c r="O259" s="106"/>
      <c r="P259" s="106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3"/>
      <c r="AD259" s="104"/>
      <c r="AE259" s="104"/>
      <c r="AF259" s="104"/>
      <c r="AG259" s="104"/>
    </row>
    <row r="260" spans="2:33" ht="12.75" customHeight="1" thickBot="1" x14ac:dyDescent="0.25">
      <c r="B260" s="97"/>
      <c r="D260" s="124"/>
      <c r="E260" s="72"/>
      <c r="F260" s="72"/>
      <c r="G260" s="124"/>
      <c r="H260" s="113"/>
      <c r="I260" s="114"/>
      <c r="J260" s="114"/>
      <c r="K260" s="114"/>
      <c r="L260" s="115"/>
      <c r="M260" s="10" t="str">
        <f t="shared" ref="M260:AG260" si="52">IF(OR(TRIM(M245)=0,TRIM(M245)=""),"",IF(IFERROR(TRIM(INDEX(QryItemNamed,MATCH(TRIM(M245),ITEM,0),3)),"")="LS","",IFERROR(TRIM(INDEX(QryItemNamed,MATCH(TRIM(M245),ITEM,0),3)),"")))</f>
        <v/>
      </c>
      <c r="N260" s="11" t="str">
        <f t="shared" si="52"/>
        <v/>
      </c>
      <c r="O260" s="11" t="str">
        <f t="shared" si="52"/>
        <v/>
      </c>
      <c r="P260" s="11" t="str">
        <f t="shared" si="52"/>
        <v/>
      </c>
      <c r="Q260" s="11" t="str">
        <f t="shared" si="52"/>
        <v/>
      </c>
      <c r="R260" s="11" t="str">
        <f t="shared" si="52"/>
        <v/>
      </c>
      <c r="S260" s="11" t="str">
        <f t="shared" si="52"/>
        <v/>
      </c>
      <c r="T260" s="11" t="str">
        <f t="shared" si="52"/>
        <v/>
      </c>
      <c r="U260" s="11" t="str">
        <f t="shared" si="52"/>
        <v/>
      </c>
      <c r="V260" s="11" t="str">
        <f t="shared" si="52"/>
        <v/>
      </c>
      <c r="W260" s="11" t="str">
        <f t="shared" si="52"/>
        <v/>
      </c>
      <c r="X260" s="11" t="str">
        <f t="shared" si="52"/>
        <v/>
      </c>
      <c r="Y260" s="11" t="str">
        <f t="shared" si="52"/>
        <v/>
      </c>
      <c r="Z260" s="11" t="str">
        <f t="shared" si="52"/>
        <v/>
      </c>
      <c r="AA260" s="11" t="str">
        <f t="shared" si="52"/>
        <v/>
      </c>
      <c r="AB260" s="11" t="str">
        <f t="shared" si="52"/>
        <v/>
      </c>
      <c r="AC260" s="11" t="str">
        <f t="shared" si="52"/>
        <v/>
      </c>
      <c r="AD260" s="11" t="str">
        <f t="shared" si="52"/>
        <v/>
      </c>
      <c r="AE260" s="11" t="str">
        <f t="shared" si="52"/>
        <v/>
      </c>
      <c r="AF260" s="11" t="str">
        <f t="shared" si="52"/>
        <v/>
      </c>
      <c r="AG260" s="11" t="str">
        <f t="shared" si="52"/>
        <v/>
      </c>
    </row>
    <row r="261" spans="2:33" ht="12.75" customHeight="1" x14ac:dyDescent="0.2">
      <c r="B261" s="33"/>
      <c r="D261" s="12"/>
      <c r="E261" s="12"/>
      <c r="F261" s="12"/>
      <c r="G261" s="12"/>
      <c r="H261" s="13"/>
      <c r="I261" s="14"/>
      <c r="J261" s="15" t="s">
        <v>2</v>
      </c>
      <c r="K261" s="13"/>
      <c r="L261" s="16"/>
      <c r="M261" s="14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</row>
    <row r="262" spans="2:33" ht="12.75" customHeight="1" x14ac:dyDescent="0.2">
      <c r="B262" s="34"/>
      <c r="D262" s="17"/>
      <c r="E262" s="57"/>
      <c r="F262" s="57"/>
      <c r="G262" s="17"/>
      <c r="H262" s="18"/>
      <c r="I262" s="19"/>
      <c r="J262" s="20"/>
      <c r="K262" s="18"/>
      <c r="L262" s="21"/>
      <c r="M262" s="19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</row>
    <row r="263" spans="2:33" ht="12.75" customHeight="1" x14ac:dyDescent="0.2">
      <c r="B263" s="34"/>
      <c r="D263" s="17"/>
      <c r="E263" s="57"/>
      <c r="F263" s="57"/>
      <c r="G263" s="17"/>
      <c r="H263" s="18"/>
      <c r="I263" s="19"/>
      <c r="J263" s="20"/>
      <c r="K263" s="18"/>
      <c r="L263" s="21"/>
      <c r="M263" s="19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</row>
    <row r="264" spans="2:33" ht="12.75" customHeight="1" x14ac:dyDescent="0.2">
      <c r="B264" s="34"/>
      <c r="D264" s="17"/>
      <c r="E264" s="57"/>
      <c r="F264" s="57"/>
      <c r="G264" s="17"/>
      <c r="H264" s="18"/>
      <c r="I264" s="19"/>
      <c r="J264" s="20"/>
      <c r="K264" s="18"/>
      <c r="L264" s="21"/>
      <c r="M264" s="19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</row>
    <row r="265" spans="2:33" ht="12.75" customHeight="1" x14ac:dyDescent="0.2">
      <c r="B265" s="34"/>
      <c r="D265" s="17"/>
      <c r="E265" s="57"/>
      <c r="F265" s="57"/>
      <c r="G265" s="17"/>
      <c r="H265" s="18"/>
      <c r="I265" s="19"/>
      <c r="J265" s="20"/>
      <c r="K265" s="18"/>
      <c r="L265" s="21"/>
      <c r="M265" s="19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</row>
    <row r="266" spans="2:33" ht="12.75" customHeight="1" x14ac:dyDescent="0.2">
      <c r="B266" s="34"/>
      <c r="D266" s="17"/>
      <c r="E266" s="57"/>
      <c r="F266" s="57"/>
      <c r="G266" s="17"/>
      <c r="H266" s="18"/>
      <c r="I266" s="19"/>
      <c r="J266" s="20"/>
      <c r="K266" s="18"/>
      <c r="L266" s="21"/>
      <c r="M266" s="19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</row>
    <row r="267" spans="2:33" ht="12.75" customHeight="1" x14ac:dyDescent="0.2">
      <c r="B267" s="34"/>
      <c r="D267" s="17"/>
      <c r="E267" s="57"/>
      <c r="F267" s="57"/>
      <c r="G267" s="17"/>
      <c r="H267" s="18"/>
      <c r="I267" s="19"/>
      <c r="J267" s="20"/>
      <c r="K267" s="18"/>
      <c r="L267" s="21"/>
      <c r="M267" s="19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</row>
    <row r="268" spans="2:33" ht="12.75" customHeight="1" x14ac:dyDescent="0.2">
      <c r="B268" s="34"/>
      <c r="D268" s="17"/>
      <c r="E268" s="57"/>
      <c r="F268" s="57"/>
      <c r="G268" s="17"/>
      <c r="H268" s="18"/>
      <c r="I268" s="19"/>
      <c r="J268" s="20"/>
      <c r="K268" s="18"/>
      <c r="L268" s="21"/>
      <c r="M268" s="19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</row>
    <row r="269" spans="2:33" ht="12.75" customHeight="1" x14ac:dyDescent="0.2">
      <c r="B269" s="34"/>
      <c r="D269" s="17"/>
      <c r="E269" s="57"/>
      <c r="F269" s="57"/>
      <c r="G269" s="17"/>
      <c r="H269" s="18"/>
      <c r="I269" s="19"/>
      <c r="J269" s="20"/>
      <c r="K269" s="18"/>
      <c r="L269" s="21"/>
      <c r="M269" s="19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</row>
    <row r="270" spans="2:33" ht="12.75" customHeight="1" x14ac:dyDescent="0.2">
      <c r="B270" s="34"/>
      <c r="D270" s="17"/>
      <c r="E270" s="57"/>
      <c r="F270" s="57"/>
      <c r="G270" s="17"/>
      <c r="H270" s="18"/>
      <c r="I270" s="19"/>
      <c r="J270" s="20"/>
      <c r="K270" s="18"/>
      <c r="L270" s="21"/>
      <c r="M270" s="19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</row>
    <row r="271" spans="2:33" ht="12.75" customHeight="1" x14ac:dyDescent="0.2">
      <c r="B271" s="34"/>
      <c r="D271" s="17"/>
      <c r="E271" s="57"/>
      <c r="F271" s="57"/>
      <c r="G271" s="17"/>
      <c r="H271" s="18"/>
      <c r="I271" s="19"/>
      <c r="J271" s="20"/>
      <c r="K271" s="18"/>
      <c r="L271" s="21"/>
      <c r="M271" s="19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</row>
    <row r="272" spans="2:33" ht="12.75" customHeight="1" x14ac:dyDescent="0.2">
      <c r="B272" s="34"/>
      <c r="D272" s="17"/>
      <c r="E272" s="57"/>
      <c r="F272" s="57"/>
      <c r="G272" s="17"/>
      <c r="H272" s="18"/>
      <c r="I272" s="19"/>
      <c r="J272" s="20"/>
      <c r="K272" s="18"/>
      <c r="L272" s="21"/>
      <c r="M272" s="19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</row>
    <row r="273" spans="2:33" ht="12.75" customHeight="1" x14ac:dyDescent="0.2">
      <c r="B273" s="34"/>
      <c r="D273" s="17"/>
      <c r="E273" s="57"/>
      <c r="F273" s="57"/>
      <c r="G273" s="17"/>
      <c r="H273" s="18"/>
      <c r="I273" s="19"/>
      <c r="J273" s="20"/>
      <c r="K273" s="18"/>
      <c r="L273" s="21"/>
      <c r="M273" s="19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</row>
    <row r="274" spans="2:33" ht="12.75" customHeight="1" x14ac:dyDescent="0.2">
      <c r="B274" s="34"/>
      <c r="D274" s="17"/>
      <c r="E274" s="57"/>
      <c r="F274" s="57"/>
      <c r="G274" s="17"/>
      <c r="H274" s="18"/>
      <c r="I274" s="19"/>
      <c r="J274" s="20"/>
      <c r="K274" s="18"/>
      <c r="L274" s="21"/>
      <c r="M274" s="19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</row>
    <row r="275" spans="2:33" ht="12.75" customHeight="1" x14ac:dyDescent="0.2">
      <c r="B275" s="34"/>
      <c r="D275" s="17"/>
      <c r="E275" s="57"/>
      <c r="F275" s="57"/>
      <c r="G275" s="17"/>
      <c r="H275" s="18"/>
      <c r="I275" s="19"/>
      <c r="J275" s="20"/>
      <c r="K275" s="18"/>
      <c r="L275" s="21"/>
      <c r="M275" s="19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</row>
    <row r="276" spans="2:33" ht="12.75" customHeight="1" x14ac:dyDescent="0.2">
      <c r="B276" s="34"/>
      <c r="D276" s="17"/>
      <c r="E276" s="57"/>
      <c r="F276" s="57"/>
      <c r="G276" s="17"/>
      <c r="H276" s="18"/>
      <c r="I276" s="19"/>
      <c r="J276" s="20"/>
      <c r="K276" s="18"/>
      <c r="L276" s="21"/>
      <c r="M276" s="19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</row>
    <row r="277" spans="2:33" ht="12.75" customHeight="1" x14ac:dyDescent="0.2">
      <c r="B277" s="34"/>
      <c r="D277" s="17"/>
      <c r="E277" s="57"/>
      <c r="F277" s="57"/>
      <c r="G277" s="17"/>
      <c r="H277" s="18"/>
      <c r="I277" s="19"/>
      <c r="J277" s="20"/>
      <c r="K277" s="18"/>
      <c r="L277" s="21"/>
      <c r="M277" s="19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</row>
    <row r="278" spans="2:33" ht="12.75" customHeight="1" x14ac:dyDescent="0.2">
      <c r="B278" s="34"/>
      <c r="D278" s="17"/>
      <c r="E278" s="57"/>
      <c r="F278" s="57"/>
      <c r="G278" s="17"/>
      <c r="H278" s="18"/>
      <c r="I278" s="19"/>
      <c r="J278" s="20"/>
      <c r="K278" s="18"/>
      <c r="L278" s="21"/>
      <c r="M278" s="19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</row>
    <row r="279" spans="2:33" ht="12.75" customHeight="1" x14ac:dyDescent="0.2">
      <c r="B279" s="34"/>
      <c r="D279" s="17"/>
      <c r="E279" s="57"/>
      <c r="F279" s="57"/>
      <c r="G279" s="17"/>
      <c r="H279" s="18"/>
      <c r="I279" s="19"/>
      <c r="J279" s="20"/>
      <c r="K279" s="18"/>
      <c r="L279" s="21"/>
      <c r="M279" s="19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</row>
    <row r="280" spans="2:33" ht="12.75" customHeight="1" x14ac:dyDescent="0.2">
      <c r="B280" s="34"/>
      <c r="D280" s="17"/>
      <c r="E280" s="57"/>
      <c r="F280" s="57"/>
      <c r="G280" s="17"/>
      <c r="H280" s="18"/>
      <c r="I280" s="19"/>
      <c r="J280" s="20"/>
      <c r="K280" s="18"/>
      <c r="L280" s="21"/>
      <c r="M280" s="19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</row>
    <row r="281" spans="2:33" ht="12.75" customHeight="1" x14ac:dyDescent="0.2">
      <c r="B281" s="34"/>
      <c r="D281" s="17"/>
      <c r="E281" s="57"/>
      <c r="F281" s="57"/>
      <c r="G281" s="17"/>
      <c r="H281" s="18"/>
      <c r="I281" s="19"/>
      <c r="J281" s="20"/>
      <c r="K281" s="18"/>
      <c r="L281" s="21"/>
      <c r="M281" s="19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</row>
    <row r="282" spans="2:33" ht="12.75" customHeight="1" x14ac:dyDescent="0.2">
      <c r="B282" s="34"/>
      <c r="D282" s="17"/>
      <c r="E282" s="57"/>
      <c r="F282" s="57"/>
      <c r="G282" s="17"/>
      <c r="H282" s="18"/>
      <c r="I282" s="19"/>
      <c r="J282" s="20"/>
      <c r="K282" s="18"/>
      <c r="L282" s="21"/>
      <c r="M282" s="19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</row>
    <row r="283" spans="2:33" ht="12.75" customHeight="1" x14ac:dyDescent="0.2">
      <c r="B283" s="34"/>
      <c r="D283" s="17"/>
      <c r="E283" s="57"/>
      <c r="F283" s="57"/>
      <c r="G283" s="17"/>
      <c r="H283" s="18"/>
      <c r="I283" s="19"/>
      <c r="J283" s="20"/>
      <c r="K283" s="18"/>
      <c r="L283" s="21"/>
      <c r="M283" s="19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</row>
    <row r="284" spans="2:33" ht="12.75" customHeight="1" x14ac:dyDescent="0.2">
      <c r="B284" s="34"/>
      <c r="D284" s="17"/>
      <c r="E284" s="57"/>
      <c r="F284" s="57"/>
      <c r="G284" s="17"/>
      <c r="H284" s="18"/>
      <c r="I284" s="19"/>
      <c r="J284" s="20"/>
      <c r="K284" s="18"/>
      <c r="L284" s="21"/>
      <c r="M284" s="19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</row>
    <row r="285" spans="2:33" ht="12.75" customHeight="1" x14ac:dyDescent="0.2">
      <c r="B285" s="34"/>
      <c r="D285" s="17"/>
      <c r="E285" s="57"/>
      <c r="F285" s="57"/>
      <c r="G285" s="17"/>
      <c r="H285" s="18"/>
      <c r="I285" s="19"/>
      <c r="J285" s="20"/>
      <c r="K285" s="18"/>
      <c r="L285" s="21"/>
      <c r="M285" s="19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</row>
    <row r="286" spans="2:33" ht="12.75" customHeight="1" x14ac:dyDescent="0.2">
      <c r="B286" s="34"/>
      <c r="D286" s="17"/>
      <c r="E286" s="57"/>
      <c r="F286" s="57"/>
      <c r="G286" s="17"/>
      <c r="H286" s="18"/>
      <c r="I286" s="19"/>
      <c r="J286" s="20"/>
      <c r="K286" s="18"/>
      <c r="L286" s="21"/>
      <c r="M286" s="19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</row>
    <row r="287" spans="2:33" ht="12.75" customHeight="1" x14ac:dyDescent="0.2">
      <c r="B287" s="34"/>
      <c r="D287" s="17"/>
      <c r="E287" s="57"/>
      <c r="F287" s="57"/>
      <c r="G287" s="17"/>
      <c r="H287" s="18"/>
      <c r="I287" s="19"/>
      <c r="J287" s="20"/>
      <c r="K287" s="18"/>
      <c r="L287" s="21"/>
      <c r="M287" s="19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</row>
    <row r="288" spans="2:33" ht="12.75" customHeight="1" x14ac:dyDescent="0.2">
      <c r="B288" s="34"/>
      <c r="D288" s="17"/>
      <c r="E288" s="57"/>
      <c r="F288" s="57"/>
      <c r="G288" s="17"/>
      <c r="H288" s="18"/>
      <c r="I288" s="19"/>
      <c r="J288" s="20"/>
      <c r="K288" s="18"/>
      <c r="L288" s="21"/>
      <c r="M288" s="19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</row>
    <row r="289" spans="2:33" ht="12.75" customHeight="1" x14ac:dyDescent="0.2">
      <c r="B289" s="34"/>
      <c r="D289" s="17"/>
      <c r="E289" s="57"/>
      <c r="F289" s="57"/>
      <c r="G289" s="17"/>
      <c r="H289" s="18"/>
      <c r="I289" s="19"/>
      <c r="J289" s="20"/>
      <c r="K289" s="18"/>
      <c r="L289" s="21"/>
      <c r="M289" s="19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</row>
    <row r="290" spans="2:33" ht="12.75" customHeight="1" x14ac:dyDescent="0.2">
      <c r="B290" s="34"/>
      <c r="D290" s="17"/>
      <c r="E290" s="57"/>
      <c r="F290" s="57"/>
      <c r="G290" s="17"/>
      <c r="H290" s="18"/>
      <c r="I290" s="19"/>
      <c r="J290" s="20"/>
      <c r="K290" s="18"/>
      <c r="L290" s="21"/>
      <c r="M290" s="19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</row>
    <row r="291" spans="2:33" ht="12.75" customHeight="1" x14ac:dyDescent="0.2">
      <c r="B291" s="34"/>
      <c r="D291" s="17"/>
      <c r="E291" s="57"/>
      <c r="F291" s="57"/>
      <c r="G291" s="17"/>
      <c r="H291" s="18"/>
      <c r="I291" s="19"/>
      <c r="J291" s="20"/>
      <c r="K291" s="18"/>
      <c r="L291" s="21"/>
      <c r="M291" s="19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</row>
    <row r="292" spans="2:33" ht="12.75" customHeight="1" x14ac:dyDescent="0.2">
      <c r="B292" s="34"/>
      <c r="D292" s="17"/>
      <c r="E292" s="57"/>
      <c r="F292" s="57"/>
      <c r="G292" s="17"/>
      <c r="H292" s="18"/>
      <c r="I292" s="19"/>
      <c r="J292" s="20"/>
      <c r="K292" s="18"/>
      <c r="L292" s="21"/>
      <c r="M292" s="19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</row>
    <row r="293" spans="2:33" ht="12.75" customHeight="1" x14ac:dyDescent="0.2">
      <c r="B293" s="34"/>
      <c r="D293" s="17"/>
      <c r="E293" s="57"/>
      <c r="F293" s="57"/>
      <c r="G293" s="17"/>
      <c r="H293" s="18"/>
      <c r="I293" s="19"/>
      <c r="J293" s="20"/>
      <c r="K293" s="18"/>
      <c r="L293" s="21"/>
      <c r="M293" s="19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</row>
    <row r="294" spans="2:33" ht="12.75" customHeight="1" x14ac:dyDescent="0.2">
      <c r="B294" s="34"/>
      <c r="D294" s="17"/>
      <c r="E294" s="57"/>
      <c r="F294" s="57"/>
      <c r="G294" s="17"/>
      <c r="H294" s="18"/>
      <c r="I294" s="19"/>
      <c r="J294" s="20"/>
      <c r="K294" s="18"/>
      <c r="L294" s="21"/>
      <c r="M294" s="19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</row>
    <row r="295" spans="2:33" ht="12.75" customHeight="1" x14ac:dyDescent="0.2">
      <c r="B295" s="34"/>
      <c r="D295" s="17"/>
      <c r="E295" s="57"/>
      <c r="F295" s="57"/>
      <c r="G295" s="17"/>
      <c r="H295" s="18"/>
      <c r="I295" s="19"/>
      <c r="J295" s="20"/>
      <c r="K295" s="18"/>
      <c r="L295" s="21"/>
      <c r="M295" s="19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</row>
    <row r="296" spans="2:33" ht="12.75" customHeight="1" x14ac:dyDescent="0.2">
      <c r="B296" s="34"/>
      <c r="D296" s="17"/>
      <c r="E296" s="57"/>
      <c r="F296" s="57"/>
      <c r="G296" s="17"/>
      <c r="H296" s="18"/>
      <c r="I296" s="19"/>
      <c r="J296" s="20"/>
      <c r="K296" s="18"/>
      <c r="L296" s="21"/>
      <c r="M296" s="19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</row>
    <row r="297" spans="2:33" ht="12.75" customHeight="1" x14ac:dyDescent="0.2">
      <c r="B297" s="34"/>
      <c r="D297" s="17"/>
      <c r="E297" s="57"/>
      <c r="F297" s="57"/>
      <c r="G297" s="17"/>
      <c r="H297" s="18"/>
      <c r="I297" s="19"/>
      <c r="J297" s="20"/>
      <c r="K297" s="18"/>
      <c r="L297" s="21"/>
      <c r="M297" s="19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</row>
    <row r="298" spans="2:33" ht="12.75" customHeight="1" x14ac:dyDescent="0.2">
      <c r="B298" s="34"/>
      <c r="D298" s="17"/>
      <c r="E298" s="57"/>
      <c r="F298" s="57"/>
      <c r="G298" s="17"/>
      <c r="H298" s="18"/>
      <c r="I298" s="19"/>
      <c r="J298" s="20"/>
      <c r="K298" s="18"/>
      <c r="L298" s="21"/>
      <c r="M298" s="19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</row>
    <row r="299" spans="2:33" ht="12.75" customHeight="1" x14ac:dyDescent="0.2">
      <c r="B299" s="34"/>
      <c r="D299" s="17"/>
      <c r="E299" s="57"/>
      <c r="F299" s="57"/>
      <c r="G299" s="17"/>
      <c r="H299" s="18"/>
      <c r="I299" s="19"/>
      <c r="J299" s="20"/>
      <c r="K299" s="18"/>
      <c r="L299" s="21"/>
      <c r="M299" s="19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</row>
    <row r="300" spans="2:33" ht="12.75" customHeight="1" x14ac:dyDescent="0.2">
      <c r="B300" s="34"/>
      <c r="D300" s="17"/>
      <c r="E300" s="57"/>
      <c r="F300" s="57"/>
      <c r="G300" s="17"/>
      <c r="H300" s="18"/>
      <c r="I300" s="19"/>
      <c r="J300" s="20"/>
      <c r="K300" s="18"/>
      <c r="L300" s="21"/>
      <c r="M300" s="19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</row>
    <row r="301" spans="2:33" ht="12.75" customHeight="1" x14ac:dyDescent="0.2">
      <c r="B301" s="34"/>
      <c r="D301" s="17"/>
      <c r="E301" s="57"/>
      <c r="F301" s="57"/>
      <c r="G301" s="17"/>
      <c r="H301" s="18"/>
      <c r="I301" s="19"/>
      <c r="J301" s="20"/>
      <c r="K301" s="18"/>
      <c r="L301" s="21"/>
      <c r="M301" s="19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</row>
    <row r="302" spans="2:33" ht="12.75" customHeight="1" x14ac:dyDescent="0.2">
      <c r="B302" s="34"/>
      <c r="D302" s="17"/>
      <c r="E302" s="57"/>
      <c r="F302" s="57"/>
      <c r="G302" s="17"/>
      <c r="H302" s="18"/>
      <c r="I302" s="19"/>
      <c r="J302" s="20"/>
      <c r="K302" s="18"/>
      <c r="L302" s="21"/>
      <c r="M302" s="19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</row>
    <row r="303" spans="2:33" ht="12.75" customHeight="1" x14ac:dyDescent="0.2">
      <c r="B303" s="34"/>
      <c r="D303" s="17"/>
      <c r="E303" s="57"/>
      <c r="F303" s="57"/>
      <c r="G303" s="17"/>
      <c r="H303" s="18"/>
      <c r="I303" s="19"/>
      <c r="J303" s="20"/>
      <c r="K303" s="18"/>
      <c r="L303" s="21"/>
      <c r="M303" s="19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</row>
    <row r="304" spans="2:33" ht="12.75" customHeight="1" x14ac:dyDescent="0.2">
      <c r="B304" s="34"/>
      <c r="D304" s="17"/>
      <c r="E304" s="57"/>
      <c r="F304" s="57"/>
      <c r="G304" s="17"/>
      <c r="H304" s="18"/>
      <c r="I304" s="19"/>
      <c r="J304" s="20"/>
      <c r="K304" s="18"/>
      <c r="L304" s="21"/>
      <c r="M304" s="19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</row>
    <row r="305" spans="2:33" ht="12.75" customHeight="1" x14ac:dyDescent="0.2">
      <c r="B305" s="34"/>
      <c r="D305" s="17"/>
      <c r="E305" s="57"/>
      <c r="F305" s="57"/>
      <c r="G305" s="17"/>
      <c r="H305" s="18"/>
      <c r="I305" s="19"/>
      <c r="J305" s="20"/>
      <c r="K305" s="18"/>
      <c r="L305" s="21"/>
      <c r="M305" s="19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</row>
    <row r="306" spans="2:33" ht="12.75" customHeight="1" x14ac:dyDescent="0.2">
      <c r="B306" s="34"/>
      <c r="D306" s="17"/>
      <c r="E306" s="57"/>
      <c r="F306" s="57"/>
      <c r="G306" s="17"/>
      <c r="H306" s="18"/>
      <c r="I306" s="19"/>
      <c r="J306" s="20"/>
      <c r="K306" s="18"/>
      <c r="L306" s="21"/>
      <c r="M306" s="19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</row>
    <row r="307" spans="2:33" ht="12.75" customHeight="1" x14ac:dyDescent="0.2">
      <c r="B307" s="34"/>
      <c r="D307" s="17"/>
      <c r="E307" s="57"/>
      <c r="F307" s="57"/>
      <c r="G307" s="17"/>
      <c r="H307" s="18"/>
      <c r="I307" s="19"/>
      <c r="J307" s="20"/>
      <c r="K307" s="18"/>
      <c r="L307" s="21"/>
      <c r="M307" s="19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</row>
    <row r="308" spans="2:33" ht="12.75" customHeight="1" x14ac:dyDescent="0.2">
      <c r="B308" s="34"/>
      <c r="D308" s="17"/>
      <c r="E308" s="57"/>
      <c r="F308" s="57"/>
      <c r="G308" s="17"/>
      <c r="H308" s="18"/>
      <c r="I308" s="19"/>
      <c r="J308" s="20"/>
      <c r="K308" s="18"/>
      <c r="L308" s="21"/>
      <c r="M308" s="19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</row>
    <row r="309" spans="2:33" ht="12.75" customHeight="1" x14ac:dyDescent="0.2">
      <c r="B309" s="34"/>
      <c r="D309" s="17"/>
      <c r="E309" s="57"/>
      <c r="F309" s="57"/>
      <c r="G309" s="17"/>
      <c r="H309" s="18"/>
      <c r="I309" s="19"/>
      <c r="J309" s="20"/>
      <c r="K309" s="18"/>
      <c r="L309" s="21"/>
      <c r="M309" s="19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</row>
    <row r="310" spans="2:33" ht="12.75" customHeight="1" x14ac:dyDescent="0.2">
      <c r="B310" s="34"/>
      <c r="D310" s="17"/>
      <c r="E310" s="57"/>
      <c r="F310" s="57"/>
      <c r="G310" s="17"/>
      <c r="H310" s="18"/>
      <c r="I310" s="19"/>
      <c r="J310" s="20"/>
      <c r="K310" s="18"/>
      <c r="L310" s="21"/>
      <c r="M310" s="19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</row>
    <row r="311" spans="2:33" ht="12.75" customHeight="1" x14ac:dyDescent="0.2">
      <c r="B311" s="34"/>
      <c r="D311" s="17"/>
      <c r="E311" s="57"/>
      <c r="F311" s="57"/>
      <c r="G311" s="17"/>
      <c r="H311" s="18"/>
      <c r="I311" s="19"/>
      <c r="J311" s="20"/>
      <c r="K311" s="18"/>
      <c r="L311" s="21"/>
      <c r="M311" s="19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</row>
    <row r="312" spans="2:33" ht="12.75" customHeight="1" x14ac:dyDescent="0.2">
      <c r="B312" s="34"/>
      <c r="D312" s="17"/>
      <c r="E312" s="57"/>
      <c r="F312" s="57"/>
      <c r="G312" s="17"/>
      <c r="H312" s="18"/>
      <c r="I312" s="19"/>
      <c r="J312" s="20"/>
      <c r="K312" s="18"/>
      <c r="L312" s="21"/>
      <c r="M312" s="19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</row>
    <row r="313" spans="2:33" ht="12.75" customHeight="1" x14ac:dyDescent="0.2">
      <c r="B313" s="34"/>
      <c r="D313" s="17"/>
      <c r="E313" s="57"/>
      <c r="F313" s="57"/>
      <c r="G313" s="17"/>
      <c r="H313" s="18"/>
      <c r="I313" s="19"/>
      <c r="J313" s="20"/>
      <c r="K313" s="18"/>
      <c r="L313" s="21"/>
      <c r="M313" s="19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</row>
    <row r="314" spans="2:33" ht="12.75" customHeight="1" x14ac:dyDescent="0.2">
      <c r="B314" s="34"/>
      <c r="D314" s="17"/>
      <c r="E314" s="57"/>
      <c r="F314" s="57"/>
      <c r="G314" s="17"/>
      <c r="H314" s="18"/>
      <c r="I314" s="19"/>
      <c r="J314" s="20"/>
      <c r="K314" s="18"/>
      <c r="L314" s="21"/>
      <c r="M314" s="19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</row>
    <row r="315" spans="2:33" ht="12.75" customHeight="1" x14ac:dyDescent="0.2">
      <c r="B315" s="34"/>
      <c r="D315" s="17"/>
      <c r="E315" s="57"/>
      <c r="F315" s="57"/>
      <c r="G315" s="17"/>
      <c r="H315" s="18"/>
      <c r="I315" s="19"/>
      <c r="J315" s="20"/>
      <c r="K315" s="18"/>
      <c r="L315" s="21"/>
      <c r="M315" s="19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</row>
    <row r="316" spans="2:33" ht="12.75" customHeight="1" x14ac:dyDescent="0.2">
      <c r="B316" s="34"/>
      <c r="D316" s="17"/>
      <c r="E316" s="57"/>
      <c r="F316" s="57"/>
      <c r="G316" s="17"/>
      <c r="H316" s="18"/>
      <c r="I316" s="19"/>
      <c r="J316" s="20"/>
      <c r="K316" s="18"/>
      <c r="L316" s="21"/>
      <c r="M316" s="19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</row>
    <row r="317" spans="2:33" ht="12.75" customHeight="1" x14ac:dyDescent="0.2">
      <c r="B317" s="34"/>
      <c r="D317" s="17"/>
      <c r="E317" s="57"/>
      <c r="F317" s="57"/>
      <c r="G317" s="17"/>
      <c r="H317" s="18"/>
      <c r="I317" s="19"/>
      <c r="J317" s="20"/>
      <c r="K317" s="18"/>
      <c r="L317" s="21"/>
      <c r="M317" s="19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</row>
    <row r="318" spans="2:33" ht="12.75" customHeight="1" x14ac:dyDescent="0.2">
      <c r="B318" s="34"/>
      <c r="D318" s="17"/>
      <c r="E318" s="57"/>
      <c r="F318" s="57"/>
      <c r="G318" s="17"/>
      <c r="H318" s="18"/>
      <c r="I318" s="19"/>
      <c r="J318" s="20"/>
      <c r="K318" s="18"/>
      <c r="L318" s="21"/>
      <c r="M318" s="19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</row>
    <row r="319" spans="2:33" ht="12.75" customHeight="1" x14ac:dyDescent="0.2">
      <c r="B319" s="34"/>
      <c r="D319" s="17"/>
      <c r="E319" s="57"/>
      <c r="F319" s="57"/>
      <c r="G319" s="17"/>
      <c r="H319" s="18"/>
      <c r="I319" s="19"/>
      <c r="J319" s="20"/>
      <c r="K319" s="18"/>
      <c r="L319" s="21"/>
      <c r="M319" s="19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</row>
    <row r="320" spans="2:33" ht="12.75" customHeight="1" thickBot="1" x14ac:dyDescent="0.25">
      <c r="B320" s="35"/>
      <c r="D320" s="17"/>
      <c r="E320" s="57"/>
      <c r="F320" s="57"/>
      <c r="G320" s="17"/>
      <c r="H320" s="18"/>
      <c r="I320" s="19"/>
      <c r="J320" s="20"/>
      <c r="K320" s="18"/>
      <c r="L320" s="21"/>
      <c r="M320" s="19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</row>
    <row r="321" spans="2:33" ht="12.75" customHeight="1" x14ac:dyDescent="0.2">
      <c r="B321" s="5" t="s">
        <v>12</v>
      </c>
      <c r="D321" s="98" t="s">
        <v>3</v>
      </c>
      <c r="E321" s="99"/>
      <c r="F321" s="99"/>
      <c r="G321" s="99"/>
      <c r="H321" s="99"/>
      <c r="I321" s="99"/>
      <c r="J321" s="99"/>
      <c r="K321" s="99"/>
      <c r="L321" s="100"/>
      <c r="M321" s="22" t="str">
        <f>IF(M245="","",IF(M260="",IF(SUM(COUNTIF(M261:M320,"LS")+COUNTIF(M261:M320,"LUMP"))&gt;0,"LS",""),IF(SUM(M261:M320)&gt;0,ROUNDUP(SUM(M261:M320),0),"")))</f>
        <v/>
      </c>
      <c r="N321" s="22" t="str">
        <f t="shared" ref="N321" si="53">IF(N245="","",IF(N260="",IF(SUM(COUNTIF(N261:N320,"LS")+COUNTIF(N261:N320,"LUMP"))&gt;0,"LS",""),IF(SUM(N261:N320)&gt;0,ROUNDUP(SUM(N261:N320),0),"")))</f>
        <v/>
      </c>
      <c r="O321" s="22" t="str">
        <f t="shared" ref="O321" si="54">IF(O245="","",IF(O260="",IF(SUM(COUNTIF(O261:O320,"LS")+COUNTIF(O261:O320,"LUMP"))&gt;0,"LS",""),IF(SUM(O261:O320)&gt;0,ROUNDUP(SUM(O261:O320),0),"")))</f>
        <v/>
      </c>
      <c r="P321" s="22" t="str">
        <f t="shared" ref="P321" si="55">IF(P245="","",IF(P260="",IF(SUM(COUNTIF(P261:P320,"LS")+COUNTIF(P261:P320,"LUMP"))&gt;0,"LS",""),IF(SUM(P261:P320)&gt;0,ROUNDUP(SUM(P261:P320),0),"")))</f>
        <v/>
      </c>
      <c r="Q321" s="22" t="str">
        <f t="shared" ref="Q321" si="56">IF(Q245="","",IF(Q260="",IF(SUM(COUNTIF(Q261:Q320,"LS")+COUNTIF(Q261:Q320,"LUMP"))&gt;0,"LS",""),IF(SUM(Q261:Q320)&gt;0,ROUNDUP(SUM(Q261:Q320),0),"")))</f>
        <v/>
      </c>
      <c r="R321" s="22" t="str">
        <f t="shared" ref="R321" si="57">IF(R245="","",IF(R260="",IF(SUM(COUNTIF(R261:R320,"LS")+COUNTIF(R261:R320,"LUMP"))&gt;0,"LS",""),IF(SUM(R261:R320)&gt;0,ROUNDUP(SUM(R261:R320),0),"")))</f>
        <v/>
      </c>
      <c r="S321" s="22" t="str">
        <f t="shared" ref="S321" si="58">IF(S245="","",IF(S260="",IF(SUM(COUNTIF(S261:S320,"LS")+COUNTIF(S261:S320,"LUMP"))&gt;0,"LS",""),IF(SUM(S261:S320)&gt;0,ROUNDUP(SUM(S261:S320),0),"")))</f>
        <v/>
      </c>
      <c r="T321" s="22" t="str">
        <f t="shared" ref="T321" si="59">IF(T245="","",IF(T260="",IF(SUM(COUNTIF(T261:T320,"LS")+COUNTIF(T261:T320,"LUMP"))&gt;0,"LS",""),IF(SUM(T261:T320)&gt;0,ROUNDUP(SUM(T261:T320),0),"")))</f>
        <v/>
      </c>
      <c r="U321" s="22" t="str">
        <f t="shared" ref="U321" si="60">IF(U245="","",IF(U260="",IF(SUM(COUNTIF(U261:U320,"LS")+COUNTIF(U261:U320,"LUMP"))&gt;0,"LS",""),IF(SUM(U261:U320)&gt;0,ROUNDUP(SUM(U261:U320),0),"")))</f>
        <v/>
      </c>
      <c r="V321" s="22" t="str">
        <f t="shared" ref="V321" si="61">IF(V245="","",IF(V260="",IF(SUM(COUNTIF(V261:V320,"LS")+COUNTIF(V261:V320,"LUMP"))&gt;0,"LS",""),IF(SUM(V261:V320)&gt;0,ROUNDUP(SUM(V261:V320),0),"")))</f>
        <v/>
      </c>
      <c r="W321" s="22" t="str">
        <f t="shared" ref="W321" si="62">IF(W245="","",IF(W260="",IF(SUM(COUNTIF(W261:W320,"LS")+COUNTIF(W261:W320,"LUMP"))&gt;0,"LS",""),IF(SUM(W261:W320)&gt;0,ROUNDUP(SUM(W261:W320),0),"")))</f>
        <v/>
      </c>
      <c r="X321" s="22" t="str">
        <f t="shared" ref="X321" si="63">IF(X245="","",IF(X260="",IF(SUM(COUNTIF(X261:X320,"LS")+COUNTIF(X261:X320,"LUMP"))&gt;0,"LS",""),IF(SUM(X261:X320)&gt;0,ROUNDUP(SUM(X261:X320),0),"")))</f>
        <v/>
      </c>
      <c r="Y321" s="22" t="str">
        <f t="shared" ref="Y321" si="64">IF(Y245="","",IF(Y260="",IF(SUM(COUNTIF(Y261:Y320,"LS")+COUNTIF(Y261:Y320,"LUMP"))&gt;0,"LS",""),IF(SUM(Y261:Y320)&gt;0,ROUNDUP(SUM(Y261:Y320),0),"")))</f>
        <v/>
      </c>
      <c r="Z321" s="22" t="str">
        <f t="shared" ref="Z321" si="65">IF(Z245="","",IF(Z260="",IF(SUM(COUNTIF(Z261:Z320,"LS")+COUNTIF(Z261:Z320,"LUMP"))&gt;0,"LS",""),IF(SUM(Z261:Z320)&gt;0,ROUNDUP(SUM(Z261:Z320),0),"")))</f>
        <v/>
      </c>
      <c r="AA321" s="22" t="str">
        <f t="shared" ref="AA321" si="66">IF(AA245="","",IF(AA260="",IF(SUM(COUNTIF(AA261:AA320,"LS")+COUNTIF(AA261:AA320,"LUMP"))&gt;0,"LS",""),IF(SUM(AA261:AA320)&gt;0,ROUNDUP(SUM(AA261:AA320),0),"")))</f>
        <v/>
      </c>
      <c r="AB321" s="22" t="str">
        <f t="shared" ref="AB321" si="67">IF(AB245="","",IF(AB260="",IF(SUM(COUNTIF(AB261:AB320,"LS")+COUNTIF(AB261:AB320,"LUMP"))&gt;0,"LS",""),IF(SUM(AB261:AB320)&gt;0,ROUNDUP(SUM(AB261:AB320),0),"")))</f>
        <v/>
      </c>
      <c r="AC321" s="22" t="str">
        <f t="shared" ref="AC321" si="68">IF(AC245="","",IF(AC260="",IF(SUM(COUNTIF(AC261:AC320,"LS")+COUNTIF(AC261:AC320,"LUMP"))&gt;0,"LS",""),IF(SUM(AC261:AC320)&gt;0,ROUNDUP(SUM(AC261:AC320),0),"")))</f>
        <v/>
      </c>
      <c r="AD321" s="22" t="str">
        <f t="shared" ref="AD321" si="69">IF(AD245="","",IF(AD260="",IF(SUM(COUNTIF(AD261:AD320,"LS")+COUNTIF(AD261:AD320,"LUMP"))&gt;0,"LS",""),IF(SUM(AD261:AD320)&gt;0,ROUNDUP(SUM(AD261:AD320),0),"")))</f>
        <v/>
      </c>
      <c r="AE321" s="22" t="str">
        <f t="shared" ref="AE321" si="70">IF(AE245="","",IF(AE260="",IF(SUM(COUNTIF(AE261:AE320,"LS")+COUNTIF(AE261:AE320,"LUMP"))&gt;0,"LS",""),IF(SUM(AE261:AE320)&gt;0,ROUNDUP(SUM(AE261:AE320),0),"")))</f>
        <v/>
      </c>
      <c r="AF321" s="22" t="str">
        <f t="shared" ref="AF321" si="71">IF(AF245="","",IF(AF260="",IF(SUM(COUNTIF(AF261:AF320,"LS")+COUNTIF(AF261:AF320,"LUMP"))&gt;0,"LS",""),IF(SUM(AF261:AF320)&gt;0,ROUNDUP(SUM(AF261:AF320),0),"")))</f>
        <v/>
      </c>
      <c r="AG321" s="22" t="str">
        <f t="shared" ref="AG321" si="72">IF(AG245="","",IF(AG260="",IF(SUM(COUNTIF(AG261:AG320,"LS")+COUNTIF(AG261:AG320,"LUMP"))&gt;0,"LS",""),IF(SUM(AG261:AG320)&gt;0,ROUNDUP(SUM(AG261:AG320),0),"")))</f>
        <v/>
      </c>
    </row>
  </sheetData>
  <mergeCells count="239">
    <mergeCell ref="AD90:AD101"/>
    <mergeCell ref="W90:W101"/>
    <mergeCell ref="U90:U101"/>
    <mergeCell ref="V90:V101"/>
    <mergeCell ref="D163:L163"/>
    <mergeCell ref="AA90:AA101"/>
    <mergeCell ref="D165:AG165"/>
    <mergeCell ref="D166:L166"/>
    <mergeCell ref="D167:L167"/>
    <mergeCell ref="AB90:AB101"/>
    <mergeCell ref="AC90:AC101"/>
    <mergeCell ref="E112:G112"/>
    <mergeCell ref="E113:G113"/>
    <mergeCell ref="E114:G114"/>
    <mergeCell ref="E115:G115"/>
    <mergeCell ref="E116:G116"/>
    <mergeCell ref="E118:G118"/>
    <mergeCell ref="E119:G119"/>
    <mergeCell ref="E120:G120"/>
    <mergeCell ref="E121:G121"/>
    <mergeCell ref="E122:G122"/>
    <mergeCell ref="E124:G124"/>
    <mergeCell ref="E125:G125"/>
    <mergeCell ref="E126:G126"/>
    <mergeCell ref="D168:D181"/>
    <mergeCell ref="G168:G181"/>
    <mergeCell ref="H168:L181"/>
    <mergeCell ref="M169:M180"/>
    <mergeCell ref="N169:N180"/>
    <mergeCell ref="O169:O180"/>
    <mergeCell ref="P169:P180"/>
    <mergeCell ref="W169:W180"/>
    <mergeCell ref="X169:X180"/>
    <mergeCell ref="Q169:Q180"/>
    <mergeCell ref="R169:R180"/>
    <mergeCell ref="S169:S180"/>
    <mergeCell ref="T169:T180"/>
    <mergeCell ref="U169:U180"/>
    <mergeCell ref="V169:V180"/>
    <mergeCell ref="AG248:AG259"/>
    <mergeCell ref="D7:AG7"/>
    <mergeCell ref="AC11:AC22"/>
    <mergeCell ref="AB11:AB22"/>
    <mergeCell ref="AD11:AD22"/>
    <mergeCell ref="AE11:AE22"/>
    <mergeCell ref="AF11:AF22"/>
    <mergeCell ref="AA11:AA22"/>
    <mergeCell ref="D10:D23"/>
    <mergeCell ref="D8:L8"/>
    <mergeCell ref="D9:L9"/>
    <mergeCell ref="R11:R22"/>
    <mergeCell ref="S11:S22"/>
    <mergeCell ref="T11:T22"/>
    <mergeCell ref="U11:U22"/>
    <mergeCell ref="Y11:Y22"/>
    <mergeCell ref="Z11:Z22"/>
    <mergeCell ref="V11:V22"/>
    <mergeCell ref="W11:W22"/>
    <mergeCell ref="AG11:AG22"/>
    <mergeCell ref="M11:M22"/>
    <mergeCell ref="N11:N22"/>
    <mergeCell ref="O11:O22"/>
    <mergeCell ref="P11:P22"/>
    <mergeCell ref="E62:G62"/>
    <mergeCell ref="E63:G63"/>
    <mergeCell ref="H10:L23"/>
    <mergeCell ref="Q11:Q22"/>
    <mergeCell ref="X11:X22"/>
    <mergeCell ref="AF90:AF101"/>
    <mergeCell ref="AG90:AG101"/>
    <mergeCell ref="H24:L24"/>
    <mergeCell ref="P248:P259"/>
    <mergeCell ref="D246:L246"/>
    <mergeCell ref="D247:D260"/>
    <mergeCell ref="G247:G260"/>
    <mergeCell ref="H247:L260"/>
    <mergeCell ref="AG169:AG180"/>
    <mergeCell ref="D242:L242"/>
    <mergeCell ref="D244:AG244"/>
    <mergeCell ref="D245:L245"/>
    <mergeCell ref="AC169:AC180"/>
    <mergeCell ref="AD169:AD180"/>
    <mergeCell ref="AE169:AE180"/>
    <mergeCell ref="AF169:AF180"/>
    <mergeCell ref="Y169:Y180"/>
    <mergeCell ref="Z169:Z180"/>
    <mergeCell ref="AA169:AA180"/>
    <mergeCell ref="H60:L60"/>
    <mergeCell ref="AF248:AF259"/>
    <mergeCell ref="Y248:Y259"/>
    <mergeCell ref="Z248:Z259"/>
    <mergeCell ref="AA248:AA259"/>
    <mergeCell ref="AB248:AB259"/>
    <mergeCell ref="U248:U259"/>
    <mergeCell ref="V248:V259"/>
    <mergeCell ref="W248:W259"/>
    <mergeCell ref="X248:X259"/>
    <mergeCell ref="H135:L135"/>
    <mergeCell ref="AB169:AB180"/>
    <mergeCell ref="X90:X101"/>
    <mergeCell ref="M90:M101"/>
    <mergeCell ref="N90:N101"/>
    <mergeCell ref="O90:O101"/>
    <mergeCell ref="P90:P101"/>
    <mergeCell ref="Q90:Q101"/>
    <mergeCell ref="R90:R101"/>
    <mergeCell ref="Y90:Y101"/>
    <mergeCell ref="Z90:Z101"/>
    <mergeCell ref="S90:S101"/>
    <mergeCell ref="T90:T101"/>
    <mergeCell ref="B10:B23"/>
    <mergeCell ref="B89:B102"/>
    <mergeCell ref="B168:B181"/>
    <mergeCell ref="B247:B260"/>
    <mergeCell ref="D321:L321"/>
    <mergeCell ref="AC248:AC259"/>
    <mergeCell ref="AD248:AD259"/>
    <mergeCell ref="AE248:AE259"/>
    <mergeCell ref="Q248:Q259"/>
    <mergeCell ref="R248:R259"/>
    <mergeCell ref="S248:S259"/>
    <mergeCell ref="T248:T259"/>
    <mergeCell ref="M248:M259"/>
    <mergeCell ref="N248:N259"/>
    <mergeCell ref="O248:O259"/>
    <mergeCell ref="H89:L102"/>
    <mergeCell ref="AE90:AE101"/>
    <mergeCell ref="H36:L36"/>
    <mergeCell ref="D86:AG86"/>
    <mergeCell ref="D87:L87"/>
    <mergeCell ref="D88:L88"/>
    <mergeCell ref="D89:D102"/>
    <mergeCell ref="E10:G23"/>
    <mergeCell ref="D84:L84"/>
    <mergeCell ref="E57:G57"/>
    <mergeCell ref="E58:G58"/>
    <mergeCell ref="E59:G59"/>
    <mergeCell ref="E26:G26"/>
    <mergeCell ref="E27:G27"/>
    <mergeCell ref="E28:G28"/>
    <mergeCell ref="E29:G29"/>
    <mergeCell ref="E30:G30"/>
    <mergeCell ref="E32:G32"/>
    <mergeCell ref="E33:G33"/>
    <mergeCell ref="E34:G34"/>
    <mergeCell ref="E35:G35"/>
    <mergeCell ref="E45:G45"/>
    <mergeCell ref="E46:G46"/>
    <mergeCell ref="E47:G47"/>
    <mergeCell ref="E50:G50"/>
    <mergeCell ref="E51:G51"/>
    <mergeCell ref="E52:G52"/>
    <mergeCell ref="E53:G53"/>
    <mergeCell ref="E54:G54"/>
    <mergeCell ref="E56:G56"/>
    <mergeCell ref="E132:G132"/>
    <mergeCell ref="E133:G133"/>
    <mergeCell ref="E137:G137"/>
    <mergeCell ref="E75:G75"/>
    <mergeCell ref="E76:G76"/>
    <mergeCell ref="E77:G77"/>
    <mergeCell ref="E78:G78"/>
    <mergeCell ref="E80:G80"/>
    <mergeCell ref="E81:G81"/>
    <mergeCell ref="E82:G82"/>
    <mergeCell ref="E103:G103"/>
    <mergeCell ref="E104:G104"/>
    <mergeCell ref="E138:G138"/>
    <mergeCell ref="E139:G139"/>
    <mergeCell ref="E129:G129"/>
    <mergeCell ref="E134:G134"/>
    <mergeCell ref="E135:G135"/>
    <mergeCell ref="E136:G136"/>
    <mergeCell ref="E60:G60"/>
    <mergeCell ref="E61:G61"/>
    <mergeCell ref="E67:G67"/>
    <mergeCell ref="E73:G73"/>
    <mergeCell ref="E79:G79"/>
    <mergeCell ref="E83:G83"/>
    <mergeCell ref="E111:G111"/>
    <mergeCell ref="E105:G105"/>
    <mergeCell ref="E107:G107"/>
    <mergeCell ref="E108:G108"/>
    <mergeCell ref="E109:G109"/>
    <mergeCell ref="E110:G110"/>
    <mergeCell ref="E117:G117"/>
    <mergeCell ref="E123:G123"/>
    <mergeCell ref="E127:G127"/>
    <mergeCell ref="E128:G128"/>
    <mergeCell ref="E130:G130"/>
    <mergeCell ref="E131:G131"/>
    <mergeCell ref="E24:G24"/>
    <mergeCell ref="E25:G25"/>
    <mergeCell ref="E31:G31"/>
    <mergeCell ref="E36:G36"/>
    <mergeCell ref="E37:G37"/>
    <mergeCell ref="E48:G48"/>
    <mergeCell ref="E49:G49"/>
    <mergeCell ref="E55:G55"/>
    <mergeCell ref="E106:G106"/>
    <mergeCell ref="E64:G64"/>
    <mergeCell ref="E65:G65"/>
    <mergeCell ref="E66:G66"/>
    <mergeCell ref="E68:G68"/>
    <mergeCell ref="E69:G69"/>
    <mergeCell ref="E70:G70"/>
    <mergeCell ref="E71:G71"/>
    <mergeCell ref="E72:G72"/>
    <mergeCell ref="E74:G74"/>
    <mergeCell ref="E38:G38"/>
    <mergeCell ref="E39:G39"/>
    <mergeCell ref="E40:G40"/>
    <mergeCell ref="E41:G41"/>
    <mergeCell ref="E42:G42"/>
    <mergeCell ref="E44:G44"/>
    <mergeCell ref="E158:G158"/>
    <mergeCell ref="E159:G159"/>
    <mergeCell ref="E160:G160"/>
    <mergeCell ref="E161:G161"/>
    <mergeCell ref="E162:G162"/>
    <mergeCell ref="E89:G102"/>
    <mergeCell ref="E149:G149"/>
    <mergeCell ref="E150:G150"/>
    <mergeCell ref="E151:G151"/>
    <mergeCell ref="E152:G152"/>
    <mergeCell ref="E153:G153"/>
    <mergeCell ref="E154:G154"/>
    <mergeCell ref="E155:G155"/>
    <mergeCell ref="E156:G156"/>
    <mergeCell ref="E157:G157"/>
    <mergeCell ref="E140:G140"/>
    <mergeCell ref="E141:G141"/>
    <mergeCell ref="E142:G142"/>
    <mergeCell ref="E143:G143"/>
    <mergeCell ref="E144:G144"/>
    <mergeCell ref="E145:G145"/>
    <mergeCell ref="E146:G146"/>
    <mergeCell ref="E147:G147"/>
    <mergeCell ref="E148:G148"/>
  </mergeCells>
  <phoneticPr fontId="0" type="noConversion"/>
  <printOptions horizontalCentered="1" verticalCentered="1"/>
  <pageMargins left="0.25" right="0.25" top="0.75" bottom="0.75" header="0.3" footer="0.3"/>
  <pageSetup paperSize="17" scale="71" fitToHeight="2" orientation="landscape" r:id="rId1"/>
  <headerFooter alignWithMargins="0">
    <oddFooter>&amp;L&amp;Z&amp;F&amp;R&amp;D 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</vt:lpstr>
      <vt:lpstr>Blank!Print_Area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Brant Gressel</cp:lastModifiedBy>
  <cp:lastPrinted>2019-08-30T13:45:23Z</cp:lastPrinted>
  <dcterms:created xsi:type="dcterms:W3CDTF">2005-09-27T11:52:28Z</dcterms:created>
  <dcterms:modified xsi:type="dcterms:W3CDTF">2019-11-12T14:26:09Z</dcterms:modified>
</cp:coreProperties>
</file>