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ity of Wilmington\0116432A.00 - CLI-US 22-1000 Rombach Resurf\103518\103518_CLI-US22-10.00\ProjAdmin\Estimates\2019-08-30 Stage 3\"/>
    </mc:Choice>
  </mc:AlternateContent>
  <xr:revisionPtr revIDLastSave="0" documentId="13_ncr:1_{42C0546B-01A1-4F4E-B50D-3680CC5495A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0" i="1" l="1"/>
  <c r="F312" i="1"/>
  <c r="F319" i="1" l="1"/>
  <c r="F313" i="1"/>
  <c r="F298" i="1"/>
  <c r="AE247" i="1"/>
  <c r="AF247" i="1"/>
  <c r="AE248" i="1"/>
  <c r="AF248" i="1"/>
  <c r="AE260" i="1"/>
  <c r="AF260" i="1"/>
  <c r="F240" i="1" l="1"/>
  <c r="F223" i="1"/>
  <c r="F193" i="1"/>
  <c r="F188" i="1"/>
  <c r="F160" i="1"/>
  <c r="AE168" i="1"/>
  <c r="AF168" i="1"/>
  <c r="AE169" i="1"/>
  <c r="AF169" i="1"/>
  <c r="AE181" i="1"/>
  <c r="AF181" i="1"/>
  <c r="F131" i="1" l="1"/>
  <c r="F108" i="1"/>
  <c r="AE89" i="1"/>
  <c r="AF89" i="1"/>
  <c r="AE90" i="1"/>
  <c r="AF90" i="1"/>
  <c r="AE102" i="1"/>
  <c r="AF102" i="1"/>
  <c r="AF10" i="1" l="1"/>
  <c r="AF11" i="1"/>
  <c r="AF23" i="1"/>
  <c r="AE10" i="1"/>
  <c r="AE11" i="1"/>
  <c r="AE23" i="1"/>
  <c r="F66" i="1" l="1"/>
  <c r="F59" i="1"/>
  <c r="F57" i="1"/>
  <c r="F44" i="1"/>
  <c r="F27" i="1"/>
  <c r="F26" i="1"/>
  <c r="AG248" i="1" l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AG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AG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AG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G321" i="1" l="1"/>
  <c r="AD321" i="1"/>
  <c r="AC321" i="1"/>
  <c r="AB321" i="1"/>
  <c r="AA321" i="1"/>
  <c r="Z321" i="1"/>
  <c r="X321" i="1"/>
  <c r="R321" i="1"/>
  <c r="AG242" i="1"/>
  <c r="AD242" i="1"/>
  <c r="AC242" i="1"/>
  <c r="AB242" i="1"/>
  <c r="AA242" i="1"/>
  <c r="Z242" i="1"/>
  <c r="Y242" i="1"/>
  <c r="X242" i="1"/>
  <c r="R242" i="1"/>
  <c r="AG163" i="1"/>
  <c r="AD163" i="1"/>
  <c r="AC163" i="1"/>
  <c r="AB163" i="1"/>
  <c r="AA163" i="1"/>
  <c r="Z163" i="1"/>
  <c r="Y163" i="1"/>
  <c r="X163" i="1"/>
  <c r="R163" i="1"/>
  <c r="AG84" i="1"/>
  <c r="AD84" i="1"/>
  <c r="AC84" i="1"/>
  <c r="AB84" i="1"/>
  <c r="AA84" i="1"/>
  <c r="Z84" i="1"/>
  <c r="X84" i="1"/>
  <c r="AG260" i="1" l="1"/>
  <c r="AD260" i="1"/>
  <c r="AC260" i="1"/>
  <c r="AB260" i="1"/>
  <c r="AA260" i="1"/>
  <c r="Z260" i="1"/>
  <c r="Y260" i="1"/>
  <c r="Y321" i="1" s="1"/>
  <c r="X260" i="1"/>
  <c r="W260" i="1"/>
  <c r="W321" i="1" s="1"/>
  <c r="V260" i="1"/>
  <c r="V321" i="1" s="1"/>
  <c r="U260" i="1"/>
  <c r="U321" i="1" s="1"/>
  <c r="T260" i="1"/>
  <c r="T321" i="1" s="1"/>
  <c r="S260" i="1"/>
  <c r="S321" i="1" s="1"/>
  <c r="R260" i="1"/>
  <c r="Q260" i="1"/>
  <c r="Q321" i="1" s="1"/>
  <c r="P260" i="1"/>
  <c r="P321" i="1" s="1"/>
  <c r="O260" i="1"/>
  <c r="O321" i="1" s="1"/>
  <c r="N260" i="1"/>
  <c r="N321" i="1" s="1"/>
  <c r="M260" i="1"/>
  <c r="M321" i="1" s="1"/>
  <c r="AG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AG181" i="1"/>
  <c r="AD181" i="1"/>
  <c r="AC181" i="1"/>
  <c r="AB181" i="1"/>
  <c r="AA181" i="1"/>
  <c r="Z181" i="1"/>
  <c r="Y181" i="1"/>
  <c r="X181" i="1"/>
  <c r="W181" i="1"/>
  <c r="W242" i="1" s="1"/>
  <c r="V181" i="1"/>
  <c r="V242" i="1" s="1"/>
  <c r="U181" i="1"/>
  <c r="U242" i="1" s="1"/>
  <c r="T181" i="1"/>
  <c r="T242" i="1" s="1"/>
  <c r="S181" i="1"/>
  <c r="S242" i="1" s="1"/>
  <c r="R181" i="1"/>
  <c r="Q181" i="1"/>
  <c r="Q242" i="1" s="1"/>
  <c r="P181" i="1"/>
  <c r="P242" i="1" s="1"/>
  <c r="O181" i="1"/>
  <c r="O242" i="1" s="1"/>
  <c r="N181" i="1"/>
  <c r="N242" i="1" s="1"/>
  <c r="M181" i="1"/>
  <c r="M242" i="1" s="1"/>
  <c r="AG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AG102" i="1"/>
  <c r="AD102" i="1"/>
  <c r="AC102" i="1"/>
  <c r="AB102" i="1"/>
  <c r="AA102" i="1"/>
  <c r="Z102" i="1"/>
  <c r="Y102" i="1"/>
  <c r="X102" i="1"/>
  <c r="W102" i="1"/>
  <c r="W163" i="1" s="1"/>
  <c r="V102" i="1"/>
  <c r="V163" i="1" s="1"/>
  <c r="U102" i="1"/>
  <c r="U163" i="1" s="1"/>
  <c r="T102" i="1"/>
  <c r="T163" i="1" s="1"/>
  <c r="S102" i="1"/>
  <c r="S163" i="1" s="1"/>
  <c r="R102" i="1"/>
  <c r="Q102" i="1"/>
  <c r="Q163" i="1" s="1"/>
  <c r="P102" i="1"/>
  <c r="P163" i="1" s="1"/>
  <c r="O102" i="1"/>
  <c r="O163" i="1" s="1"/>
  <c r="N102" i="1"/>
  <c r="N163" i="1" s="1"/>
  <c r="M102" i="1"/>
  <c r="M163" i="1" s="1"/>
  <c r="AG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N23" i="1" l="1"/>
  <c r="N84" i="1" s="1"/>
  <c r="O23" i="1"/>
  <c r="O84" i="1" s="1"/>
  <c r="P23" i="1"/>
  <c r="P84" i="1" s="1"/>
  <c r="Q23" i="1"/>
  <c r="Q84" i="1" s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Y23" i="1"/>
  <c r="Y84" i="1" s="1"/>
  <c r="Z23" i="1"/>
  <c r="AA23" i="1"/>
  <c r="AB23" i="1"/>
  <c r="AC23" i="1"/>
  <c r="AD23" i="1"/>
  <c r="AG23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G10" i="1"/>
  <c r="M23" i="1"/>
  <c r="M84" i="1" s="1"/>
  <c r="M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<sst xmlns="http://schemas.openxmlformats.org/spreadsheetml/2006/main" count="921" uniqueCount="262">
  <si>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</si>
  <si>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</si>
  <si>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</si>
  <si>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</si>
  <si>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</si>
  <si>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</si>
  <si>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</si>
  <si>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</si>
  <si>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</si>
  <si>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</si>
  <si>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</si>
  <si>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</si>
  <si>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</si>
  <si>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</si>
  <si>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</si>
  <si>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</si>
  <si>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</si>
  <si>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</si>
  <si>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</si>
  <si>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</si>
  <si>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</si>
  <si>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202E30000</t>
  </si>
  <si>
    <t>202E32000</t>
  </si>
  <si>
    <t>202E35100</t>
  </si>
  <si>
    <t>202E58000</t>
  </si>
  <si>
    <t>202E58100</t>
  </si>
  <si>
    <t>202E58200</t>
  </si>
  <si>
    <t>202E32500</t>
  </si>
  <si>
    <t>US 22 (ROMBACH AVE)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</si>
  <si>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</si>
  <si>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</si>
  <si>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</si>
  <si>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</si>
  <si>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</si>
  <si>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</si>
  <si>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</si>
  <si>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</si>
  <si>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</si>
  <si>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</si>
  <si>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</si>
  <si>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</si>
  <si>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</si>
  <si>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</si>
  <si>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</si>
  <si>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</si>
  <si>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</si>
  <si>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</si>
  <si>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</si>
  <si>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</si>
  <si>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</si>
  <si>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</si>
  <si>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</si>
  <si>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</si>
  <si>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</si>
  <si>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</si>
  <si>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</si>
  <si>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</si>
  <si>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</si>
  <si>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</si>
  <si>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</si>
  <si>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</si>
  <si>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</si>
  <si>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R-34</t>
  </si>
  <si>
    <t>R-35</t>
  </si>
  <si>
    <t>R-36</t>
  </si>
  <si>
    <t>R-37</t>
  </si>
  <si>
    <t>R-38</t>
  </si>
  <si>
    <t>R-39</t>
  </si>
  <si>
    <t>R-40</t>
  </si>
  <si>
    <t>R-41</t>
  </si>
  <si>
    <t>R-42</t>
  </si>
  <si>
    <t>R-43</t>
  </si>
  <si>
    <t>R-44</t>
  </si>
  <si>
    <t>R-45</t>
  </si>
  <si>
    <t>R-46</t>
  </si>
  <si>
    <t>R-47</t>
  </si>
  <si>
    <t>R-48</t>
  </si>
  <si>
    <t>R-49</t>
  </si>
  <si>
    <t>R-50</t>
  </si>
  <si>
    <t>R-51</t>
  </si>
  <si>
    <t>R-52</t>
  </si>
  <si>
    <t>R-53</t>
  </si>
  <si>
    <t>R-54</t>
  </si>
  <si>
    <t>R-55</t>
  </si>
  <si>
    <t>R-56</t>
  </si>
  <si>
    <t>R-57</t>
  </si>
  <si>
    <t>R-58</t>
  </si>
  <si>
    <t>R-59</t>
  </si>
  <si>
    <t>R-60</t>
  </si>
  <si>
    <t>R-61</t>
  </si>
  <si>
    <t>R-62</t>
  </si>
  <si>
    <t>R-63</t>
  </si>
  <si>
    <t>R-64</t>
  </si>
  <si>
    <t>R-65</t>
  </si>
  <si>
    <t>RT</t>
  </si>
  <si>
    <t>LT</t>
  </si>
  <si>
    <t>202E23000</t>
  </si>
  <si>
    <t>202E23010</t>
  </si>
  <si>
    <t>NOT USED</t>
  </si>
  <si>
    <t xml:space="preserve">RT </t>
  </si>
  <si>
    <t>GS01</t>
  </si>
  <si>
    <t>GS02</t>
  </si>
  <si>
    <t>R-66</t>
  </si>
  <si>
    <t>R-67</t>
  </si>
  <si>
    <t>R-68</t>
  </si>
  <si>
    <t>R-69</t>
  </si>
  <si>
    <t>R-70</t>
  </si>
  <si>
    <t>R-71</t>
  </si>
  <si>
    <t>R-72</t>
  </si>
  <si>
    <t>R-73</t>
  </si>
  <si>
    <t>R-74</t>
  </si>
  <si>
    <t>R-75</t>
  </si>
  <si>
    <t>R-76</t>
  </si>
  <si>
    <t>R-77</t>
  </si>
  <si>
    <t>R-78</t>
  </si>
  <si>
    <t>R-79</t>
  </si>
  <si>
    <t>R-80</t>
  </si>
  <si>
    <t>R-81</t>
  </si>
  <si>
    <t>R-82</t>
  </si>
  <si>
    <t>R-83</t>
  </si>
  <si>
    <t>R-84</t>
  </si>
  <si>
    <t>R-85</t>
  </si>
  <si>
    <t>R-86</t>
  </si>
  <si>
    <t>R-87</t>
  </si>
  <si>
    <t>R-88</t>
  </si>
  <si>
    <t>R-89</t>
  </si>
  <si>
    <t>R-90</t>
  </si>
  <si>
    <t>R-91</t>
  </si>
  <si>
    <t>R-92</t>
  </si>
  <si>
    <t>R-93</t>
  </si>
  <si>
    <t>R-94</t>
  </si>
  <si>
    <t>R-95</t>
  </si>
  <si>
    <t>R-96</t>
  </si>
  <si>
    <t>R-97</t>
  </si>
  <si>
    <t>R-98</t>
  </si>
  <si>
    <t>R-99</t>
  </si>
  <si>
    <t>R-100</t>
  </si>
  <si>
    <t>R-101</t>
  </si>
  <si>
    <t>R-102</t>
  </si>
  <si>
    <t>R-103</t>
  </si>
  <si>
    <t>R-104</t>
  </si>
  <si>
    <t>R-105</t>
  </si>
  <si>
    <t>R-106</t>
  </si>
  <si>
    <t>R-107</t>
  </si>
  <si>
    <t>R-108</t>
  </si>
  <si>
    <t>R-109</t>
  </si>
  <si>
    <t>R-110</t>
  </si>
  <si>
    <t>R-111</t>
  </si>
  <si>
    <t>R-112</t>
  </si>
  <si>
    <t>R-113</t>
  </si>
  <si>
    <t>R-114</t>
  </si>
  <si>
    <t>R-115</t>
  </si>
  <si>
    <t>R-116</t>
  </si>
  <si>
    <t>R-117</t>
  </si>
  <si>
    <t>R-118</t>
  </si>
  <si>
    <t>R-119</t>
  </si>
  <si>
    <t>R-120</t>
  </si>
  <si>
    <t>R-121</t>
  </si>
  <si>
    <t>R-122</t>
  </si>
  <si>
    <t>R-123</t>
  </si>
  <si>
    <t>R-124</t>
  </si>
  <si>
    <t>R-125</t>
  </si>
  <si>
    <t>R-126</t>
  </si>
  <si>
    <t>R-127</t>
  </si>
  <si>
    <t>R-128</t>
  </si>
  <si>
    <t>R-129</t>
  </si>
  <si>
    <t>R-130</t>
  </si>
  <si>
    <t>R-131</t>
  </si>
  <si>
    <t>R-132</t>
  </si>
  <si>
    <t>R-133</t>
  </si>
  <si>
    <t>R-134</t>
  </si>
  <si>
    <t>R-135</t>
  </si>
  <si>
    <t>R-136</t>
  </si>
  <si>
    <t>R-137</t>
  </si>
  <si>
    <t>R-138</t>
  </si>
  <si>
    <t>R-139</t>
  </si>
  <si>
    <t>R-140</t>
  </si>
  <si>
    <t>R-141</t>
  </si>
  <si>
    <t>R-142</t>
  </si>
  <si>
    <t>R-143</t>
  </si>
  <si>
    <t>R-144</t>
  </si>
  <si>
    <t>R-145</t>
  </si>
  <si>
    <t>R-146</t>
  </si>
  <si>
    <t>R-147</t>
  </si>
  <si>
    <t>R-148</t>
  </si>
  <si>
    <t>R-149</t>
  </si>
  <si>
    <t>R-150</t>
  </si>
  <si>
    <t>R-156</t>
  </si>
  <si>
    <t>R-157</t>
  </si>
  <si>
    <t>R-158</t>
  </si>
  <si>
    <t>R-159</t>
  </si>
  <si>
    <t>R-160</t>
  </si>
  <si>
    <t>R-161</t>
  </si>
  <si>
    <t>R-162</t>
  </si>
  <si>
    <t>R-163</t>
  </si>
  <si>
    <t>R-164</t>
  </si>
  <si>
    <t>R-165</t>
  </si>
  <si>
    <t>R-166</t>
  </si>
  <si>
    <t>R-167</t>
  </si>
  <si>
    <t>R-168</t>
  </si>
  <si>
    <t>R-169</t>
  </si>
  <si>
    <t>R-170</t>
  </si>
  <si>
    <t>R-171</t>
  </si>
  <si>
    <t>R-172</t>
  </si>
  <si>
    <t>R-173</t>
  </si>
  <si>
    <t>R-174</t>
  </si>
  <si>
    <t>R-175</t>
  </si>
  <si>
    <t>R-176</t>
  </si>
  <si>
    <t>R-177</t>
  </si>
  <si>
    <t>R-178</t>
  </si>
  <si>
    <t>R-179</t>
  </si>
  <si>
    <t>R-180</t>
  </si>
  <si>
    <t>R-181</t>
  </si>
  <si>
    <t>R-182</t>
  </si>
  <si>
    <t>R-183</t>
  </si>
  <si>
    <t>R-184</t>
  </si>
  <si>
    <t>R-185</t>
  </si>
  <si>
    <t>R-186</t>
  </si>
  <si>
    <t>R-187</t>
  </si>
  <si>
    <t>R-188</t>
  </si>
  <si>
    <t>R-189</t>
  </si>
  <si>
    <t>R-190</t>
  </si>
  <si>
    <t>202E35200</t>
  </si>
  <si>
    <t>60.91.82</t>
  </si>
  <si>
    <t>R-151</t>
  </si>
  <si>
    <t>R-152</t>
  </si>
  <si>
    <t>R-153</t>
  </si>
  <si>
    <t>R-154</t>
  </si>
  <si>
    <t>R-155</t>
  </si>
  <si>
    <t>R-191</t>
  </si>
  <si>
    <t>202E98200</t>
  </si>
  <si>
    <t>LANDSCAPE WALL</t>
  </si>
  <si>
    <t>EAST SIDE DRIVE</t>
  </si>
  <si>
    <t>R-192</t>
  </si>
  <si>
    <t>R-193</t>
  </si>
  <si>
    <t>R-194</t>
  </si>
  <si>
    <t>R-195</t>
  </si>
  <si>
    <t>R-196</t>
  </si>
  <si>
    <t>$GP001</t>
  </si>
  <si>
    <t>$GP002</t>
  </si>
  <si>
    <t>$GP003</t>
  </si>
  <si>
    <t>$GP004</t>
  </si>
  <si>
    <t>$GP005</t>
  </si>
  <si>
    <t>$GP006</t>
  </si>
  <si>
    <t>$GP007</t>
  </si>
  <si>
    <t>$GP008</t>
  </si>
  <si>
    <t>$GP009</t>
  </si>
  <si>
    <t>$GP010</t>
  </si>
  <si>
    <t>$GP011</t>
  </si>
  <si>
    <t>$GP012</t>
  </si>
  <si>
    <t>$GP013</t>
  </si>
  <si>
    <t>$GP015</t>
  </si>
  <si>
    <t>$GP014</t>
  </si>
  <si>
    <t>$GP016</t>
  </si>
  <si>
    <t>$GP017</t>
  </si>
  <si>
    <t>$GP018</t>
  </si>
  <si>
    <t>$GP020</t>
  </si>
  <si>
    <t>$GP019</t>
  </si>
  <si>
    <t>$GP021</t>
  </si>
  <si>
    <t>$GP022</t>
  </si>
  <si>
    <t>$GP040</t>
  </si>
  <si>
    <t>$GP050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</si>
</sst>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21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0" xfId="2" applyNumberFormat="1" applyFont="1" applyFill="1" applyBorder="1" applyAlignment="1" applyProtection="1">
      <alignment horizontal="center" vertical="center"/>
      <protection locked="0"/>
    </xf>
    <xf numFmtId="49" fontId="4" fillId="3" borderId="0" xfId="2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textRotation="90" wrapText="1"/>
    </xf>
    <xf numFmtId="0" fontId="7" fillId="0" borderId="19" xfId="0" applyFont="1" applyFill="1" applyBorder="1" applyAlignment="1" applyProtection="1">
      <alignment horizontal="center" vertical="center" textRotation="90" wrapText="1"/>
    </xf>
    <xf numFmtId="0" fontId="7" fillId="0" borderId="32" xfId="0" applyFont="1" applyFill="1" applyBorder="1" applyAlignment="1" applyProtection="1">
      <alignment horizontal="center" vertical="center" textRotation="90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Border="1" applyAlignment="1" applyProtection="1">
      <alignment horizontal="center" vertical="center" textRotation="90" wrapText="1"/>
    </xf>
    <xf numFmtId="0" fontId="7" fillId="0" borderId="33" xfId="0" applyFont="1" applyFill="1" applyBorder="1" applyAlignment="1" applyProtection="1">
      <alignment horizontal="center" vertical="center" textRotation="90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34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165" fontId="4" fillId="0" borderId="9" xfId="0" applyNumberFormat="1" applyFont="1" applyFill="1" applyBorder="1" applyAlignment="1" applyProtection="1">
      <alignment horizontal="center"/>
      <protection locked="0"/>
    </xf>
    <xf numFmtId="165" fontId="4" fillId="0" borderId="31" xfId="0" applyNumberFormat="1" applyFont="1" applyFill="1" applyBorder="1" applyAlignment="1" applyProtection="1">
      <alignment horizontal="center"/>
      <protection locked="0"/>
    </xf>
    <xf numFmtId="165" fontId="4" fillId="0" borderId="11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31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 2" xfId="2" xr:uid="{C073296B-6847-43F2-B64B-3354965C4C8C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83</xdr:row>
      <xdr:rowOff>0</xdr:rowOff>
    </xdr:from>
    <xdr:to>
      <xdr:col>33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21"/>
  <sheetViews>
    <sheetView showGridLines="0" tabSelected="1" topLeftCell="A269" zoomScale="80" zoomScaleNormal="80" workbookViewId="0">
      <selection activeCell="K311" sqref="K311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7.140625" style="5" customWidth="1"/>
    <col min="5" max="7" width="3.42578125" style="5" customWidth="1"/>
    <col min="8" max="8" width="12.7109375" style="5" customWidth="1"/>
    <col min="9" max="9" width="6.7109375" style="5" customWidth="1"/>
    <col min="10" max="10" width="4.28515625" style="5" customWidth="1"/>
    <col min="11" max="11" width="12.7109375" style="5" customWidth="1"/>
    <col min="12" max="12" width="6.7109375" style="5" customWidth="1"/>
    <col min="13" max="13" width="9.7109375" style="6" customWidth="1"/>
    <col min="14" max="33" width="9.7109375" style="7" customWidth="1"/>
    <col min="34" max="34" width="2.7109375" style="5" customWidth="1"/>
    <col min="35" max="16384" width="9.140625" style="5"/>
  </cols>
  <sheetData>
    <row r="1" spans="1:40" ht="12.75" customHeight="1" x14ac:dyDescent="0.2">
      <c r="A1" s="5">
        <v>1</v>
      </c>
      <c r="D1" s="2"/>
      <c r="E1" s="2"/>
      <c r="F1" s="2"/>
      <c r="G1" s="2"/>
      <c r="H1" s="3"/>
      <c r="I1" s="3" t="s">
        <v>7</v>
      </c>
      <c r="J1" s="37" t="s">
        <v>16</v>
      </c>
      <c r="K1" s="2" t="s">
        <v>15</v>
      </c>
      <c r="L1" s="1"/>
      <c r="M1" s="1"/>
      <c r="N1" s="1"/>
      <c r="O1" s="28"/>
      <c r="P1" s="1"/>
      <c r="Q1" s="1"/>
      <c r="R1" s="1"/>
      <c r="S1" s="28"/>
      <c r="T1" s="28"/>
      <c r="U1" s="28"/>
      <c r="V1" s="28"/>
      <c r="W1" s="28"/>
      <c r="X1" s="28"/>
      <c r="Y1" s="23"/>
      <c r="Z1" s="23"/>
      <c r="AA1" s="1"/>
      <c r="AB1" s="1"/>
      <c r="AC1" s="23"/>
      <c r="AD1" s="23"/>
      <c r="AE1" s="23"/>
      <c r="AF1" s="23"/>
      <c r="AG1" s="30"/>
    </row>
    <row r="2" spans="1:40" ht="12.75" customHeight="1" x14ac:dyDescent="0.2">
      <c r="D2" s="2"/>
      <c r="E2" s="2"/>
      <c r="F2" s="2"/>
      <c r="G2" s="2"/>
      <c r="H2" s="3"/>
      <c r="I2" s="3" t="s">
        <v>5</v>
      </c>
      <c r="J2" s="37" t="s">
        <v>17</v>
      </c>
      <c r="K2" s="2" t="s">
        <v>6</v>
      </c>
      <c r="L2" s="1"/>
      <c r="M2" s="1"/>
      <c r="N2" s="1"/>
      <c r="O2" s="28"/>
      <c r="P2" s="1"/>
      <c r="Q2" s="1"/>
      <c r="R2" s="1"/>
      <c r="S2" s="28"/>
      <c r="T2" s="28"/>
      <c r="U2" s="28"/>
      <c r="V2" s="28"/>
      <c r="W2" s="28"/>
      <c r="X2" s="28"/>
      <c r="Y2" s="23"/>
      <c r="Z2" s="23"/>
      <c r="AA2" s="1"/>
      <c r="AB2" s="1"/>
      <c r="AC2" s="23"/>
      <c r="AD2" s="23"/>
      <c r="AE2" s="23"/>
      <c r="AF2" s="23"/>
      <c r="AG2" s="30"/>
    </row>
    <row r="3" spans="1:40" ht="12.75" customHeight="1" x14ac:dyDescent="0.2">
      <c r="D3" s="2"/>
      <c r="E3" s="2"/>
      <c r="F3" s="2"/>
      <c r="G3" s="3"/>
      <c r="H3" s="3"/>
      <c r="I3" s="3"/>
      <c r="J3" s="37" t="s">
        <v>18</v>
      </c>
      <c r="K3" s="2" t="s">
        <v>13</v>
      </c>
      <c r="L3" s="1"/>
      <c r="M3" s="1"/>
      <c r="N3" s="1"/>
      <c r="O3" s="2"/>
      <c r="P3" s="1"/>
      <c r="Q3" s="1"/>
      <c r="R3" s="1"/>
      <c r="S3" s="2"/>
      <c r="T3" s="2"/>
      <c r="U3" s="2"/>
      <c r="V3" s="2"/>
      <c r="W3" s="2"/>
      <c r="X3" s="2"/>
      <c r="Y3" s="23"/>
      <c r="Z3" s="23"/>
      <c r="AA3" s="1"/>
      <c r="AB3" s="1"/>
      <c r="AC3" s="23"/>
      <c r="AD3" s="23"/>
      <c r="AE3" s="23"/>
      <c r="AF3" s="23"/>
      <c r="AG3" s="30"/>
    </row>
    <row r="4" spans="1:40" ht="12.75" customHeight="1" x14ac:dyDescent="0.2">
      <c r="D4" s="2"/>
      <c r="E4" s="2"/>
      <c r="F4" s="2"/>
      <c r="G4" s="3"/>
      <c r="H4" s="4"/>
      <c r="I4" s="4"/>
      <c r="J4" s="37" t="s">
        <v>19</v>
      </c>
      <c r="K4" s="2" t="s">
        <v>14</v>
      </c>
      <c r="L4" s="1"/>
      <c r="M4" s="1"/>
      <c r="N4" s="1"/>
      <c r="O4" s="2"/>
      <c r="P4" s="1"/>
      <c r="Q4" s="1"/>
      <c r="R4" s="1"/>
      <c r="S4" s="2"/>
      <c r="T4" s="2"/>
      <c r="U4" s="2"/>
      <c r="V4" s="2"/>
      <c r="W4" s="2"/>
      <c r="X4" s="2"/>
      <c r="Y4" s="23"/>
      <c r="Z4" s="23"/>
      <c r="AA4" s="1"/>
      <c r="AB4" s="1"/>
      <c r="AC4" s="23"/>
      <c r="AD4" s="23"/>
      <c r="AE4" s="23"/>
      <c r="AF4" s="23"/>
      <c r="AG4" s="30"/>
    </row>
    <row r="5" spans="1:40" ht="12.75" customHeight="1" x14ac:dyDescent="0.2">
      <c r="D5" s="2"/>
      <c r="E5" s="2"/>
      <c r="F5" s="2"/>
      <c r="G5" s="3"/>
      <c r="H5" s="4"/>
      <c r="I5" s="4"/>
      <c r="J5" s="37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9"/>
      <c r="Z5" s="29"/>
      <c r="AA5" s="1"/>
      <c r="AB5" s="1"/>
      <c r="AC5" s="29"/>
      <c r="AD5" s="29"/>
      <c r="AE5" s="29"/>
      <c r="AF5" s="29"/>
      <c r="AG5" s="30"/>
    </row>
    <row r="6" spans="1:40" ht="12.75" customHeight="1" thickBot="1" x14ac:dyDescent="0.25"/>
    <row r="7" spans="1:40" ht="12.75" customHeight="1" thickBot="1" x14ac:dyDescent="0.25">
      <c r="B7" s="32" t="s">
        <v>10</v>
      </c>
      <c r="D7" s="104">
        <f>AI7</f>
        <v>1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I7" s="25">
        <v>1</v>
      </c>
      <c r="AJ7" s="26" t="s">
        <v>4</v>
      </c>
      <c r="AK7" s="27"/>
      <c r="AL7" s="27"/>
      <c r="AM7" s="27"/>
      <c r="AN7" s="27"/>
    </row>
    <row r="8" spans="1:40" ht="12.75" customHeight="1" thickBot="1" x14ac:dyDescent="0.25">
      <c r="B8" s="36" t="s">
        <v>100</v>
      </c>
      <c r="D8" s="105" t="s">
        <v>8</v>
      </c>
      <c r="E8" s="105"/>
      <c r="F8" s="105"/>
      <c r="G8" s="105"/>
      <c r="H8" s="105"/>
      <c r="I8" s="105"/>
      <c r="J8" s="105"/>
      <c r="K8" s="105"/>
      <c r="L8" s="105"/>
      <c r="M8" s="42" t="s">
        <v>96</v>
      </c>
      <c r="N8" s="42" t="s">
        <v>97</v>
      </c>
      <c r="O8" s="41" t="s">
        <v>21</v>
      </c>
      <c r="P8" s="41" t="s">
        <v>22</v>
      </c>
      <c r="Q8" s="41" t="s">
        <v>27</v>
      </c>
      <c r="R8" s="41"/>
      <c r="S8" s="42" t="s">
        <v>23</v>
      </c>
      <c r="T8" s="42" t="s">
        <v>24</v>
      </c>
      <c r="U8" s="42" t="s">
        <v>25</v>
      </c>
      <c r="V8" s="42" t="s">
        <v>26</v>
      </c>
      <c r="W8" s="42"/>
      <c r="X8" s="31"/>
      <c r="Y8" s="31" t="s">
        <v>230</v>
      </c>
      <c r="Z8" s="31"/>
      <c r="AA8" s="31"/>
      <c r="AB8" s="31"/>
      <c r="AC8" s="31"/>
      <c r="AD8" s="31"/>
      <c r="AE8" s="31"/>
      <c r="AF8" s="31"/>
      <c r="AG8" s="31"/>
    </row>
    <row r="9" spans="1:40" ht="12.75" customHeight="1" thickBot="1" x14ac:dyDescent="0.25">
      <c r="D9" s="106" t="s">
        <v>9</v>
      </c>
      <c r="E9" s="106"/>
      <c r="F9" s="106"/>
      <c r="G9" s="106"/>
      <c r="H9" s="106"/>
      <c r="I9" s="106"/>
      <c r="J9" s="106"/>
      <c r="K9" s="106"/>
      <c r="L9" s="106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 t="s">
        <v>231</v>
      </c>
      <c r="Z9" s="24"/>
      <c r="AA9" s="24"/>
      <c r="AB9" s="24"/>
      <c r="AC9" s="24"/>
      <c r="AD9" s="24"/>
      <c r="AE9" s="24"/>
      <c r="AF9" s="24"/>
      <c r="AG9" s="24"/>
    </row>
    <row r="10" spans="1:40" ht="12.75" customHeight="1" x14ac:dyDescent="0.2">
      <c r="B10" s="115" t="s">
        <v>11</v>
      </c>
      <c r="D10" s="91" t="s">
        <v>20</v>
      </c>
      <c r="E10" s="72" t="s">
        <v>0</v>
      </c>
      <c r="F10" s="73"/>
      <c r="G10" s="74"/>
      <c r="H10" s="94" t="s">
        <v>1</v>
      </c>
      <c r="I10" s="95"/>
      <c r="J10" s="95"/>
      <c r="K10" s="95"/>
      <c r="L10" s="96"/>
      <c r="M10" s="8" t="str">
        <f t="shared" ref="M10:AG10" si="0">IF(OR(TRIM(M8)=0,TRIM(M8)=""),"",IF(IFERROR(TRIM(INDEX(QryItemNamed,MATCH(TRIM(M8),ITEM,0),2)),"")="Y","SPECIAL",LEFT(IFERROR(TRIM(INDEX(ITEM,MATCH(TRIM(M8),ITEM,0))),""),3)))</f>
        <v>202</v>
      </c>
      <c r="N10" s="9" t="str">
        <f t="shared" si="0"/>
        <v>202</v>
      </c>
      <c r="O10" s="9" t="str">
        <f t="shared" si="0"/>
        <v>202</v>
      </c>
      <c r="P10" s="9" t="str">
        <f t="shared" si="0"/>
        <v>202</v>
      </c>
      <c r="Q10" s="9" t="str">
        <f t="shared" si="0"/>
        <v>202</v>
      </c>
      <c r="R10" s="9" t="str">
        <f t="shared" si="0"/>
        <v/>
      </c>
      <c r="S10" s="9" t="str">
        <f t="shared" si="0"/>
        <v>202</v>
      </c>
      <c r="T10" s="9" t="str">
        <f t="shared" si="0"/>
        <v>202</v>
      </c>
      <c r="U10" s="9" t="str">
        <f t="shared" si="0"/>
        <v>202</v>
      </c>
      <c r="V10" s="9" t="str">
        <f t="shared" si="0"/>
        <v>202</v>
      </c>
      <c r="W10" s="9" t="str">
        <f t="shared" si="0"/>
        <v/>
      </c>
      <c r="X10" s="9" t="str">
        <f t="shared" si="0"/>
        <v/>
      </c>
      <c r="Y10" s="9" t="str">
        <f t="shared" si="0"/>
        <v>202</v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ref="AE10:AF10" si="1">IF(OR(TRIM(AE8)=0,TRIM(AE8)=""),"",IF(IFERROR(TRIM(INDEX(QryItemNamed,MATCH(TRIM(AE8),ITEM,0),2)),"")="Y","SPECIAL",LEFT(IFERROR(TRIM(INDEX(ITEM,MATCH(TRIM(AE8),ITEM,0))),""),3)))</f>
        <v/>
      </c>
      <c r="AF10" s="9" t="str">
        <f t="shared" si="1"/>
        <v/>
      </c>
      <c r="AG10" s="9" t="str">
        <f t="shared" si="0"/>
        <v/>
      </c>
    </row>
    <row r="11" spans="1:40" ht="12.75" customHeight="1" x14ac:dyDescent="0.2">
      <c r="B11" s="116"/>
      <c r="D11" s="92"/>
      <c r="E11" s="75"/>
      <c r="F11" s="76"/>
      <c r="G11" s="77"/>
      <c r="H11" s="97"/>
      <c r="I11" s="98"/>
      <c r="J11" s="98"/>
      <c r="K11" s="98"/>
      <c r="L11" s="99"/>
      <c r="M11" s="103" t="str">
        <f t="shared" ref="M11:AG11" si="2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PAVEMENT REMOVED</v>
      </c>
      <c r="N11" s="81" t="str">
        <f t="shared" si="2"/>
        <v>PAVEMENT REMOVED, ASPHALT</v>
      </c>
      <c r="O11" s="81" t="str">
        <f t="shared" si="2"/>
        <v>WALK REMOVED</v>
      </c>
      <c r="P11" s="81" t="str">
        <f t="shared" si="2"/>
        <v>CURB REMOVED</v>
      </c>
      <c r="Q11" s="81" t="str">
        <f t="shared" si="2"/>
        <v>CURB AND GUTTER REMOVED</v>
      </c>
      <c r="R11" s="81" t="str">
        <f t="shared" si="2"/>
        <v/>
      </c>
      <c r="S11" s="81" t="str">
        <f t="shared" si="2"/>
        <v>PIPE REMOVED, 24" AND UNDER</v>
      </c>
      <c r="T11" s="81" t="str">
        <f t="shared" si="2"/>
        <v>MANHOLE REMOVED</v>
      </c>
      <c r="U11" s="81" t="str">
        <f t="shared" si="2"/>
        <v>CATCH BASIN REMOVED</v>
      </c>
      <c r="V11" s="81" t="str">
        <f t="shared" si="2"/>
        <v>INLET REMOVED</v>
      </c>
      <c r="W11" s="81" t="str">
        <f t="shared" si="2"/>
        <v/>
      </c>
      <c r="X11" s="81" t="str">
        <f t="shared" si="2"/>
        <v/>
      </c>
      <c r="Y11" s="81" t="str">
        <f t="shared" si="2"/>
        <v>REMOVAL MISC.:LANDSCAPE WALL</v>
      </c>
      <c r="Z11" s="81" t="str">
        <f t="shared" si="2"/>
        <v/>
      </c>
      <c r="AA11" s="81" t="str">
        <f t="shared" si="2"/>
        <v/>
      </c>
      <c r="AB11" s="81" t="str">
        <f t="shared" si="2"/>
        <v/>
      </c>
      <c r="AC11" s="81" t="str">
        <f t="shared" si="2"/>
        <v/>
      </c>
      <c r="AD11" s="81" t="str">
        <f t="shared" si="2"/>
        <v/>
      </c>
      <c r="AE11" s="81" t="str">
        <f t="shared" ref="AE11:AF11" si="3">IF(OR(TRIM(AE8)=0,TRIM(AE8)=""),IF(AE9="","",AE9),IF(IFERROR(TRIM(INDEX(QryItemNamed,MATCH(TRIM(AE8),ITEM,0),2)),"")="Y",TRIM(RIGHT(IFERROR(TRIM(INDEX(QryItemNamed,MATCH(TRIM(AE8),ITEM,0),4)),"123456789012"),LEN(IFERROR(TRIM(INDEX(QryItemNamed,MATCH(TRIM(AE8),ITEM,0),4)),"123456789012"))-9))&amp;AE9,IFERROR(TRIM(INDEX(QryItemNamed,MATCH(TRIM(AE8),ITEM,0),4))&amp;AE9,"ITEM CODE DOES NOT EXIST IN ITEM MASTER")))</f>
        <v/>
      </c>
      <c r="AF11" s="81" t="str">
        <f t="shared" si="3"/>
        <v/>
      </c>
      <c r="AG11" s="81" t="str">
        <f t="shared" si="2"/>
        <v/>
      </c>
    </row>
    <row r="12" spans="1:40" ht="12.75" customHeight="1" x14ac:dyDescent="0.2">
      <c r="B12" s="116"/>
      <c r="D12" s="92"/>
      <c r="E12" s="75"/>
      <c r="F12" s="76"/>
      <c r="G12" s="77"/>
      <c r="H12" s="97"/>
      <c r="I12" s="98"/>
      <c r="J12" s="98"/>
      <c r="K12" s="98"/>
      <c r="L12" s="99"/>
      <c r="M12" s="103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40" ht="12.75" customHeight="1" x14ac:dyDescent="0.2">
      <c r="B13" s="116"/>
      <c r="D13" s="92"/>
      <c r="E13" s="75"/>
      <c r="F13" s="76"/>
      <c r="G13" s="77"/>
      <c r="H13" s="97"/>
      <c r="I13" s="98"/>
      <c r="J13" s="98"/>
      <c r="K13" s="98"/>
      <c r="L13" s="99"/>
      <c r="M13" s="103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40" ht="12.75" customHeight="1" x14ac:dyDescent="0.2">
      <c r="B14" s="116"/>
      <c r="D14" s="92"/>
      <c r="E14" s="75"/>
      <c r="F14" s="76"/>
      <c r="G14" s="77"/>
      <c r="H14" s="97"/>
      <c r="I14" s="98"/>
      <c r="J14" s="98"/>
      <c r="K14" s="98"/>
      <c r="L14" s="99"/>
      <c r="M14" s="103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40" ht="12.75" customHeight="1" x14ac:dyDescent="0.2">
      <c r="B15" s="116"/>
      <c r="D15" s="92"/>
      <c r="E15" s="75"/>
      <c r="F15" s="76"/>
      <c r="G15" s="77"/>
      <c r="H15" s="97"/>
      <c r="I15" s="98"/>
      <c r="J15" s="98"/>
      <c r="K15" s="98"/>
      <c r="L15" s="99"/>
      <c r="M15" s="103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40" ht="12.75" customHeight="1" x14ac:dyDescent="0.2">
      <c r="B16" s="116"/>
      <c r="D16" s="92"/>
      <c r="E16" s="75"/>
      <c r="F16" s="76"/>
      <c r="G16" s="77"/>
      <c r="H16" s="97"/>
      <c r="I16" s="98"/>
      <c r="J16" s="98"/>
      <c r="K16" s="98"/>
      <c r="L16" s="99"/>
      <c r="M16" s="103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2:33" ht="12.75" customHeight="1" x14ac:dyDescent="0.2">
      <c r="B17" s="116"/>
      <c r="D17" s="92"/>
      <c r="E17" s="75"/>
      <c r="F17" s="76"/>
      <c r="G17" s="77"/>
      <c r="H17" s="97"/>
      <c r="I17" s="98"/>
      <c r="J17" s="98"/>
      <c r="K17" s="98"/>
      <c r="L17" s="99"/>
      <c r="M17" s="103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2:33" ht="12.75" customHeight="1" x14ac:dyDescent="0.2">
      <c r="B18" s="116"/>
      <c r="D18" s="92"/>
      <c r="E18" s="75"/>
      <c r="F18" s="76"/>
      <c r="G18" s="77"/>
      <c r="H18" s="97"/>
      <c r="I18" s="98"/>
      <c r="J18" s="98"/>
      <c r="K18" s="98"/>
      <c r="L18" s="99"/>
      <c r="M18" s="103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2:33" ht="12.75" customHeight="1" x14ac:dyDescent="0.2">
      <c r="B19" s="116"/>
      <c r="D19" s="92"/>
      <c r="E19" s="75"/>
      <c r="F19" s="76"/>
      <c r="G19" s="77"/>
      <c r="H19" s="97"/>
      <c r="I19" s="98"/>
      <c r="J19" s="98"/>
      <c r="K19" s="98"/>
      <c r="L19" s="99"/>
      <c r="M19" s="103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2:33" ht="12.75" customHeight="1" x14ac:dyDescent="0.2">
      <c r="B20" s="116"/>
      <c r="D20" s="92"/>
      <c r="E20" s="75"/>
      <c r="F20" s="76"/>
      <c r="G20" s="77"/>
      <c r="H20" s="97"/>
      <c r="I20" s="98"/>
      <c r="J20" s="98"/>
      <c r="K20" s="98"/>
      <c r="L20" s="99"/>
      <c r="M20" s="103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2:33" ht="12.75" customHeight="1" x14ac:dyDescent="0.2">
      <c r="B21" s="116"/>
      <c r="D21" s="92"/>
      <c r="E21" s="75"/>
      <c r="F21" s="76"/>
      <c r="G21" s="77"/>
      <c r="H21" s="97"/>
      <c r="I21" s="98"/>
      <c r="J21" s="98"/>
      <c r="K21" s="98"/>
      <c r="L21" s="99"/>
      <c r="M21" s="103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2:33" ht="12.75" customHeight="1" x14ac:dyDescent="0.2">
      <c r="B22" s="116"/>
      <c r="D22" s="92"/>
      <c r="E22" s="75"/>
      <c r="F22" s="76"/>
      <c r="G22" s="77"/>
      <c r="H22" s="97"/>
      <c r="I22" s="98"/>
      <c r="J22" s="98"/>
      <c r="K22" s="98"/>
      <c r="L22" s="99"/>
      <c r="M22" s="103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2:33" ht="12.75" customHeight="1" thickBot="1" x14ac:dyDescent="0.25">
      <c r="B23" s="117"/>
      <c r="D23" s="93"/>
      <c r="E23" s="78"/>
      <c r="F23" s="79"/>
      <c r="G23" s="80"/>
      <c r="H23" s="100"/>
      <c r="I23" s="101"/>
      <c r="J23" s="101"/>
      <c r="K23" s="101"/>
      <c r="L23" s="102"/>
      <c r="M23" s="10" t="str">
        <f t="shared" ref="M23:AG23" si="4">IF(OR(TRIM(M8)=0,TRIM(M8)=""),"",IF(IFERROR(TRIM(INDEX(QryItemNamed,MATCH(TRIM(M8),ITEM,0),3)),"")="LS","",IFERROR(TRIM(INDEX(QryItemNamed,MATCH(TRIM(M8),ITEM,0),3)),"")))</f>
        <v>SY</v>
      </c>
      <c r="N23" s="11" t="str">
        <f t="shared" si="4"/>
        <v>SY</v>
      </c>
      <c r="O23" s="11" t="str">
        <f t="shared" si="4"/>
        <v>SF</v>
      </c>
      <c r="P23" s="11" t="str">
        <f t="shared" si="4"/>
        <v>FT</v>
      </c>
      <c r="Q23" s="11" t="str">
        <f t="shared" si="4"/>
        <v>FT</v>
      </c>
      <c r="R23" s="11" t="str">
        <f t="shared" si="4"/>
        <v/>
      </c>
      <c r="S23" s="11" t="str">
        <f t="shared" si="4"/>
        <v>FT</v>
      </c>
      <c r="T23" s="11" t="str">
        <f t="shared" si="4"/>
        <v>EACH</v>
      </c>
      <c r="U23" s="11" t="str">
        <f t="shared" si="4"/>
        <v>EACH</v>
      </c>
      <c r="V23" s="11" t="str">
        <f t="shared" si="4"/>
        <v>EACH</v>
      </c>
      <c r="W23" s="11" t="str">
        <f t="shared" si="4"/>
        <v/>
      </c>
      <c r="X23" s="11" t="str">
        <f t="shared" si="4"/>
        <v/>
      </c>
      <c r="Y23" s="11" t="str">
        <f t="shared" si="4"/>
        <v>FT</v>
      </c>
      <c r="Z23" s="11" t="str">
        <f t="shared" si="4"/>
        <v/>
      </c>
      <c r="AA23" s="11" t="str">
        <f t="shared" si="4"/>
        <v/>
      </c>
      <c r="AB23" s="11" t="str">
        <f t="shared" si="4"/>
        <v/>
      </c>
      <c r="AC23" s="11" t="str">
        <f t="shared" si="4"/>
        <v/>
      </c>
      <c r="AD23" s="11" t="str">
        <f t="shared" si="4"/>
        <v/>
      </c>
      <c r="AE23" s="11" t="str">
        <f t="shared" ref="AE23:AF23" si="5">IF(OR(TRIM(AE8)=0,TRIM(AE8)=""),"",IF(IFERROR(TRIM(INDEX(QryItemNamed,MATCH(TRIM(AE8),ITEM,0),3)),"")="LS","",IFERROR(TRIM(INDEX(QryItemNamed,MATCH(TRIM(AE8),ITEM,0),3)),"")))</f>
        <v/>
      </c>
      <c r="AF23" s="11" t="str">
        <f t="shared" si="5"/>
        <v/>
      </c>
      <c r="AG23" s="11" t="str">
        <f t="shared" si="4"/>
        <v/>
      </c>
    </row>
    <row r="24" spans="2:33" ht="12.75" customHeight="1" x14ac:dyDescent="0.2">
      <c r="B24" s="33"/>
      <c r="D24" s="12"/>
      <c r="E24" s="118"/>
      <c r="F24" s="119"/>
      <c r="G24" s="120"/>
      <c r="H24" s="107" t="s">
        <v>28</v>
      </c>
      <c r="I24" s="108"/>
      <c r="J24" s="108"/>
      <c r="K24" s="108"/>
      <c r="L24" s="109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ht="12.75" customHeight="1" x14ac:dyDescent="0.2">
      <c r="B25" s="34"/>
      <c r="D25" s="17"/>
      <c r="E25" s="65"/>
      <c r="F25" s="66"/>
      <c r="G25" s="67"/>
      <c r="H25" s="18"/>
      <c r="I25" s="19"/>
      <c r="J25" s="20"/>
      <c r="K25" s="18"/>
      <c r="L25" s="21"/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38"/>
      <c r="AF25" s="38"/>
      <c r="AG25" s="20"/>
    </row>
    <row r="26" spans="2:33" ht="12.75" customHeight="1" x14ac:dyDescent="0.2">
      <c r="B26" s="34"/>
      <c r="D26" s="17" t="s">
        <v>29</v>
      </c>
      <c r="E26" s="53" t="s">
        <v>238</v>
      </c>
      <c r="F26" s="50" t="str">
        <f>"-"</f>
        <v>-</v>
      </c>
      <c r="G26" s="54" t="s">
        <v>239</v>
      </c>
      <c r="H26" s="40">
        <v>1891.76</v>
      </c>
      <c r="I26" s="19" t="s">
        <v>94</v>
      </c>
      <c r="J26" s="20" t="s">
        <v>2</v>
      </c>
      <c r="K26" s="18">
        <v>2589.4299999999998</v>
      </c>
      <c r="L26" s="21" t="s">
        <v>94</v>
      </c>
      <c r="M26" s="19"/>
      <c r="N26" s="20"/>
      <c r="O26" s="19">
        <v>2720</v>
      </c>
      <c r="P26" s="38"/>
      <c r="Q26" s="38"/>
      <c r="R26" s="38"/>
      <c r="S26" s="38"/>
      <c r="T26" s="38"/>
      <c r="U26" s="38"/>
      <c r="V26" s="20"/>
      <c r="W26" s="20"/>
      <c r="X26" s="20"/>
      <c r="Y26" s="20"/>
      <c r="Z26" s="20"/>
      <c r="AA26" s="20"/>
      <c r="AB26" s="20"/>
      <c r="AC26" s="20"/>
      <c r="AD26" s="20"/>
      <c r="AE26" s="38"/>
      <c r="AF26" s="38"/>
      <c r="AG26" s="20"/>
    </row>
    <row r="27" spans="2:33" ht="12.75" customHeight="1" x14ac:dyDescent="0.2">
      <c r="B27" s="34"/>
      <c r="D27" s="39" t="s">
        <v>30</v>
      </c>
      <c r="E27" s="53" t="s">
        <v>238</v>
      </c>
      <c r="F27" s="50" t="str">
        <f>"-"</f>
        <v>-</v>
      </c>
      <c r="G27" s="54" t="s">
        <v>239</v>
      </c>
      <c r="H27" s="18">
        <v>1911.54</v>
      </c>
      <c r="I27" s="19" t="s">
        <v>95</v>
      </c>
      <c r="J27" s="20" t="s">
        <v>2</v>
      </c>
      <c r="K27" s="18">
        <v>2354.4499999999998</v>
      </c>
      <c r="L27" s="21" t="s">
        <v>95</v>
      </c>
      <c r="M27" s="19"/>
      <c r="N27" s="20"/>
      <c r="O27" s="19">
        <v>795</v>
      </c>
      <c r="P27" s="38"/>
      <c r="Q27" s="38"/>
      <c r="R27" s="38"/>
      <c r="S27" s="38"/>
      <c r="T27" s="38"/>
      <c r="U27" s="38"/>
      <c r="V27" s="20"/>
      <c r="W27" s="20"/>
      <c r="X27" s="20"/>
      <c r="Y27" s="20"/>
      <c r="Z27" s="20"/>
      <c r="AA27" s="20"/>
      <c r="AB27" s="20"/>
      <c r="AC27" s="20"/>
      <c r="AD27" s="20"/>
      <c r="AE27" s="38"/>
      <c r="AF27" s="38"/>
      <c r="AG27" s="20"/>
    </row>
    <row r="28" spans="2:33" ht="12.75" customHeight="1" x14ac:dyDescent="0.2">
      <c r="B28" s="34"/>
      <c r="D28" s="39" t="s">
        <v>31</v>
      </c>
      <c r="E28" s="65" t="s">
        <v>238</v>
      </c>
      <c r="F28" s="66"/>
      <c r="G28" s="67"/>
      <c r="H28" s="18">
        <v>1961.57</v>
      </c>
      <c r="I28" s="19" t="s">
        <v>94</v>
      </c>
      <c r="J28" s="20" t="s">
        <v>2</v>
      </c>
      <c r="K28" s="18">
        <v>1978.12</v>
      </c>
      <c r="L28" s="21" t="s">
        <v>94</v>
      </c>
      <c r="M28" s="19"/>
      <c r="N28" s="20"/>
      <c r="O28" s="19"/>
      <c r="P28" s="38">
        <v>17</v>
      </c>
      <c r="Q28" s="38"/>
      <c r="R28" s="38"/>
      <c r="S28" s="38">
        <v>8</v>
      </c>
      <c r="T28" s="38"/>
      <c r="U28" s="38">
        <v>1</v>
      </c>
      <c r="V28" s="38"/>
      <c r="W28" s="38"/>
      <c r="X28" s="20"/>
      <c r="Y28" s="20"/>
      <c r="Z28" s="20"/>
      <c r="AA28" s="20"/>
      <c r="AB28" s="20"/>
      <c r="AC28" s="20"/>
      <c r="AD28" s="20"/>
      <c r="AE28" s="38"/>
      <c r="AF28" s="38"/>
      <c r="AG28" s="20"/>
    </row>
    <row r="29" spans="2:33" ht="12.75" customHeight="1" x14ac:dyDescent="0.2">
      <c r="B29" s="34"/>
      <c r="D29" s="39" t="s">
        <v>32</v>
      </c>
      <c r="E29" s="65" t="s">
        <v>238</v>
      </c>
      <c r="F29" s="66"/>
      <c r="G29" s="67"/>
      <c r="H29" s="18">
        <v>1970.08</v>
      </c>
      <c r="I29" s="19" t="s">
        <v>94</v>
      </c>
      <c r="J29" s="20"/>
      <c r="K29" s="18"/>
      <c r="L29" s="21"/>
      <c r="M29" s="19"/>
      <c r="N29" s="20"/>
      <c r="O29" s="19"/>
      <c r="P29" s="38"/>
      <c r="Q29" s="38"/>
      <c r="R29" s="38"/>
      <c r="S29" s="38">
        <v>18</v>
      </c>
      <c r="T29" s="38">
        <v>1</v>
      </c>
      <c r="U29" s="38"/>
      <c r="V29" s="38"/>
      <c r="W29" s="38"/>
      <c r="X29" s="20"/>
      <c r="Y29" s="20"/>
      <c r="Z29" s="20"/>
      <c r="AA29" s="20"/>
      <c r="AB29" s="20"/>
      <c r="AC29" s="20"/>
      <c r="AD29" s="20"/>
      <c r="AE29" s="38"/>
      <c r="AF29" s="38"/>
      <c r="AG29" s="20"/>
    </row>
    <row r="30" spans="2:33" ht="12.75" customHeight="1" x14ac:dyDescent="0.2">
      <c r="B30" s="34"/>
      <c r="D30" s="39" t="s">
        <v>33</v>
      </c>
      <c r="E30" s="65" t="s">
        <v>238</v>
      </c>
      <c r="F30" s="66"/>
      <c r="G30" s="67"/>
      <c r="H30" s="18">
        <v>1964.34</v>
      </c>
      <c r="I30" s="19" t="s">
        <v>95</v>
      </c>
      <c r="J30" s="20" t="s">
        <v>2</v>
      </c>
      <c r="K30" s="18">
        <v>1976.75</v>
      </c>
      <c r="L30" s="21" t="s">
        <v>95</v>
      </c>
      <c r="M30" s="19"/>
      <c r="N30" s="20"/>
      <c r="O30" s="19"/>
      <c r="P30" s="38">
        <v>12</v>
      </c>
      <c r="Q30" s="38"/>
      <c r="R30" s="38"/>
      <c r="S30" s="38">
        <v>6</v>
      </c>
      <c r="T30" s="38"/>
      <c r="U30" s="38">
        <v>1</v>
      </c>
      <c r="V30" s="38"/>
      <c r="W30" s="38"/>
      <c r="X30" s="20"/>
      <c r="Y30" s="20"/>
      <c r="Z30" s="20"/>
      <c r="AA30" s="20"/>
      <c r="AB30" s="20"/>
      <c r="AC30" s="20"/>
      <c r="AD30" s="20"/>
      <c r="AE30" s="38"/>
      <c r="AF30" s="38"/>
      <c r="AG30" s="20"/>
    </row>
    <row r="31" spans="2:33" ht="12.75" customHeight="1" x14ac:dyDescent="0.2">
      <c r="B31" s="34"/>
      <c r="D31" s="17"/>
      <c r="E31" s="65"/>
      <c r="F31" s="66"/>
      <c r="G31" s="67"/>
      <c r="H31" s="18"/>
      <c r="I31" s="19"/>
      <c r="J31" s="20"/>
      <c r="K31" s="18"/>
      <c r="L31" s="21"/>
      <c r="M31" s="19"/>
      <c r="N31" s="20"/>
      <c r="O31" s="20"/>
      <c r="P31" s="38"/>
      <c r="Q31" s="20"/>
      <c r="R31" s="20"/>
      <c r="S31" s="38"/>
      <c r="T31" s="38"/>
      <c r="U31" s="38"/>
      <c r="V31" s="38"/>
      <c r="W31" s="38"/>
      <c r="X31" s="20"/>
      <c r="Y31" s="20"/>
      <c r="Z31" s="20"/>
      <c r="AA31" s="20"/>
      <c r="AB31" s="20"/>
      <c r="AC31" s="20"/>
      <c r="AD31" s="20"/>
      <c r="AE31" s="38"/>
      <c r="AF31" s="38"/>
      <c r="AG31" s="20"/>
    </row>
    <row r="32" spans="2:33" ht="12.75" customHeight="1" x14ac:dyDescent="0.2">
      <c r="B32" s="34"/>
      <c r="D32" s="17" t="s">
        <v>34</v>
      </c>
      <c r="E32" s="65" t="s">
        <v>238</v>
      </c>
      <c r="F32" s="66"/>
      <c r="G32" s="67"/>
      <c r="H32" s="18">
        <v>1996.76</v>
      </c>
      <c r="I32" s="19" t="s">
        <v>94</v>
      </c>
      <c r="J32" s="20" t="s">
        <v>2</v>
      </c>
      <c r="K32" s="18">
        <v>2039.14</v>
      </c>
      <c r="L32" s="21" t="s">
        <v>94</v>
      </c>
      <c r="M32" s="43">
        <v>30</v>
      </c>
      <c r="N32" s="20"/>
      <c r="O32" s="20"/>
      <c r="P32" s="38">
        <v>43</v>
      </c>
      <c r="Q32" s="20"/>
      <c r="R32" s="20"/>
      <c r="S32" s="38"/>
      <c r="T32" s="38"/>
      <c r="U32" s="38"/>
      <c r="V32" s="38"/>
      <c r="W32" s="38"/>
      <c r="X32" s="20"/>
      <c r="Y32" s="20"/>
      <c r="Z32" s="20"/>
      <c r="AA32" s="20"/>
      <c r="AB32" s="20"/>
      <c r="AC32" s="20"/>
      <c r="AD32" s="20"/>
      <c r="AE32" s="38"/>
      <c r="AF32" s="38"/>
      <c r="AG32" s="20"/>
    </row>
    <row r="33" spans="2:33" ht="12.75" customHeight="1" x14ac:dyDescent="0.2">
      <c r="B33" s="34"/>
      <c r="D33" s="39" t="s">
        <v>35</v>
      </c>
      <c r="E33" s="65" t="s">
        <v>238</v>
      </c>
      <c r="F33" s="66"/>
      <c r="G33" s="67"/>
      <c r="H33" s="18">
        <v>2078.08</v>
      </c>
      <c r="I33" s="19" t="s">
        <v>95</v>
      </c>
      <c r="J33" s="20" t="s">
        <v>2</v>
      </c>
      <c r="K33" s="18">
        <v>2111.87</v>
      </c>
      <c r="L33" s="21" t="s">
        <v>95</v>
      </c>
      <c r="M33" s="43">
        <v>23</v>
      </c>
      <c r="N33" s="20"/>
      <c r="O33" s="20"/>
      <c r="P33" s="20">
        <v>34</v>
      </c>
      <c r="Q33" s="20"/>
      <c r="R33" s="20"/>
      <c r="S33" s="38"/>
      <c r="T33" s="38"/>
      <c r="U33" s="38"/>
      <c r="V33" s="38"/>
      <c r="W33" s="38"/>
      <c r="X33" s="20"/>
      <c r="Y33" s="20"/>
      <c r="Z33" s="20"/>
      <c r="AA33" s="20"/>
      <c r="AB33" s="20"/>
      <c r="AC33" s="20"/>
      <c r="AD33" s="20"/>
      <c r="AE33" s="38"/>
      <c r="AF33" s="38"/>
      <c r="AG33" s="20"/>
    </row>
    <row r="34" spans="2:33" ht="12.75" customHeight="1" x14ac:dyDescent="0.2">
      <c r="B34" s="34"/>
      <c r="D34" s="39" t="s">
        <v>36</v>
      </c>
      <c r="E34" s="65" t="s">
        <v>238</v>
      </c>
      <c r="F34" s="66"/>
      <c r="G34" s="67"/>
      <c r="H34" s="18">
        <v>2196.04</v>
      </c>
      <c r="I34" s="19" t="s">
        <v>95</v>
      </c>
      <c r="J34" s="20" t="s">
        <v>2</v>
      </c>
      <c r="K34" s="18">
        <v>2244</v>
      </c>
      <c r="L34" s="21" t="s">
        <v>95</v>
      </c>
      <c r="M34" s="43">
        <v>15</v>
      </c>
      <c r="N34" s="20"/>
      <c r="O34" s="20"/>
      <c r="P34" s="20">
        <v>48</v>
      </c>
      <c r="Q34" s="20"/>
      <c r="R34" s="20"/>
      <c r="S34" s="38"/>
      <c r="T34" s="38"/>
      <c r="U34" s="38"/>
      <c r="V34" s="38"/>
      <c r="W34" s="38"/>
      <c r="X34" s="20"/>
      <c r="Y34" s="20"/>
      <c r="Z34" s="20"/>
      <c r="AA34" s="20"/>
      <c r="AB34" s="20"/>
      <c r="AC34" s="20"/>
      <c r="AD34" s="20"/>
      <c r="AE34" s="38"/>
      <c r="AF34" s="38"/>
      <c r="AG34" s="20"/>
    </row>
    <row r="35" spans="2:33" ht="12.75" customHeight="1" x14ac:dyDescent="0.2">
      <c r="B35" s="34"/>
      <c r="D35" s="39" t="s">
        <v>37</v>
      </c>
      <c r="E35" s="65" t="s">
        <v>238</v>
      </c>
      <c r="F35" s="66"/>
      <c r="G35" s="67"/>
      <c r="H35" s="18">
        <v>2231.5300000000002</v>
      </c>
      <c r="I35" s="19" t="s">
        <v>95</v>
      </c>
      <c r="J35" s="20"/>
      <c r="K35" s="18"/>
      <c r="L35" s="21"/>
      <c r="M35" s="19"/>
      <c r="N35" s="20"/>
      <c r="O35" s="20"/>
      <c r="P35" s="20"/>
      <c r="Q35" s="20"/>
      <c r="R35" s="20"/>
      <c r="S35" s="38">
        <v>23</v>
      </c>
      <c r="T35" s="38"/>
      <c r="U35" s="38">
        <v>1</v>
      </c>
      <c r="V35" s="38"/>
      <c r="W35" s="38"/>
      <c r="X35" s="20"/>
      <c r="Y35" s="20"/>
      <c r="Z35" s="20"/>
      <c r="AA35" s="20"/>
      <c r="AB35" s="20"/>
      <c r="AC35" s="20"/>
      <c r="AD35" s="20"/>
      <c r="AE35" s="38"/>
      <c r="AF35" s="38"/>
      <c r="AG35" s="20"/>
    </row>
    <row r="36" spans="2:33" ht="12.75" customHeight="1" x14ac:dyDescent="0.2">
      <c r="B36" s="34"/>
      <c r="D36" s="39" t="s">
        <v>38</v>
      </c>
      <c r="E36" s="65"/>
      <c r="F36" s="66"/>
      <c r="G36" s="67"/>
      <c r="H36" s="85" t="s">
        <v>98</v>
      </c>
      <c r="I36" s="86"/>
      <c r="J36" s="86"/>
      <c r="K36" s="86"/>
      <c r="L36" s="87"/>
      <c r="M36" s="19"/>
      <c r="N36" s="20"/>
      <c r="O36" s="20"/>
      <c r="P36" s="20"/>
      <c r="Q36" s="20"/>
      <c r="R36" s="20"/>
      <c r="S36" s="38"/>
      <c r="T36" s="38"/>
      <c r="U36" s="38"/>
      <c r="V36" s="38"/>
      <c r="W36" s="38"/>
      <c r="X36" s="20"/>
      <c r="Y36" s="20"/>
      <c r="Z36" s="20"/>
      <c r="AA36" s="20"/>
      <c r="AB36" s="20"/>
      <c r="AC36" s="20"/>
      <c r="AD36" s="20"/>
      <c r="AE36" s="38"/>
      <c r="AF36" s="38"/>
      <c r="AG36" s="20"/>
    </row>
    <row r="37" spans="2:33" ht="12.75" customHeight="1" x14ac:dyDescent="0.2">
      <c r="B37" s="34"/>
      <c r="D37" s="17"/>
      <c r="E37" s="65"/>
      <c r="F37" s="66"/>
      <c r="G37" s="67"/>
      <c r="H37" s="18"/>
      <c r="I37" s="19"/>
      <c r="J37" s="20"/>
      <c r="K37" s="18"/>
      <c r="L37" s="21"/>
      <c r="M37" s="19"/>
      <c r="N37" s="20"/>
      <c r="O37" s="20"/>
      <c r="P37" s="20"/>
      <c r="Q37" s="20"/>
      <c r="R37" s="20"/>
      <c r="S37" s="38"/>
      <c r="T37" s="38"/>
      <c r="U37" s="38"/>
      <c r="V37" s="38"/>
      <c r="W37" s="38"/>
      <c r="X37" s="20"/>
      <c r="Y37" s="20"/>
      <c r="Z37" s="20"/>
      <c r="AA37" s="20"/>
      <c r="AB37" s="20"/>
      <c r="AC37" s="20"/>
      <c r="AD37" s="20"/>
      <c r="AE37" s="38"/>
      <c r="AF37" s="38"/>
      <c r="AG37" s="20"/>
    </row>
    <row r="38" spans="2:33" ht="12.75" customHeight="1" x14ac:dyDescent="0.2">
      <c r="B38" s="34"/>
      <c r="D38" s="17" t="s">
        <v>39</v>
      </c>
      <c r="E38" s="65" t="s">
        <v>238</v>
      </c>
      <c r="F38" s="66"/>
      <c r="G38" s="67"/>
      <c r="H38" s="18">
        <v>2232.9899999999998</v>
      </c>
      <c r="I38" s="19" t="s">
        <v>94</v>
      </c>
      <c r="J38" s="20"/>
      <c r="K38" s="18"/>
      <c r="L38" s="21"/>
      <c r="M38" s="19"/>
      <c r="N38" s="20"/>
      <c r="O38" s="20"/>
      <c r="P38" s="20"/>
      <c r="Q38" s="20"/>
      <c r="R38" s="20"/>
      <c r="S38" s="38">
        <v>12</v>
      </c>
      <c r="T38" s="38">
        <v>1</v>
      </c>
      <c r="U38" s="38"/>
      <c r="V38" s="38"/>
      <c r="W38" s="38"/>
      <c r="X38" s="20"/>
      <c r="Y38" s="20"/>
      <c r="Z38" s="20"/>
      <c r="AA38" s="20"/>
      <c r="AB38" s="20"/>
      <c r="AC38" s="20"/>
      <c r="AD38" s="20"/>
      <c r="AE38" s="38"/>
      <c r="AF38" s="38"/>
      <c r="AG38" s="20"/>
    </row>
    <row r="39" spans="2:33" ht="12.75" customHeight="1" x14ac:dyDescent="0.2">
      <c r="B39" s="34"/>
      <c r="D39" s="39" t="s">
        <v>40</v>
      </c>
      <c r="E39" s="65" t="s">
        <v>238</v>
      </c>
      <c r="F39" s="66"/>
      <c r="G39" s="67"/>
      <c r="H39" s="18">
        <v>2227.13</v>
      </c>
      <c r="I39" s="19" t="s">
        <v>94</v>
      </c>
      <c r="J39" s="20" t="s">
        <v>2</v>
      </c>
      <c r="K39" s="18">
        <v>2244</v>
      </c>
      <c r="L39" s="21" t="s">
        <v>94</v>
      </c>
      <c r="M39" s="19"/>
      <c r="N39" s="20"/>
      <c r="O39" s="20"/>
      <c r="P39" s="20">
        <v>17</v>
      </c>
      <c r="Q39" s="20"/>
      <c r="R39" s="20"/>
      <c r="S39" s="38">
        <v>8</v>
      </c>
      <c r="T39" s="38"/>
      <c r="U39" s="38"/>
      <c r="V39" s="38">
        <v>1</v>
      </c>
      <c r="W39" s="38"/>
      <c r="X39" s="20"/>
      <c r="Y39" s="20"/>
      <c r="Z39" s="20"/>
      <c r="AA39" s="20"/>
      <c r="AB39" s="20"/>
      <c r="AC39" s="20"/>
      <c r="AD39" s="20"/>
      <c r="AE39" s="38"/>
      <c r="AF39" s="38"/>
      <c r="AG39" s="20"/>
    </row>
    <row r="40" spans="2:33" ht="12.75" customHeight="1" x14ac:dyDescent="0.2">
      <c r="B40" s="34"/>
      <c r="D40" s="39" t="s">
        <v>41</v>
      </c>
      <c r="E40" s="65" t="s">
        <v>239</v>
      </c>
      <c r="F40" s="66"/>
      <c r="G40" s="67"/>
      <c r="H40" s="18">
        <v>2364.71</v>
      </c>
      <c r="I40" s="19" t="s">
        <v>95</v>
      </c>
      <c r="J40" s="20" t="s">
        <v>2</v>
      </c>
      <c r="K40" s="18">
        <v>2367.9</v>
      </c>
      <c r="L40" s="21" t="s">
        <v>95</v>
      </c>
      <c r="M40" s="19"/>
      <c r="N40" s="20"/>
      <c r="O40" s="20"/>
      <c r="P40" s="20">
        <v>8</v>
      </c>
      <c r="Q40" s="20"/>
      <c r="R40" s="20"/>
      <c r="S40" s="38"/>
      <c r="T40" s="38"/>
      <c r="U40" s="38"/>
      <c r="V40" s="38"/>
      <c r="W40" s="38"/>
      <c r="X40" s="20"/>
      <c r="Y40" s="20"/>
      <c r="Z40" s="20"/>
      <c r="AA40" s="20"/>
      <c r="AB40" s="20"/>
      <c r="AC40" s="20"/>
      <c r="AD40" s="20"/>
      <c r="AE40" s="38"/>
      <c r="AF40" s="38"/>
      <c r="AG40" s="20"/>
    </row>
    <row r="41" spans="2:33" ht="12.75" customHeight="1" x14ac:dyDescent="0.2">
      <c r="B41" s="34"/>
      <c r="D41" s="39" t="s">
        <v>42</v>
      </c>
      <c r="E41" s="65" t="s">
        <v>239</v>
      </c>
      <c r="F41" s="66"/>
      <c r="G41" s="67"/>
      <c r="H41" s="18">
        <v>2391.9</v>
      </c>
      <c r="I41" s="19" t="s">
        <v>94</v>
      </c>
      <c r="J41" s="20" t="s">
        <v>2</v>
      </c>
      <c r="K41" s="18">
        <v>2434.69</v>
      </c>
      <c r="L41" s="21" t="s">
        <v>94</v>
      </c>
      <c r="M41" s="19">
        <v>35</v>
      </c>
      <c r="N41" s="20"/>
      <c r="O41" s="20"/>
      <c r="P41" s="20">
        <v>43</v>
      </c>
      <c r="Q41" s="20"/>
      <c r="R41" s="20"/>
      <c r="S41" s="38"/>
      <c r="T41" s="38"/>
      <c r="U41" s="38"/>
      <c r="V41" s="38"/>
      <c r="W41" s="38"/>
      <c r="X41" s="20"/>
      <c r="Y41" s="20"/>
      <c r="Z41" s="20"/>
      <c r="AA41" s="20"/>
      <c r="AB41" s="20"/>
      <c r="AC41" s="20"/>
      <c r="AD41" s="20"/>
      <c r="AE41" s="38"/>
      <c r="AF41" s="38"/>
      <c r="AG41" s="20"/>
    </row>
    <row r="42" spans="2:33" ht="12.75" customHeight="1" x14ac:dyDescent="0.2">
      <c r="B42" s="34"/>
      <c r="D42" s="39" t="s">
        <v>43</v>
      </c>
      <c r="E42" s="65" t="s">
        <v>239</v>
      </c>
      <c r="F42" s="66"/>
      <c r="G42" s="67"/>
      <c r="H42" s="18">
        <v>2399.31</v>
      </c>
      <c r="I42" s="19" t="s">
        <v>95</v>
      </c>
      <c r="J42" s="20" t="s">
        <v>2</v>
      </c>
      <c r="K42" s="18">
        <v>2434</v>
      </c>
      <c r="L42" s="21" t="s">
        <v>95</v>
      </c>
      <c r="M42" s="19"/>
      <c r="N42" s="20"/>
      <c r="O42" s="20"/>
      <c r="P42" s="20">
        <v>22</v>
      </c>
      <c r="Q42" s="20"/>
      <c r="R42" s="20"/>
      <c r="S42" s="38"/>
      <c r="T42" s="38"/>
      <c r="U42" s="38"/>
      <c r="V42" s="38"/>
      <c r="W42" s="38"/>
      <c r="X42" s="20"/>
      <c r="Y42" s="20"/>
      <c r="Z42" s="20"/>
      <c r="AA42" s="20"/>
      <c r="AB42" s="20"/>
      <c r="AC42" s="20"/>
      <c r="AD42" s="20"/>
      <c r="AE42" s="38"/>
      <c r="AF42" s="38"/>
      <c r="AG42" s="20"/>
    </row>
    <row r="43" spans="2:33" ht="12.75" customHeight="1" x14ac:dyDescent="0.2">
      <c r="B43" s="34"/>
      <c r="D43" s="17"/>
      <c r="E43" s="65"/>
      <c r="F43" s="66"/>
      <c r="G43" s="67"/>
      <c r="H43" s="18"/>
      <c r="I43" s="19"/>
      <c r="J43" s="20"/>
      <c r="K43" s="18"/>
      <c r="L43" s="21"/>
      <c r="M43" s="19"/>
      <c r="N43" s="20"/>
      <c r="O43" s="20"/>
      <c r="P43" s="20"/>
      <c r="Q43" s="20"/>
      <c r="R43" s="20"/>
      <c r="S43" s="38"/>
      <c r="T43" s="38"/>
      <c r="U43" s="38"/>
      <c r="V43" s="38"/>
      <c r="W43" s="38"/>
      <c r="X43" s="20"/>
      <c r="Y43" s="20"/>
      <c r="Z43" s="20"/>
      <c r="AA43" s="20"/>
      <c r="AB43" s="20"/>
      <c r="AC43" s="20"/>
      <c r="AD43" s="20"/>
      <c r="AE43" s="38"/>
      <c r="AF43" s="38"/>
      <c r="AG43" s="20"/>
    </row>
    <row r="44" spans="2:33" ht="12.75" customHeight="1" x14ac:dyDescent="0.2">
      <c r="B44" s="34"/>
      <c r="D44" s="17" t="s">
        <v>44</v>
      </c>
      <c r="E44" s="53" t="s">
        <v>239</v>
      </c>
      <c r="F44" s="50" t="str">
        <f>"-"</f>
        <v>-</v>
      </c>
      <c r="G44" s="54" t="s">
        <v>240</v>
      </c>
      <c r="H44" s="18">
        <v>2399.31</v>
      </c>
      <c r="I44" s="19" t="s">
        <v>95</v>
      </c>
      <c r="J44" s="20" t="s">
        <v>2</v>
      </c>
      <c r="K44" s="18">
        <v>2920.55</v>
      </c>
      <c r="L44" s="21" t="s">
        <v>95</v>
      </c>
      <c r="M44" s="19"/>
      <c r="N44" s="20"/>
      <c r="O44" s="20">
        <v>2074</v>
      </c>
      <c r="P44" s="20"/>
      <c r="Q44" s="20"/>
      <c r="R44" s="20"/>
      <c r="S44" s="38"/>
      <c r="T44" s="38"/>
      <c r="U44" s="38"/>
      <c r="V44" s="38"/>
      <c r="W44" s="38"/>
      <c r="X44" s="20"/>
      <c r="Y44" s="20"/>
      <c r="Z44" s="20"/>
      <c r="AA44" s="20"/>
      <c r="AB44" s="20"/>
      <c r="AC44" s="20"/>
      <c r="AD44" s="20"/>
      <c r="AE44" s="38"/>
      <c r="AF44" s="38"/>
      <c r="AG44" s="20"/>
    </row>
    <row r="45" spans="2:33" ht="12.75" customHeight="1" x14ac:dyDescent="0.2">
      <c r="B45" s="34"/>
      <c r="D45" s="39" t="s">
        <v>45</v>
      </c>
      <c r="E45" s="65" t="s">
        <v>239</v>
      </c>
      <c r="F45" s="66"/>
      <c r="G45" s="67"/>
      <c r="H45" s="18">
        <v>2414.98</v>
      </c>
      <c r="I45" s="19" t="s">
        <v>95</v>
      </c>
      <c r="J45" s="20"/>
      <c r="K45" s="18"/>
      <c r="L45" s="21"/>
      <c r="M45" s="19"/>
      <c r="N45" s="20"/>
      <c r="O45" s="20"/>
      <c r="P45" s="20"/>
      <c r="Q45" s="20"/>
      <c r="R45" s="20"/>
      <c r="S45" s="38">
        <v>6</v>
      </c>
      <c r="T45" s="38"/>
      <c r="U45" s="38">
        <v>1</v>
      </c>
      <c r="V45" s="38"/>
      <c r="W45" s="38"/>
      <c r="X45" s="20"/>
      <c r="Y45" s="20"/>
      <c r="Z45" s="20"/>
      <c r="AA45" s="20"/>
      <c r="AB45" s="20"/>
      <c r="AC45" s="20"/>
      <c r="AD45" s="20"/>
      <c r="AE45" s="38"/>
      <c r="AF45" s="38"/>
      <c r="AG45" s="20"/>
    </row>
    <row r="46" spans="2:33" ht="12.75" customHeight="1" x14ac:dyDescent="0.2">
      <c r="B46" s="34"/>
      <c r="D46" s="39" t="s">
        <v>46</v>
      </c>
      <c r="E46" s="65" t="s">
        <v>239</v>
      </c>
      <c r="F46" s="66"/>
      <c r="G46" s="67"/>
      <c r="H46" s="18">
        <v>2415.13</v>
      </c>
      <c r="I46" s="19" t="s">
        <v>94</v>
      </c>
      <c r="J46" s="20"/>
      <c r="K46" s="18"/>
      <c r="L46" s="21"/>
      <c r="M46" s="19"/>
      <c r="N46" s="20"/>
      <c r="O46" s="20"/>
      <c r="P46" s="20"/>
      <c r="Q46" s="20"/>
      <c r="R46" s="20"/>
      <c r="S46" s="38">
        <v>18</v>
      </c>
      <c r="T46" s="38">
        <v>1</v>
      </c>
      <c r="U46" s="38"/>
      <c r="V46" s="38"/>
      <c r="W46" s="38"/>
      <c r="X46" s="20"/>
      <c r="Y46" s="20"/>
      <c r="Z46" s="20"/>
      <c r="AA46" s="20"/>
      <c r="AB46" s="20"/>
      <c r="AC46" s="20"/>
      <c r="AD46" s="20"/>
      <c r="AE46" s="38"/>
      <c r="AF46" s="38"/>
      <c r="AG46" s="20"/>
    </row>
    <row r="47" spans="2:33" ht="12.75" customHeight="1" x14ac:dyDescent="0.2">
      <c r="B47" s="34"/>
      <c r="D47" s="39" t="s">
        <v>47</v>
      </c>
      <c r="E47" s="65" t="s">
        <v>239</v>
      </c>
      <c r="F47" s="66"/>
      <c r="G47" s="67"/>
      <c r="H47" s="18">
        <v>2455.0100000000002</v>
      </c>
      <c r="I47" s="19" t="s">
        <v>94</v>
      </c>
      <c r="J47" s="20" t="s">
        <v>2</v>
      </c>
      <c r="K47" s="18">
        <v>2478.69</v>
      </c>
      <c r="L47" s="21" t="s">
        <v>94</v>
      </c>
      <c r="M47" s="19">
        <v>17</v>
      </c>
      <c r="N47" s="20"/>
      <c r="O47" s="20"/>
      <c r="P47" s="20">
        <v>24</v>
      </c>
      <c r="Q47" s="20"/>
      <c r="R47" s="20"/>
      <c r="S47" s="38"/>
      <c r="T47" s="38"/>
      <c r="U47" s="38"/>
      <c r="V47" s="38"/>
      <c r="W47" s="38"/>
      <c r="X47" s="20"/>
      <c r="Y47" s="20"/>
      <c r="Z47" s="20"/>
      <c r="AA47" s="20"/>
      <c r="AB47" s="20"/>
      <c r="AC47" s="20"/>
      <c r="AD47" s="20"/>
      <c r="AE47" s="38"/>
      <c r="AF47" s="38"/>
      <c r="AG47" s="20"/>
    </row>
    <row r="48" spans="2:33" ht="12.75" customHeight="1" x14ac:dyDescent="0.2">
      <c r="B48" s="34"/>
      <c r="D48" s="39" t="s">
        <v>48</v>
      </c>
      <c r="E48" s="65"/>
      <c r="F48" s="66"/>
      <c r="G48" s="67"/>
      <c r="H48" s="85" t="s">
        <v>98</v>
      </c>
      <c r="I48" s="86"/>
      <c r="J48" s="86"/>
      <c r="K48" s="86"/>
      <c r="L48" s="87"/>
      <c r="M48" s="19"/>
      <c r="N48" s="20"/>
      <c r="O48" s="20"/>
      <c r="P48" s="20"/>
      <c r="Q48" s="20"/>
      <c r="R48" s="20"/>
      <c r="S48" s="38"/>
      <c r="T48" s="38"/>
      <c r="U48" s="38"/>
      <c r="V48" s="38"/>
      <c r="W48" s="38"/>
      <c r="X48" s="20"/>
      <c r="Y48" s="20"/>
      <c r="Z48" s="20"/>
      <c r="AA48" s="20"/>
      <c r="AB48" s="20"/>
      <c r="AC48" s="20"/>
      <c r="AD48" s="20"/>
      <c r="AE48" s="38"/>
      <c r="AF48" s="38"/>
      <c r="AG48" s="20"/>
    </row>
    <row r="49" spans="2:33" ht="12.75" customHeight="1" x14ac:dyDescent="0.2">
      <c r="B49" s="34"/>
      <c r="D49" s="17"/>
      <c r="E49" s="65"/>
      <c r="F49" s="66"/>
      <c r="G49" s="67"/>
      <c r="H49" s="18"/>
      <c r="I49" s="19"/>
      <c r="J49" s="20"/>
      <c r="K49" s="18"/>
      <c r="L49" s="21"/>
      <c r="M49" s="19"/>
      <c r="N49" s="20"/>
      <c r="O49" s="20"/>
      <c r="P49" s="20"/>
      <c r="Q49" s="20"/>
      <c r="R49" s="20"/>
      <c r="S49" s="38"/>
      <c r="T49" s="38"/>
      <c r="U49" s="38"/>
      <c r="V49" s="38"/>
      <c r="W49" s="38"/>
      <c r="X49" s="20"/>
      <c r="Y49" s="20"/>
      <c r="Z49" s="20"/>
      <c r="AA49" s="20"/>
      <c r="AB49" s="20"/>
      <c r="AC49" s="20"/>
      <c r="AD49" s="20"/>
      <c r="AE49" s="38"/>
      <c r="AF49" s="38"/>
      <c r="AG49" s="20"/>
    </row>
    <row r="50" spans="2:33" ht="12.75" customHeight="1" x14ac:dyDescent="0.2">
      <c r="B50" s="34"/>
      <c r="D50" s="17" t="s">
        <v>49</v>
      </c>
      <c r="E50" s="65" t="s">
        <v>239</v>
      </c>
      <c r="F50" s="66"/>
      <c r="G50" s="67"/>
      <c r="H50" s="18">
        <v>2547.06</v>
      </c>
      <c r="I50" s="19" t="s">
        <v>95</v>
      </c>
      <c r="J50" s="20" t="s">
        <v>2</v>
      </c>
      <c r="K50" s="18">
        <v>2615.89</v>
      </c>
      <c r="L50" s="21" t="s">
        <v>95</v>
      </c>
      <c r="M50" s="19">
        <v>23</v>
      </c>
      <c r="N50" s="20"/>
      <c r="O50" s="20"/>
      <c r="P50" s="20">
        <v>69</v>
      </c>
      <c r="Q50" s="20"/>
      <c r="R50" s="20"/>
      <c r="S50" s="38"/>
      <c r="T50" s="38"/>
      <c r="U50" s="38"/>
      <c r="V50" s="38"/>
      <c r="W50" s="38"/>
      <c r="X50" s="20"/>
      <c r="Y50" s="20"/>
      <c r="Z50" s="20"/>
      <c r="AA50" s="20"/>
      <c r="AB50" s="20"/>
      <c r="AC50" s="20"/>
      <c r="AD50" s="20"/>
      <c r="AE50" s="38"/>
      <c r="AF50" s="38"/>
      <c r="AG50" s="20"/>
    </row>
    <row r="51" spans="2:33" ht="12.75" customHeight="1" x14ac:dyDescent="0.2">
      <c r="B51" s="34"/>
      <c r="D51" s="39" t="s">
        <v>50</v>
      </c>
      <c r="E51" s="65" t="s">
        <v>239</v>
      </c>
      <c r="F51" s="66"/>
      <c r="G51" s="67"/>
      <c r="H51" s="18">
        <v>2581.94</v>
      </c>
      <c r="I51" s="19" t="s">
        <v>94</v>
      </c>
      <c r="J51" s="20" t="s">
        <v>2</v>
      </c>
      <c r="K51" s="18">
        <v>2588.9</v>
      </c>
      <c r="L51" s="21" t="s">
        <v>94</v>
      </c>
      <c r="M51" s="19"/>
      <c r="N51" s="20"/>
      <c r="O51" s="20"/>
      <c r="P51" s="20">
        <v>11</v>
      </c>
      <c r="Q51" s="20"/>
      <c r="R51" s="20"/>
      <c r="S51" s="38"/>
      <c r="T51" s="38"/>
      <c r="U51" s="38"/>
      <c r="V51" s="38"/>
      <c r="W51" s="38"/>
      <c r="X51" s="20"/>
      <c r="Y51" s="20"/>
      <c r="Z51" s="20"/>
      <c r="AA51" s="20"/>
      <c r="AB51" s="20"/>
      <c r="AC51" s="20"/>
      <c r="AD51" s="20"/>
      <c r="AE51" s="38"/>
      <c r="AF51" s="38"/>
      <c r="AG51" s="20"/>
    </row>
    <row r="52" spans="2:33" ht="12.75" customHeight="1" x14ac:dyDescent="0.2">
      <c r="B52" s="34"/>
      <c r="D52" s="39" t="s">
        <v>51</v>
      </c>
      <c r="E52" s="65" t="s">
        <v>239</v>
      </c>
      <c r="F52" s="66"/>
      <c r="G52" s="67"/>
      <c r="H52" s="85" t="s">
        <v>98</v>
      </c>
      <c r="I52" s="86"/>
      <c r="J52" s="86"/>
      <c r="K52" s="86"/>
      <c r="L52" s="87"/>
      <c r="M52" s="19"/>
      <c r="N52" s="20"/>
      <c r="O52" s="20"/>
      <c r="P52" s="20"/>
      <c r="Q52" s="20"/>
      <c r="R52" s="20"/>
      <c r="S52" s="38"/>
      <c r="T52" s="38"/>
      <c r="U52" s="38"/>
      <c r="V52" s="38"/>
      <c r="W52" s="38"/>
      <c r="X52" s="20"/>
      <c r="Y52" s="20"/>
      <c r="Z52" s="20"/>
      <c r="AA52" s="20"/>
      <c r="AB52" s="20"/>
      <c r="AC52" s="20"/>
      <c r="AD52" s="20"/>
      <c r="AE52" s="38"/>
      <c r="AF52" s="38"/>
      <c r="AG52" s="20"/>
    </row>
    <row r="53" spans="2:33" ht="12.75" customHeight="1" x14ac:dyDescent="0.2">
      <c r="B53" s="34"/>
      <c r="D53" s="39" t="s">
        <v>52</v>
      </c>
      <c r="E53" s="65" t="s">
        <v>239</v>
      </c>
      <c r="F53" s="66"/>
      <c r="G53" s="67"/>
      <c r="H53" s="18">
        <v>2587.86</v>
      </c>
      <c r="I53" s="19" t="s">
        <v>94</v>
      </c>
      <c r="J53" s="20"/>
      <c r="K53" s="18"/>
      <c r="L53" s="21"/>
      <c r="M53" s="19"/>
      <c r="N53" s="20"/>
      <c r="O53" s="20"/>
      <c r="P53" s="20"/>
      <c r="Q53" s="20"/>
      <c r="R53" s="20"/>
      <c r="S53" s="38">
        <v>12</v>
      </c>
      <c r="T53" s="38">
        <v>1</v>
      </c>
      <c r="U53" s="38"/>
      <c r="V53" s="38"/>
      <c r="W53" s="38"/>
      <c r="X53" s="20"/>
      <c r="Y53" s="20"/>
      <c r="Z53" s="20"/>
      <c r="AA53" s="20"/>
      <c r="AB53" s="20"/>
      <c r="AC53" s="20"/>
      <c r="AD53" s="20"/>
      <c r="AE53" s="38"/>
      <c r="AF53" s="38"/>
      <c r="AG53" s="20"/>
    </row>
    <row r="54" spans="2:33" ht="12.75" customHeight="1" x14ac:dyDescent="0.2">
      <c r="B54" s="34"/>
      <c r="D54" s="39" t="s">
        <v>53</v>
      </c>
      <c r="E54" s="65" t="s">
        <v>239</v>
      </c>
      <c r="F54" s="66"/>
      <c r="G54" s="67"/>
      <c r="H54" s="18">
        <v>2588.2399999999998</v>
      </c>
      <c r="I54" s="19" t="s">
        <v>94</v>
      </c>
      <c r="J54" s="20"/>
      <c r="K54" s="18"/>
      <c r="L54" s="21"/>
      <c r="M54" s="19"/>
      <c r="N54" s="20"/>
      <c r="O54" s="20"/>
      <c r="P54" s="20"/>
      <c r="Q54" s="20"/>
      <c r="R54" s="20"/>
      <c r="S54" s="38">
        <v>22</v>
      </c>
      <c r="T54" s="38"/>
      <c r="U54" s="38">
        <v>1</v>
      </c>
      <c r="V54" s="38"/>
      <c r="W54" s="38"/>
      <c r="X54" s="20"/>
      <c r="Y54" s="20"/>
      <c r="Z54" s="20"/>
      <c r="AA54" s="20"/>
      <c r="AB54" s="20"/>
      <c r="AC54" s="20"/>
      <c r="AD54" s="20"/>
      <c r="AE54" s="38"/>
      <c r="AF54" s="38"/>
      <c r="AG54" s="20"/>
    </row>
    <row r="55" spans="2:33" ht="12.75" customHeight="1" x14ac:dyDescent="0.2">
      <c r="B55" s="34"/>
      <c r="D55" s="17"/>
      <c r="E55" s="65"/>
      <c r="F55" s="66"/>
      <c r="G55" s="67"/>
      <c r="H55" s="18"/>
      <c r="I55" s="19"/>
      <c r="J55" s="20"/>
      <c r="K55" s="18"/>
      <c r="L55" s="21"/>
      <c r="M55" s="19"/>
      <c r="N55" s="20"/>
      <c r="O55" s="20"/>
      <c r="P55" s="20"/>
      <c r="Q55" s="20"/>
      <c r="R55" s="20"/>
      <c r="S55" s="38"/>
      <c r="T55" s="38"/>
      <c r="U55" s="38"/>
      <c r="V55" s="38"/>
      <c r="W55" s="38"/>
      <c r="X55" s="20"/>
      <c r="Y55" s="20"/>
      <c r="Z55" s="20"/>
      <c r="AA55" s="20"/>
      <c r="AB55" s="20"/>
      <c r="AC55" s="20"/>
      <c r="AD55" s="20"/>
      <c r="AE55" s="38"/>
      <c r="AF55" s="38"/>
      <c r="AG55" s="20"/>
    </row>
    <row r="56" spans="2:33" ht="12.75" customHeight="1" x14ac:dyDescent="0.2">
      <c r="B56" s="34"/>
      <c r="D56" s="17" t="s">
        <v>54</v>
      </c>
      <c r="E56" s="65" t="s">
        <v>239</v>
      </c>
      <c r="F56" s="66"/>
      <c r="G56" s="67"/>
      <c r="H56" s="18">
        <v>2610.5100000000002</v>
      </c>
      <c r="I56" s="19" t="s">
        <v>94</v>
      </c>
      <c r="J56" s="20" t="s">
        <v>2</v>
      </c>
      <c r="K56" s="18">
        <v>2659.63</v>
      </c>
      <c r="L56" s="21" t="s">
        <v>94</v>
      </c>
      <c r="M56" s="19"/>
      <c r="N56" s="20"/>
      <c r="O56" s="20"/>
      <c r="P56" s="20">
        <v>55</v>
      </c>
      <c r="Q56" s="20"/>
      <c r="R56" s="20"/>
      <c r="S56" s="38"/>
      <c r="T56" s="38"/>
      <c r="U56" s="38"/>
      <c r="V56" s="38"/>
      <c r="W56" s="38"/>
      <c r="X56" s="20"/>
      <c r="Y56" s="20"/>
      <c r="Z56" s="20"/>
      <c r="AA56" s="20"/>
      <c r="AB56" s="20"/>
      <c r="AC56" s="20"/>
      <c r="AD56" s="20"/>
      <c r="AE56" s="38"/>
      <c r="AF56" s="38"/>
      <c r="AG56" s="20"/>
    </row>
    <row r="57" spans="2:33" ht="12.75" customHeight="1" x14ac:dyDescent="0.2">
      <c r="B57" s="34"/>
      <c r="D57" s="39" t="s">
        <v>55</v>
      </c>
      <c r="E57" s="53" t="s">
        <v>239</v>
      </c>
      <c r="F57" s="50" t="str">
        <f>"-"</f>
        <v>-</v>
      </c>
      <c r="G57" s="54" t="s">
        <v>241</v>
      </c>
      <c r="H57" s="18">
        <v>2611.5100000000002</v>
      </c>
      <c r="I57" s="19" t="s">
        <v>94</v>
      </c>
      <c r="J57" s="20" t="s">
        <v>2</v>
      </c>
      <c r="K57" s="18">
        <v>3474.61</v>
      </c>
      <c r="L57" s="21" t="s">
        <v>94</v>
      </c>
      <c r="M57" s="19"/>
      <c r="N57" s="20"/>
      <c r="O57" s="20">
        <v>3562</v>
      </c>
      <c r="P57" s="20"/>
      <c r="Q57" s="20"/>
      <c r="R57" s="20"/>
      <c r="S57" s="38"/>
      <c r="T57" s="38"/>
      <c r="U57" s="38"/>
      <c r="V57" s="38"/>
      <c r="W57" s="38"/>
      <c r="X57" s="20"/>
      <c r="Y57" s="20"/>
      <c r="Z57" s="20"/>
      <c r="AA57" s="20"/>
      <c r="AB57" s="20"/>
      <c r="AC57" s="20"/>
      <c r="AD57" s="20"/>
      <c r="AE57" s="38"/>
      <c r="AF57" s="38"/>
      <c r="AG57" s="20"/>
    </row>
    <row r="58" spans="2:33" ht="12.75" customHeight="1" x14ac:dyDescent="0.2">
      <c r="B58" s="34"/>
      <c r="D58" s="39" t="s">
        <v>56</v>
      </c>
      <c r="E58" s="65" t="s">
        <v>239</v>
      </c>
      <c r="F58" s="66"/>
      <c r="G58" s="67"/>
      <c r="H58" s="18">
        <v>2615.89</v>
      </c>
      <c r="I58" s="19" t="s">
        <v>95</v>
      </c>
      <c r="J58" s="20" t="s">
        <v>2</v>
      </c>
      <c r="K58" s="18">
        <v>2653.79</v>
      </c>
      <c r="L58" s="21" t="s">
        <v>95</v>
      </c>
      <c r="M58" s="19">
        <v>19</v>
      </c>
      <c r="N58" s="20"/>
      <c r="O58" s="20"/>
      <c r="P58" s="20">
        <v>38</v>
      </c>
      <c r="Q58" s="20"/>
      <c r="R58" s="20"/>
      <c r="S58" s="38"/>
      <c r="T58" s="38"/>
      <c r="U58" s="38"/>
      <c r="V58" s="38"/>
      <c r="W58" s="38"/>
      <c r="X58" s="20"/>
      <c r="Y58" s="20"/>
      <c r="Z58" s="20"/>
      <c r="AA58" s="20"/>
      <c r="AB58" s="20"/>
      <c r="AC58" s="20"/>
      <c r="AD58" s="20"/>
      <c r="AE58" s="38"/>
      <c r="AF58" s="38"/>
      <c r="AG58" s="20"/>
    </row>
    <row r="59" spans="2:33" ht="12.75" customHeight="1" x14ac:dyDescent="0.2">
      <c r="B59" s="34"/>
      <c r="D59" s="39" t="s">
        <v>57</v>
      </c>
      <c r="E59" s="53" t="s">
        <v>239</v>
      </c>
      <c r="F59" s="50" t="str">
        <f>"-"</f>
        <v>-</v>
      </c>
      <c r="G59" s="54" t="s">
        <v>241</v>
      </c>
      <c r="H59" s="18">
        <v>2634.64</v>
      </c>
      <c r="I59" s="19" t="s">
        <v>94</v>
      </c>
      <c r="J59" s="20"/>
      <c r="K59" s="18"/>
      <c r="L59" s="21"/>
      <c r="M59" s="19"/>
      <c r="N59" s="20"/>
      <c r="O59" s="20"/>
      <c r="P59" s="20"/>
      <c r="Q59" s="20"/>
      <c r="R59" s="20"/>
      <c r="S59" s="38">
        <v>6</v>
      </c>
      <c r="T59" s="38"/>
      <c r="U59" s="38"/>
      <c r="V59" s="38">
        <v>1</v>
      </c>
      <c r="W59" s="38"/>
      <c r="X59" s="20"/>
      <c r="Y59" s="20"/>
      <c r="Z59" s="20"/>
      <c r="AA59" s="20"/>
      <c r="AB59" s="20"/>
      <c r="AC59" s="20"/>
      <c r="AD59" s="20"/>
      <c r="AE59" s="38"/>
      <c r="AF59" s="38"/>
      <c r="AG59" s="20"/>
    </row>
    <row r="60" spans="2:33" ht="12.75" customHeight="1" x14ac:dyDescent="0.2">
      <c r="B60" s="34"/>
      <c r="D60" s="39" t="s">
        <v>58</v>
      </c>
      <c r="E60" s="65" t="s">
        <v>239</v>
      </c>
      <c r="F60" s="66"/>
      <c r="G60" s="67"/>
      <c r="H60" s="44">
        <v>2682.32</v>
      </c>
      <c r="I60" s="19" t="s">
        <v>94</v>
      </c>
      <c r="J60" s="38" t="s">
        <v>2</v>
      </c>
      <c r="K60" s="44">
        <v>2708.33</v>
      </c>
      <c r="L60" s="21" t="s">
        <v>94</v>
      </c>
      <c r="M60" s="19">
        <v>17</v>
      </c>
      <c r="N60" s="38"/>
      <c r="O60" s="38"/>
      <c r="P60" s="38">
        <v>26</v>
      </c>
      <c r="Q60" s="20"/>
      <c r="R60" s="20"/>
      <c r="S60" s="38"/>
      <c r="T60" s="38"/>
      <c r="U60" s="38"/>
      <c r="V60" s="38"/>
      <c r="W60" s="38"/>
      <c r="X60" s="20"/>
      <c r="Y60" s="20"/>
      <c r="Z60" s="20"/>
      <c r="AA60" s="20"/>
      <c r="AB60" s="20"/>
      <c r="AC60" s="20"/>
      <c r="AD60" s="20"/>
      <c r="AE60" s="38"/>
      <c r="AF60" s="38"/>
      <c r="AG60" s="20"/>
    </row>
    <row r="61" spans="2:33" ht="12.75" customHeight="1" x14ac:dyDescent="0.2">
      <c r="B61" s="34"/>
      <c r="D61" s="17"/>
      <c r="E61" s="65"/>
      <c r="F61" s="66"/>
      <c r="G61" s="67"/>
      <c r="H61" s="18"/>
      <c r="I61" s="19"/>
      <c r="J61" s="20"/>
      <c r="K61" s="18"/>
      <c r="L61" s="21"/>
      <c r="M61" s="19"/>
      <c r="N61" s="20"/>
      <c r="O61" s="20"/>
      <c r="P61" s="20"/>
      <c r="Q61" s="20"/>
      <c r="R61" s="20"/>
      <c r="S61" s="38"/>
      <c r="T61" s="38"/>
      <c r="U61" s="38"/>
      <c r="V61" s="38"/>
      <c r="W61" s="38"/>
      <c r="X61" s="20"/>
      <c r="Y61" s="20"/>
      <c r="Z61" s="20"/>
      <c r="AA61" s="20"/>
      <c r="AB61" s="20"/>
      <c r="AC61" s="20"/>
      <c r="AD61" s="20"/>
      <c r="AE61" s="38"/>
      <c r="AF61" s="38"/>
      <c r="AG61" s="20"/>
    </row>
    <row r="62" spans="2:33" ht="12.75" customHeight="1" x14ac:dyDescent="0.2">
      <c r="B62" s="34"/>
      <c r="D62" s="17" t="s">
        <v>59</v>
      </c>
      <c r="E62" s="65" t="s">
        <v>239</v>
      </c>
      <c r="F62" s="66"/>
      <c r="G62" s="67"/>
      <c r="H62" s="44">
        <v>2761.69</v>
      </c>
      <c r="I62" s="19" t="s">
        <v>94</v>
      </c>
      <c r="J62" s="38" t="s">
        <v>2</v>
      </c>
      <c r="K62" s="44">
        <v>2803.31</v>
      </c>
      <c r="L62" s="21" t="s">
        <v>94</v>
      </c>
      <c r="M62" s="19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>
        <v>42</v>
      </c>
      <c r="Z62" s="20"/>
      <c r="AA62" s="20"/>
      <c r="AB62" s="20"/>
      <c r="AC62" s="20"/>
      <c r="AD62" s="20"/>
      <c r="AE62" s="38"/>
      <c r="AF62" s="38"/>
      <c r="AG62" s="20"/>
    </row>
    <row r="63" spans="2:33" ht="12.75" customHeight="1" x14ac:dyDescent="0.2">
      <c r="B63" s="34"/>
      <c r="D63" s="39" t="s">
        <v>60</v>
      </c>
      <c r="E63" s="65" t="s">
        <v>239</v>
      </c>
      <c r="F63" s="66"/>
      <c r="G63" s="67"/>
      <c r="H63" s="18">
        <v>2766.8</v>
      </c>
      <c r="I63" s="19" t="s">
        <v>94</v>
      </c>
      <c r="J63" s="20" t="s">
        <v>2</v>
      </c>
      <c r="K63" s="18">
        <v>2784</v>
      </c>
      <c r="L63" s="21" t="s">
        <v>94</v>
      </c>
      <c r="M63" s="19"/>
      <c r="N63" s="20"/>
      <c r="O63" s="20"/>
      <c r="P63" s="20">
        <v>17</v>
      </c>
      <c r="Q63" s="20"/>
      <c r="R63" s="20"/>
      <c r="S63" s="38">
        <v>8</v>
      </c>
      <c r="T63" s="38"/>
      <c r="U63" s="38">
        <v>1</v>
      </c>
      <c r="V63" s="38"/>
      <c r="W63" s="38"/>
      <c r="X63" s="20"/>
      <c r="Y63" s="20"/>
      <c r="Z63" s="20"/>
      <c r="AA63" s="20"/>
      <c r="AB63" s="20"/>
      <c r="AC63" s="20"/>
      <c r="AD63" s="20"/>
      <c r="AE63" s="38"/>
      <c r="AF63" s="38"/>
      <c r="AG63" s="20"/>
    </row>
    <row r="64" spans="2:33" ht="12.75" customHeight="1" x14ac:dyDescent="0.2">
      <c r="B64" s="34"/>
      <c r="D64" s="39" t="s">
        <v>61</v>
      </c>
      <c r="E64" s="65" t="s">
        <v>239</v>
      </c>
      <c r="F64" s="66"/>
      <c r="G64" s="67"/>
      <c r="H64" s="18">
        <v>2775.04</v>
      </c>
      <c r="I64" s="19" t="s">
        <v>94</v>
      </c>
      <c r="J64" s="20"/>
      <c r="K64" s="18"/>
      <c r="L64" s="21"/>
      <c r="M64" s="19"/>
      <c r="N64" s="20"/>
      <c r="O64" s="20"/>
      <c r="P64" s="20"/>
      <c r="Q64" s="20"/>
      <c r="R64" s="20"/>
      <c r="S64" s="38">
        <v>18</v>
      </c>
      <c r="T64" s="38">
        <v>1</v>
      </c>
      <c r="U64" s="38"/>
      <c r="V64" s="38"/>
      <c r="W64" s="38"/>
      <c r="X64" s="20"/>
      <c r="Y64" s="20"/>
      <c r="Z64" s="20"/>
      <c r="AA64" s="20"/>
      <c r="AB64" s="20"/>
      <c r="AC64" s="20"/>
      <c r="AD64" s="20"/>
      <c r="AE64" s="38"/>
      <c r="AF64" s="38"/>
      <c r="AG64" s="20"/>
    </row>
    <row r="65" spans="2:33" ht="12.75" customHeight="1" x14ac:dyDescent="0.2">
      <c r="B65" s="34"/>
      <c r="D65" s="39" t="s">
        <v>62</v>
      </c>
      <c r="E65" s="65" t="s">
        <v>239</v>
      </c>
      <c r="F65" s="66"/>
      <c r="G65" s="67"/>
      <c r="H65" s="18">
        <v>2775.81</v>
      </c>
      <c r="I65" s="19" t="s">
        <v>95</v>
      </c>
      <c r="J65" s="20"/>
      <c r="K65" s="18"/>
      <c r="L65" s="21"/>
      <c r="M65" s="19"/>
      <c r="N65" s="20"/>
      <c r="O65" s="20"/>
      <c r="P65" s="20">
        <v>16</v>
      </c>
      <c r="Q65" s="20"/>
      <c r="R65" s="20"/>
      <c r="S65" s="38">
        <v>12</v>
      </c>
      <c r="T65" s="38"/>
      <c r="U65" s="38">
        <v>1</v>
      </c>
      <c r="V65" s="38"/>
      <c r="W65" s="38"/>
      <c r="X65" s="20"/>
      <c r="Y65" s="20"/>
      <c r="Z65" s="20"/>
      <c r="AA65" s="20"/>
      <c r="AB65" s="20"/>
      <c r="AC65" s="20"/>
      <c r="AD65" s="20"/>
      <c r="AE65" s="38"/>
      <c r="AF65" s="38"/>
      <c r="AG65" s="20"/>
    </row>
    <row r="66" spans="2:33" ht="12.75" customHeight="1" x14ac:dyDescent="0.2">
      <c r="B66" s="34"/>
      <c r="D66" s="39" t="s">
        <v>63</v>
      </c>
      <c r="E66" s="53" t="s">
        <v>239</v>
      </c>
      <c r="F66" s="50" t="str">
        <f>"-"</f>
        <v>-</v>
      </c>
      <c r="G66" s="54" t="s">
        <v>240</v>
      </c>
      <c r="H66" s="18">
        <v>2795.98</v>
      </c>
      <c r="I66" s="19" t="s">
        <v>94</v>
      </c>
      <c r="J66" s="20" t="s">
        <v>2</v>
      </c>
      <c r="K66" s="18">
        <v>2824.7</v>
      </c>
      <c r="L66" s="21" t="s">
        <v>94</v>
      </c>
      <c r="M66" s="19">
        <v>20</v>
      </c>
      <c r="N66" s="20"/>
      <c r="O66" s="20"/>
      <c r="P66" s="20">
        <v>29</v>
      </c>
      <c r="Q66" s="20"/>
      <c r="R66" s="20"/>
      <c r="S66" s="38"/>
      <c r="T66" s="38"/>
      <c r="U66" s="38"/>
      <c r="V66" s="38"/>
      <c r="W66" s="38"/>
      <c r="X66" s="20"/>
      <c r="Y66" s="20"/>
      <c r="Z66" s="20"/>
      <c r="AA66" s="20"/>
      <c r="AB66" s="20"/>
      <c r="AC66" s="20"/>
      <c r="AD66" s="20"/>
      <c r="AE66" s="38"/>
      <c r="AF66" s="38"/>
      <c r="AG66" s="20"/>
    </row>
    <row r="67" spans="2:33" ht="12.75" customHeight="1" x14ac:dyDescent="0.2">
      <c r="B67" s="34"/>
      <c r="D67" s="17"/>
      <c r="E67" s="65"/>
      <c r="F67" s="66"/>
      <c r="G67" s="67"/>
      <c r="H67" s="18"/>
      <c r="I67" s="19"/>
      <c r="J67" s="20"/>
      <c r="K67" s="18"/>
      <c r="L67" s="21"/>
      <c r="M67" s="19"/>
      <c r="N67" s="20"/>
      <c r="O67" s="20"/>
      <c r="P67" s="20"/>
      <c r="Q67" s="20"/>
      <c r="R67" s="20"/>
      <c r="S67" s="38"/>
      <c r="T67" s="38"/>
      <c r="U67" s="38"/>
      <c r="V67" s="38"/>
      <c r="W67" s="38"/>
      <c r="X67" s="20"/>
      <c r="Y67" s="20"/>
      <c r="Z67" s="20"/>
      <c r="AA67" s="20"/>
      <c r="AB67" s="20"/>
      <c r="AC67" s="20"/>
      <c r="AD67" s="20"/>
      <c r="AE67" s="38"/>
      <c r="AF67" s="38"/>
      <c r="AG67" s="20"/>
    </row>
    <row r="68" spans="2:33" ht="12.75" customHeight="1" x14ac:dyDescent="0.2">
      <c r="B68" s="34"/>
      <c r="D68" s="17" t="s">
        <v>64</v>
      </c>
      <c r="E68" s="65" t="s">
        <v>240</v>
      </c>
      <c r="F68" s="66"/>
      <c r="G68" s="67"/>
      <c r="H68" s="18">
        <v>2810</v>
      </c>
      <c r="I68" s="19" t="s">
        <v>95</v>
      </c>
      <c r="J68" s="20" t="s">
        <v>2</v>
      </c>
      <c r="K68" s="18">
        <v>2880</v>
      </c>
      <c r="L68" s="21" t="s">
        <v>95</v>
      </c>
      <c r="M68" s="19"/>
      <c r="N68" s="20"/>
      <c r="O68" s="20"/>
      <c r="P68" s="20">
        <v>70</v>
      </c>
      <c r="Q68" s="20"/>
      <c r="R68" s="20"/>
      <c r="S68" s="38"/>
      <c r="T68" s="38"/>
      <c r="U68" s="38"/>
      <c r="V68" s="38"/>
      <c r="W68" s="38"/>
      <c r="X68" s="20"/>
      <c r="Y68" s="20"/>
      <c r="Z68" s="20"/>
      <c r="AA68" s="20"/>
      <c r="AB68" s="20"/>
      <c r="AC68" s="20"/>
      <c r="AD68" s="20"/>
      <c r="AE68" s="38"/>
      <c r="AF68" s="38"/>
      <c r="AG68" s="20"/>
    </row>
    <row r="69" spans="2:33" ht="12.75" customHeight="1" x14ac:dyDescent="0.2">
      <c r="B69" s="34"/>
      <c r="D69" s="39" t="s">
        <v>65</v>
      </c>
      <c r="E69" s="65" t="s">
        <v>240</v>
      </c>
      <c r="F69" s="66"/>
      <c r="G69" s="67"/>
      <c r="H69" s="18">
        <v>2847.11</v>
      </c>
      <c r="I69" s="19" t="s">
        <v>95</v>
      </c>
      <c r="J69" s="20"/>
      <c r="K69" s="18"/>
      <c r="L69" s="21"/>
      <c r="M69" s="19"/>
      <c r="N69" s="20"/>
      <c r="O69" s="20"/>
      <c r="P69" s="20"/>
      <c r="Q69" s="20"/>
      <c r="R69" s="20"/>
      <c r="S69" s="38">
        <v>12</v>
      </c>
      <c r="T69" s="38"/>
      <c r="U69" s="38"/>
      <c r="V69" s="38">
        <v>1</v>
      </c>
      <c r="W69" s="38"/>
      <c r="X69" s="20"/>
      <c r="Y69" s="20"/>
      <c r="Z69" s="20"/>
      <c r="AA69" s="20"/>
      <c r="AB69" s="20"/>
      <c r="AC69" s="20"/>
      <c r="AD69" s="20"/>
      <c r="AE69" s="38"/>
      <c r="AF69" s="38"/>
      <c r="AG69" s="20"/>
    </row>
    <row r="70" spans="2:33" ht="12.75" customHeight="1" x14ac:dyDescent="0.2">
      <c r="B70" s="34"/>
      <c r="D70" s="39" t="s">
        <v>66</v>
      </c>
      <c r="E70" s="65" t="s">
        <v>240</v>
      </c>
      <c r="F70" s="66"/>
      <c r="G70" s="67"/>
      <c r="H70" s="18">
        <v>2909.8</v>
      </c>
      <c r="I70" s="19" t="s">
        <v>94</v>
      </c>
      <c r="J70" s="20" t="s">
        <v>2</v>
      </c>
      <c r="K70" s="18">
        <v>2951.21</v>
      </c>
      <c r="L70" s="21" t="s">
        <v>94</v>
      </c>
      <c r="M70" s="19">
        <v>32</v>
      </c>
      <c r="N70" s="20"/>
      <c r="O70" s="20"/>
      <c r="P70" s="20"/>
      <c r="Q70" s="20">
        <v>42</v>
      </c>
      <c r="R70" s="20"/>
      <c r="S70" s="38"/>
      <c r="T70" s="38"/>
      <c r="U70" s="38"/>
      <c r="V70" s="38"/>
      <c r="W70" s="38"/>
      <c r="X70" s="20"/>
      <c r="Y70" s="20"/>
      <c r="Z70" s="20"/>
      <c r="AA70" s="20"/>
      <c r="AB70" s="20"/>
      <c r="AC70" s="20"/>
      <c r="AD70" s="20"/>
      <c r="AE70" s="38"/>
      <c r="AF70" s="38"/>
      <c r="AG70" s="20"/>
    </row>
    <row r="71" spans="2:33" ht="12.75" customHeight="1" x14ac:dyDescent="0.2">
      <c r="B71" s="34"/>
      <c r="D71" s="39" t="s">
        <v>67</v>
      </c>
      <c r="E71" s="65" t="s">
        <v>240</v>
      </c>
      <c r="F71" s="66"/>
      <c r="G71" s="67"/>
      <c r="H71" s="18">
        <v>2918.46</v>
      </c>
      <c r="I71" s="19" t="s">
        <v>95</v>
      </c>
      <c r="J71" s="20" t="s">
        <v>2</v>
      </c>
      <c r="K71" s="18">
        <v>2920.58</v>
      </c>
      <c r="L71" s="21" t="s">
        <v>95</v>
      </c>
      <c r="M71" s="19"/>
      <c r="N71" s="20"/>
      <c r="O71" s="20"/>
      <c r="P71" s="20"/>
      <c r="Q71" s="20">
        <v>8</v>
      </c>
      <c r="R71" s="20"/>
      <c r="S71" s="38"/>
      <c r="T71" s="38"/>
      <c r="U71" s="38"/>
      <c r="V71" s="38"/>
      <c r="W71" s="38"/>
      <c r="X71" s="20"/>
      <c r="Y71" s="20"/>
      <c r="Z71" s="20"/>
      <c r="AA71" s="20"/>
      <c r="AB71" s="20"/>
      <c r="AC71" s="20"/>
      <c r="AD71" s="20"/>
      <c r="AE71" s="38"/>
      <c r="AF71" s="38"/>
      <c r="AG71" s="20"/>
    </row>
    <row r="72" spans="2:33" ht="12.75" customHeight="1" x14ac:dyDescent="0.2">
      <c r="B72" s="34"/>
      <c r="D72" s="39" t="s">
        <v>68</v>
      </c>
      <c r="E72" s="65"/>
      <c r="F72" s="66"/>
      <c r="G72" s="67"/>
      <c r="H72" s="85" t="s">
        <v>98</v>
      </c>
      <c r="I72" s="86"/>
      <c r="J72" s="86"/>
      <c r="K72" s="86"/>
      <c r="L72" s="87"/>
      <c r="M72" s="19"/>
      <c r="N72" s="20"/>
      <c r="O72" s="20"/>
      <c r="P72" s="20"/>
      <c r="Q72" s="20"/>
      <c r="R72" s="20"/>
      <c r="S72" s="38"/>
      <c r="T72" s="38"/>
      <c r="U72" s="38"/>
      <c r="V72" s="38"/>
      <c r="W72" s="38"/>
      <c r="X72" s="20"/>
      <c r="Y72" s="20"/>
      <c r="Z72" s="20"/>
      <c r="AA72" s="20"/>
      <c r="AB72" s="20"/>
      <c r="AC72" s="20"/>
      <c r="AD72" s="20"/>
      <c r="AE72" s="38"/>
      <c r="AF72" s="38"/>
      <c r="AG72" s="20"/>
    </row>
    <row r="73" spans="2:33" ht="12.75" customHeight="1" x14ac:dyDescent="0.2">
      <c r="B73" s="34"/>
      <c r="D73" s="17"/>
      <c r="E73" s="65"/>
      <c r="F73" s="66"/>
      <c r="G73" s="67"/>
      <c r="H73" s="18"/>
      <c r="I73" s="19"/>
      <c r="J73" s="20"/>
      <c r="K73" s="18"/>
      <c r="L73" s="21"/>
      <c r="M73" s="19"/>
      <c r="N73" s="20"/>
      <c r="O73" s="20"/>
      <c r="P73" s="20"/>
      <c r="R73" s="20"/>
      <c r="S73" s="38"/>
      <c r="T73" s="38"/>
      <c r="U73" s="38"/>
      <c r="V73" s="38"/>
      <c r="W73" s="38"/>
      <c r="X73" s="20"/>
      <c r="Y73" s="20"/>
      <c r="Z73" s="20"/>
      <c r="AA73" s="20"/>
      <c r="AB73" s="20"/>
      <c r="AC73" s="20"/>
      <c r="AD73" s="20"/>
      <c r="AE73" s="38"/>
      <c r="AF73" s="38"/>
      <c r="AG73" s="20"/>
    </row>
    <row r="74" spans="2:33" ht="12.75" customHeight="1" x14ac:dyDescent="0.2">
      <c r="B74" s="34"/>
      <c r="D74" s="17" t="s">
        <v>69</v>
      </c>
      <c r="E74" s="65" t="s">
        <v>240</v>
      </c>
      <c r="F74" s="66"/>
      <c r="G74" s="67"/>
      <c r="H74" s="18">
        <v>2945.54</v>
      </c>
      <c r="I74" s="19" t="s">
        <v>95</v>
      </c>
      <c r="J74" s="20" t="s">
        <v>2</v>
      </c>
      <c r="K74" s="18">
        <v>3014.37</v>
      </c>
      <c r="L74" s="21" t="s">
        <v>95</v>
      </c>
      <c r="M74" s="19"/>
      <c r="N74" s="20"/>
      <c r="O74" s="20"/>
      <c r="P74" s="20"/>
      <c r="Q74" s="20">
        <v>152</v>
      </c>
      <c r="R74" s="20"/>
      <c r="S74" s="38"/>
      <c r="T74" s="38"/>
      <c r="U74" s="38"/>
      <c r="V74" s="38"/>
      <c r="W74" s="38"/>
      <c r="X74" s="20"/>
      <c r="Y74" s="20"/>
      <c r="Z74" s="20"/>
      <c r="AA74" s="20"/>
      <c r="AB74" s="20"/>
      <c r="AC74" s="20"/>
      <c r="AD74" s="20"/>
      <c r="AE74" s="38"/>
      <c r="AF74" s="38"/>
      <c r="AG74" s="20"/>
    </row>
    <row r="75" spans="2:33" ht="12.75" customHeight="1" x14ac:dyDescent="0.2">
      <c r="B75" s="34"/>
      <c r="D75" s="39" t="s">
        <v>70</v>
      </c>
      <c r="E75" s="65" t="s">
        <v>240</v>
      </c>
      <c r="F75" s="66"/>
      <c r="G75" s="67"/>
      <c r="H75" s="18">
        <v>2945.79</v>
      </c>
      <c r="I75" s="19" t="s">
        <v>95</v>
      </c>
      <c r="J75" s="20" t="s">
        <v>2</v>
      </c>
      <c r="K75" s="18">
        <v>2962.54</v>
      </c>
      <c r="L75" s="21" t="s">
        <v>95</v>
      </c>
      <c r="M75" s="19"/>
      <c r="N75" s="20"/>
      <c r="O75" s="20">
        <v>87</v>
      </c>
      <c r="P75" s="20"/>
      <c r="Q75" s="20"/>
      <c r="R75" s="20"/>
      <c r="S75" s="38"/>
      <c r="T75" s="38"/>
      <c r="U75" s="38"/>
      <c r="V75" s="38"/>
      <c r="W75" s="38"/>
      <c r="X75" s="20"/>
      <c r="Y75" s="20"/>
      <c r="Z75" s="20"/>
      <c r="AA75" s="20"/>
      <c r="AB75" s="20"/>
      <c r="AC75" s="20"/>
      <c r="AD75" s="20"/>
      <c r="AE75" s="38"/>
      <c r="AF75" s="38"/>
      <c r="AG75" s="20"/>
    </row>
    <row r="76" spans="2:33" ht="12.75" customHeight="1" x14ac:dyDescent="0.2">
      <c r="B76" s="34"/>
      <c r="D76" s="39" t="s">
        <v>71</v>
      </c>
      <c r="E76" s="65" t="s">
        <v>240</v>
      </c>
      <c r="F76" s="66"/>
      <c r="G76" s="67"/>
      <c r="H76" s="18">
        <v>2949.83</v>
      </c>
      <c r="I76" s="19" t="s">
        <v>95</v>
      </c>
      <c r="J76" s="20" t="s">
        <v>2</v>
      </c>
      <c r="K76" s="18">
        <v>2969.5</v>
      </c>
      <c r="L76" s="21" t="s">
        <v>95</v>
      </c>
      <c r="M76" s="19"/>
      <c r="N76" s="20"/>
      <c r="O76" s="20"/>
      <c r="P76" s="20"/>
      <c r="Q76" s="20"/>
      <c r="R76" s="20"/>
      <c r="S76" s="38"/>
      <c r="T76" s="38"/>
      <c r="U76" s="38"/>
      <c r="V76" s="38"/>
      <c r="W76" s="38"/>
      <c r="X76" s="20"/>
      <c r="Y76" s="20"/>
      <c r="Z76" s="20"/>
      <c r="AA76" s="20"/>
      <c r="AB76" s="20"/>
      <c r="AC76" s="20"/>
      <c r="AD76" s="20"/>
      <c r="AE76" s="38"/>
      <c r="AF76" s="38"/>
      <c r="AG76" s="20"/>
    </row>
    <row r="77" spans="2:33" ht="12.75" customHeight="1" x14ac:dyDescent="0.2">
      <c r="B77" s="34"/>
      <c r="D77" s="39" t="s">
        <v>72</v>
      </c>
      <c r="E77" s="65" t="s">
        <v>240</v>
      </c>
      <c r="F77" s="66"/>
      <c r="G77" s="67"/>
      <c r="H77" s="18">
        <v>2953.02</v>
      </c>
      <c r="I77" s="19" t="s">
        <v>94</v>
      </c>
      <c r="J77" s="20"/>
      <c r="K77" s="18"/>
      <c r="L77" s="21"/>
      <c r="M77" s="19"/>
      <c r="N77" s="20"/>
      <c r="O77" s="20"/>
      <c r="P77" s="20"/>
      <c r="Q77" s="20"/>
      <c r="R77" s="20"/>
      <c r="S77" s="38">
        <v>24</v>
      </c>
      <c r="T77" s="38">
        <v>1</v>
      </c>
      <c r="U77" s="38"/>
      <c r="V77" s="38"/>
      <c r="W77" s="38"/>
      <c r="X77" s="20"/>
      <c r="Y77" s="20"/>
      <c r="Z77" s="20"/>
      <c r="AA77" s="20"/>
      <c r="AB77" s="20"/>
      <c r="AC77" s="20"/>
      <c r="AD77" s="20"/>
      <c r="AE77" s="38"/>
      <c r="AF77" s="38"/>
      <c r="AG77" s="20"/>
    </row>
    <row r="78" spans="2:33" ht="12.75" customHeight="1" x14ac:dyDescent="0.2">
      <c r="B78" s="34"/>
      <c r="D78" s="39" t="s">
        <v>73</v>
      </c>
      <c r="E78" s="65" t="s">
        <v>240</v>
      </c>
      <c r="F78" s="66"/>
      <c r="G78" s="67"/>
      <c r="H78" s="18">
        <v>2953.59</v>
      </c>
      <c r="I78" s="19" t="s">
        <v>95</v>
      </c>
      <c r="J78" s="20"/>
      <c r="K78" s="18"/>
      <c r="L78" s="21"/>
      <c r="M78" s="19"/>
      <c r="N78" s="20"/>
      <c r="O78" s="20"/>
      <c r="P78" s="20"/>
      <c r="Q78" s="20"/>
      <c r="R78" s="20"/>
      <c r="S78" s="38">
        <v>6</v>
      </c>
      <c r="T78" s="38"/>
      <c r="U78" s="38">
        <v>1</v>
      </c>
      <c r="V78" s="38"/>
      <c r="W78" s="38"/>
      <c r="X78" s="20"/>
      <c r="Y78" s="20"/>
      <c r="Z78" s="20"/>
      <c r="AA78" s="20"/>
      <c r="AB78" s="20"/>
      <c r="AC78" s="20"/>
      <c r="AD78" s="20"/>
      <c r="AE78" s="38"/>
      <c r="AF78" s="38"/>
      <c r="AG78" s="20"/>
    </row>
    <row r="79" spans="2:33" ht="12.75" customHeight="1" x14ac:dyDescent="0.2">
      <c r="B79" s="34"/>
      <c r="D79" s="17"/>
      <c r="E79" s="65"/>
      <c r="F79" s="66"/>
      <c r="G79" s="67"/>
      <c r="H79" s="18"/>
      <c r="I79" s="19"/>
      <c r="J79" s="20"/>
      <c r="K79" s="18"/>
      <c r="L79" s="21"/>
      <c r="M79" s="19"/>
      <c r="N79" s="20"/>
      <c r="O79" s="20"/>
      <c r="P79" s="20"/>
      <c r="Q79" s="20"/>
      <c r="R79" s="20"/>
      <c r="S79" s="38"/>
      <c r="T79" s="38"/>
      <c r="U79" s="38"/>
      <c r="V79" s="38"/>
      <c r="W79" s="38"/>
      <c r="X79" s="20"/>
      <c r="Y79" s="20"/>
      <c r="Z79" s="20"/>
      <c r="AA79" s="20"/>
      <c r="AB79" s="20"/>
      <c r="AC79" s="20"/>
      <c r="AD79" s="20"/>
      <c r="AE79" s="38"/>
      <c r="AF79" s="38"/>
      <c r="AG79" s="20"/>
    </row>
    <row r="80" spans="2:33" ht="12.75" customHeight="1" x14ac:dyDescent="0.2">
      <c r="B80" s="34"/>
      <c r="D80" s="17" t="s">
        <v>74</v>
      </c>
      <c r="E80" s="65" t="s">
        <v>240</v>
      </c>
      <c r="F80" s="66"/>
      <c r="G80" s="67"/>
      <c r="H80" s="18">
        <v>2965.11</v>
      </c>
      <c r="I80" s="19" t="s">
        <v>99</v>
      </c>
      <c r="J80" s="20" t="s">
        <v>2</v>
      </c>
      <c r="K80" s="18">
        <v>3009.35</v>
      </c>
      <c r="L80" s="21" t="s">
        <v>94</v>
      </c>
      <c r="M80" s="19"/>
      <c r="N80" s="20"/>
      <c r="O80" s="20"/>
      <c r="P80" s="20"/>
      <c r="Q80" s="20">
        <v>44</v>
      </c>
      <c r="R80" s="20"/>
      <c r="S80" s="38"/>
      <c r="T80" s="38"/>
      <c r="U80" s="38"/>
      <c r="V80" s="38"/>
      <c r="W80" s="38"/>
      <c r="X80" s="20"/>
      <c r="Y80" s="20"/>
      <c r="Z80" s="20"/>
      <c r="AA80" s="20"/>
      <c r="AB80" s="20"/>
      <c r="AC80" s="20"/>
      <c r="AD80" s="20"/>
      <c r="AE80" s="38"/>
      <c r="AF80" s="38"/>
      <c r="AG80" s="20"/>
    </row>
    <row r="81" spans="2:33" ht="12.75" customHeight="1" x14ac:dyDescent="0.2">
      <c r="B81" s="34"/>
      <c r="D81" s="39" t="s">
        <v>75</v>
      </c>
      <c r="E81" s="65" t="s">
        <v>240</v>
      </c>
      <c r="F81" s="66"/>
      <c r="G81" s="67"/>
      <c r="H81" s="18">
        <v>2976.84</v>
      </c>
      <c r="I81" s="19" t="s">
        <v>95</v>
      </c>
      <c r="J81" s="20" t="s">
        <v>2</v>
      </c>
      <c r="K81" s="18">
        <v>2981.84</v>
      </c>
      <c r="L81" s="21" t="s">
        <v>95</v>
      </c>
      <c r="M81" s="19">
        <v>20</v>
      </c>
      <c r="N81" s="20"/>
      <c r="O81" s="20"/>
      <c r="P81" s="20"/>
      <c r="Q81" s="20"/>
      <c r="R81" s="20"/>
      <c r="S81" s="38"/>
      <c r="T81" s="38"/>
      <c r="U81" s="38"/>
      <c r="V81" s="38"/>
      <c r="W81" s="38"/>
      <c r="X81" s="20"/>
      <c r="Y81" s="20"/>
      <c r="Z81" s="20"/>
      <c r="AA81" s="20"/>
      <c r="AB81" s="20"/>
      <c r="AC81" s="20"/>
      <c r="AD81" s="20"/>
      <c r="AE81" s="38"/>
      <c r="AF81" s="38"/>
      <c r="AG81" s="20"/>
    </row>
    <row r="82" spans="2:33" ht="12.75" customHeight="1" x14ac:dyDescent="0.2">
      <c r="B82" s="34"/>
      <c r="D82" s="39" t="s">
        <v>76</v>
      </c>
      <c r="E82" s="65" t="s">
        <v>240</v>
      </c>
      <c r="F82" s="66"/>
      <c r="G82" s="67"/>
      <c r="H82" s="18">
        <v>3000.39</v>
      </c>
      <c r="I82" s="19" t="s">
        <v>99</v>
      </c>
      <c r="J82" s="20"/>
      <c r="K82" s="18"/>
      <c r="L82" s="21"/>
      <c r="M82" s="19"/>
      <c r="N82" s="20"/>
      <c r="O82" s="20"/>
      <c r="P82" s="20"/>
      <c r="Q82" s="20">
        <v>18</v>
      </c>
      <c r="R82" s="20"/>
      <c r="S82" s="38"/>
      <c r="T82" s="38">
        <v>1</v>
      </c>
      <c r="U82" s="38"/>
      <c r="V82" s="38"/>
      <c r="W82" s="38"/>
      <c r="X82" s="20"/>
      <c r="Y82" s="20"/>
      <c r="Z82" s="20"/>
      <c r="AA82" s="20"/>
      <c r="AB82" s="20"/>
      <c r="AC82" s="20"/>
      <c r="AD82" s="20"/>
      <c r="AE82" s="38"/>
      <c r="AF82" s="38"/>
      <c r="AG82" s="20"/>
    </row>
    <row r="83" spans="2:33" ht="12.75" customHeight="1" thickBot="1" x14ac:dyDescent="0.25">
      <c r="B83" s="35"/>
      <c r="D83" s="17"/>
      <c r="E83" s="65"/>
      <c r="F83" s="66"/>
      <c r="G83" s="67"/>
      <c r="H83" s="18"/>
      <c r="I83" s="19"/>
      <c r="J83" s="20"/>
      <c r="K83" s="18"/>
      <c r="L83" s="21"/>
      <c r="M83" s="19"/>
      <c r="N83" s="20"/>
      <c r="O83" s="20"/>
      <c r="P83" s="20"/>
      <c r="Q83" s="20"/>
      <c r="R83" s="20"/>
      <c r="S83" s="20"/>
      <c r="T83" s="38"/>
      <c r="U83" s="38"/>
      <c r="V83" s="38"/>
      <c r="W83" s="20"/>
      <c r="X83" s="20"/>
      <c r="Y83" s="20"/>
      <c r="Z83" s="20"/>
      <c r="AA83" s="20"/>
      <c r="AB83" s="20"/>
      <c r="AC83" s="20"/>
      <c r="AD83" s="20"/>
      <c r="AE83" s="38"/>
      <c r="AF83" s="38"/>
      <c r="AG83" s="20"/>
    </row>
    <row r="84" spans="2:33" ht="12.75" customHeight="1" x14ac:dyDescent="0.2">
      <c r="B84" s="5" t="s">
        <v>12</v>
      </c>
      <c r="D84" s="88" t="s">
        <v>3</v>
      </c>
      <c r="E84" s="89"/>
      <c r="F84" s="89"/>
      <c r="G84" s="110"/>
      <c r="H84" s="110"/>
      <c r="I84" s="110"/>
      <c r="J84" s="110"/>
      <c r="K84" s="110"/>
      <c r="L84" s="111"/>
      <c r="M84" s="22">
        <f>IF(M8="","",IF(M23="",IF(SUM(COUNTIF(M24:M83,"LS")+COUNTIF(M24:M83,"LUMP"))&gt;0,"LS",""),IF(SUM(M24:M83)&gt;0,ROUNDUP(SUM(M24:M83),0),"")))</f>
        <v>251</v>
      </c>
      <c r="N84" s="22" t="str">
        <f t="shared" ref="N84:AG84" si="6">IF(N8="","",IF(N23="",IF(SUM(COUNTIF(N24:N83,"LS")+COUNTIF(N24:N83,"LUMP"))&gt;0,"LS",""),IF(SUM(N24:N83)&gt;0,ROUNDUP(SUM(N24:N83),0),"")))</f>
        <v/>
      </c>
      <c r="O84" s="22">
        <f t="shared" si="6"/>
        <v>9238</v>
      </c>
      <c r="P84" s="22">
        <f t="shared" si="6"/>
        <v>599</v>
      </c>
      <c r="Q84" s="22">
        <f t="shared" si="6"/>
        <v>264</v>
      </c>
      <c r="R84" s="22" t="str">
        <f t="shared" si="6"/>
        <v/>
      </c>
      <c r="S84" s="22">
        <f t="shared" si="6"/>
        <v>219</v>
      </c>
      <c r="T84" s="22">
        <f t="shared" si="6"/>
        <v>7</v>
      </c>
      <c r="U84" s="22">
        <f t="shared" si="6"/>
        <v>8</v>
      </c>
      <c r="V84" s="22">
        <f t="shared" si="6"/>
        <v>3</v>
      </c>
      <c r="W84" s="22" t="str">
        <f t="shared" si="6"/>
        <v/>
      </c>
      <c r="X84" s="22" t="str">
        <f t="shared" si="6"/>
        <v/>
      </c>
      <c r="Y84" s="22">
        <f t="shared" si="6"/>
        <v>42</v>
      </c>
      <c r="Z84" s="22" t="str">
        <f t="shared" si="6"/>
        <v/>
      </c>
      <c r="AA84" s="22" t="str">
        <f t="shared" si="6"/>
        <v/>
      </c>
      <c r="AB84" s="22" t="str">
        <f t="shared" si="6"/>
        <v/>
      </c>
      <c r="AC84" s="22" t="str">
        <f t="shared" si="6"/>
        <v/>
      </c>
      <c r="AD84" s="22" t="str">
        <f t="shared" si="6"/>
        <v/>
      </c>
      <c r="AE84" s="22"/>
      <c r="AF84" s="22"/>
      <c r="AG84" s="22" t="str">
        <f t="shared" si="6"/>
        <v/>
      </c>
    </row>
    <row r="85" spans="2:33" ht="12.75" customHeight="1" thickBot="1" x14ac:dyDescent="0.25"/>
    <row r="86" spans="2:33" ht="12.75" customHeight="1" thickBot="1" x14ac:dyDescent="0.25">
      <c r="B86" s="32" t="s">
        <v>10</v>
      </c>
      <c r="D86" s="104">
        <f>D7+1</f>
        <v>2</v>
      </c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</row>
    <row r="87" spans="2:33" ht="12.75" customHeight="1" thickBot="1" x14ac:dyDescent="0.25">
      <c r="B87" s="36" t="s">
        <v>101</v>
      </c>
      <c r="D87" s="105" t="s">
        <v>8</v>
      </c>
      <c r="E87" s="105"/>
      <c r="F87" s="105"/>
      <c r="G87" s="105"/>
      <c r="H87" s="105"/>
      <c r="I87" s="105"/>
      <c r="J87" s="105"/>
      <c r="K87" s="105"/>
      <c r="L87" s="105"/>
      <c r="M87" s="42" t="s">
        <v>96</v>
      </c>
      <c r="N87" s="42" t="s">
        <v>97</v>
      </c>
      <c r="O87" s="42" t="s">
        <v>21</v>
      </c>
      <c r="P87" s="42" t="s">
        <v>22</v>
      </c>
      <c r="Q87" s="42" t="s">
        <v>27</v>
      </c>
      <c r="R87" s="42"/>
      <c r="S87" s="42" t="s">
        <v>23</v>
      </c>
      <c r="T87" s="42" t="s">
        <v>222</v>
      </c>
      <c r="U87" s="42" t="s">
        <v>24</v>
      </c>
      <c r="V87" s="42" t="s">
        <v>25</v>
      </c>
      <c r="W87" s="42" t="s">
        <v>26</v>
      </c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2:33" ht="12.75" customHeight="1" thickBot="1" x14ac:dyDescent="0.25">
      <c r="D88" s="106" t="s">
        <v>9</v>
      </c>
      <c r="E88" s="106"/>
      <c r="F88" s="106"/>
      <c r="G88" s="106"/>
      <c r="H88" s="106"/>
      <c r="I88" s="106"/>
      <c r="J88" s="106"/>
      <c r="K88" s="106"/>
      <c r="L88" s="106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 spans="2:33" ht="12.75" customHeight="1" x14ac:dyDescent="0.2">
      <c r="B89" s="115" t="s">
        <v>11</v>
      </c>
      <c r="D89" s="91" t="s">
        <v>20</v>
      </c>
      <c r="E89" s="72" t="s">
        <v>0</v>
      </c>
      <c r="F89" s="73"/>
      <c r="G89" s="74"/>
      <c r="H89" s="94" t="s">
        <v>1</v>
      </c>
      <c r="I89" s="95"/>
      <c r="J89" s="95"/>
      <c r="K89" s="95"/>
      <c r="L89" s="96"/>
      <c r="M89" s="8" t="str">
        <f t="shared" ref="M89:AG89" si="7">IF(OR(TRIM(M87)=0,TRIM(M87)=""),"",IF(IFERROR(TRIM(INDEX(QryItemNamed,MATCH(TRIM(M87),ITEM,0),2)),"")="Y","SPECIAL",LEFT(IFERROR(TRIM(INDEX(ITEM,MATCH(TRIM(M87),ITEM,0))),""),3)))</f>
        <v>202</v>
      </c>
      <c r="N89" s="9" t="str">
        <f t="shared" si="7"/>
        <v>202</v>
      </c>
      <c r="O89" s="9" t="str">
        <f t="shared" si="7"/>
        <v>202</v>
      </c>
      <c r="P89" s="9" t="str">
        <f t="shared" si="7"/>
        <v>202</v>
      </c>
      <c r="Q89" s="9" t="str">
        <f t="shared" si="7"/>
        <v>202</v>
      </c>
      <c r="R89" s="9" t="str">
        <f t="shared" si="7"/>
        <v/>
      </c>
      <c r="S89" s="9" t="str">
        <f t="shared" si="7"/>
        <v>202</v>
      </c>
      <c r="T89" s="9" t="str">
        <f t="shared" si="7"/>
        <v>202</v>
      </c>
      <c r="U89" s="9" t="str">
        <f t="shared" si="7"/>
        <v>202</v>
      </c>
      <c r="V89" s="9" t="str">
        <f t="shared" si="7"/>
        <v>202</v>
      </c>
      <c r="W89" s="9" t="str">
        <f t="shared" si="7"/>
        <v>202</v>
      </c>
      <c r="X89" s="9" t="str">
        <f t="shared" si="7"/>
        <v/>
      </c>
      <c r="Y89" s="9" t="str">
        <f t="shared" si="7"/>
        <v/>
      </c>
      <c r="Z89" s="9" t="str">
        <f t="shared" si="7"/>
        <v/>
      </c>
      <c r="AA89" s="9" t="str">
        <f t="shared" si="7"/>
        <v/>
      </c>
      <c r="AB89" s="9" t="str">
        <f t="shared" si="7"/>
        <v/>
      </c>
      <c r="AC89" s="9" t="str">
        <f t="shared" si="7"/>
        <v/>
      </c>
      <c r="AD89" s="9" t="str">
        <f t="shared" si="7"/>
        <v/>
      </c>
      <c r="AE89" s="9" t="str">
        <f t="shared" ref="AE89:AF89" si="8">IF(OR(TRIM(AE87)=0,TRIM(AE87)=""),"",IF(IFERROR(TRIM(INDEX(QryItemNamed,MATCH(TRIM(AE87),ITEM,0),2)),"")="Y","SPECIAL",LEFT(IFERROR(TRIM(INDEX(ITEM,MATCH(TRIM(AE87),ITEM,0))),""),3)))</f>
        <v/>
      </c>
      <c r="AF89" s="9" t="str">
        <f t="shared" si="8"/>
        <v/>
      </c>
      <c r="AG89" s="9" t="str">
        <f t="shared" si="7"/>
        <v/>
      </c>
    </row>
    <row r="90" spans="2:33" ht="12.75" customHeight="1" x14ac:dyDescent="0.2">
      <c r="B90" s="116"/>
      <c r="D90" s="92"/>
      <c r="E90" s="75"/>
      <c r="F90" s="76"/>
      <c r="G90" s="77"/>
      <c r="H90" s="97"/>
      <c r="I90" s="98"/>
      <c r="J90" s="98"/>
      <c r="K90" s="98"/>
      <c r="L90" s="99"/>
      <c r="M90" s="103" t="str">
        <f t="shared" ref="M90:AG90" si="9">IF(OR(TRIM(M87)=0,TRIM(M87)=""),IF(M88="","",M88),IF(IFERROR(TRIM(INDEX(QryItemNamed,MATCH(TRIM(M87),ITEM,0),2)),"")="Y",TRIM(RIGHT(IFERROR(TRIM(INDEX(QryItemNamed,MATCH(TRIM(M87),ITEM,0),4)),"123456789012"),LEN(IFERROR(TRIM(INDEX(QryItemNamed,MATCH(TRIM(M87),ITEM,0),4)),"123456789012"))-9))&amp;M88,IFERROR(TRIM(INDEX(QryItemNamed,MATCH(TRIM(M87),ITEM,0),4))&amp;M88,"ITEM CODE DOES NOT EXIST IN ITEM MASTER")))</f>
        <v>PAVEMENT REMOVED</v>
      </c>
      <c r="N90" s="81" t="str">
        <f t="shared" si="9"/>
        <v>PAVEMENT REMOVED, ASPHALT</v>
      </c>
      <c r="O90" s="81" t="str">
        <f t="shared" si="9"/>
        <v>WALK REMOVED</v>
      </c>
      <c r="P90" s="81" t="str">
        <f t="shared" si="9"/>
        <v>CURB REMOVED</v>
      </c>
      <c r="Q90" s="71" t="str">
        <f t="shared" si="9"/>
        <v>CURB AND GUTTER REMOVED</v>
      </c>
      <c r="R90" s="71" t="str">
        <f t="shared" si="9"/>
        <v/>
      </c>
      <c r="S90" s="71" t="str">
        <f t="shared" si="9"/>
        <v>PIPE REMOVED, 24" AND UNDER</v>
      </c>
      <c r="T90" s="71" t="str">
        <f t="shared" si="9"/>
        <v>PIPE REMOVED, OVER 24"</v>
      </c>
      <c r="U90" s="71" t="str">
        <f t="shared" si="9"/>
        <v>MANHOLE REMOVED</v>
      </c>
      <c r="V90" s="71" t="str">
        <f t="shared" si="9"/>
        <v>CATCH BASIN REMOVED</v>
      </c>
      <c r="W90" s="71" t="str">
        <f t="shared" si="9"/>
        <v>INLET REMOVED</v>
      </c>
      <c r="X90" s="71" t="str">
        <f t="shared" si="9"/>
        <v/>
      </c>
      <c r="Y90" s="71" t="str">
        <f t="shared" si="9"/>
        <v/>
      </c>
      <c r="Z90" s="71" t="str">
        <f t="shared" si="9"/>
        <v/>
      </c>
      <c r="AA90" s="71" t="str">
        <f t="shared" si="9"/>
        <v/>
      </c>
      <c r="AB90" s="71" t="str">
        <f t="shared" si="9"/>
        <v/>
      </c>
      <c r="AC90" s="82" t="str">
        <f t="shared" si="9"/>
        <v/>
      </c>
      <c r="AD90" s="71" t="str">
        <f t="shared" si="9"/>
        <v/>
      </c>
      <c r="AE90" s="71" t="str">
        <f t="shared" ref="AE90:AF90" si="10">IF(OR(TRIM(AE87)=0,TRIM(AE87)=""),IF(AE88="","",AE88),IF(IFERROR(TRIM(INDEX(QryItemNamed,MATCH(TRIM(AE87),ITEM,0),2)),"")="Y",TRIM(RIGHT(IFERROR(TRIM(INDEX(QryItemNamed,MATCH(TRIM(AE87),ITEM,0),4)),"123456789012"),LEN(IFERROR(TRIM(INDEX(QryItemNamed,MATCH(TRIM(AE87),ITEM,0),4)),"123456789012"))-9))&amp;AE88,IFERROR(TRIM(INDEX(QryItemNamed,MATCH(TRIM(AE87),ITEM,0),4))&amp;AE88,"ITEM CODE DOES NOT EXIST IN ITEM MASTER")))</f>
        <v/>
      </c>
      <c r="AF90" s="71" t="str">
        <f t="shared" si="10"/>
        <v/>
      </c>
      <c r="AG90" s="71" t="str">
        <f t="shared" si="9"/>
        <v/>
      </c>
    </row>
    <row r="91" spans="2:33" ht="12.75" customHeight="1" x14ac:dyDescent="0.2">
      <c r="B91" s="116"/>
      <c r="D91" s="92"/>
      <c r="E91" s="75"/>
      <c r="F91" s="76"/>
      <c r="G91" s="77"/>
      <c r="H91" s="97"/>
      <c r="I91" s="98"/>
      <c r="J91" s="98"/>
      <c r="K91" s="98"/>
      <c r="L91" s="99"/>
      <c r="M91" s="103"/>
      <c r="N91" s="81"/>
      <c r="O91" s="81"/>
      <c r="P91" s="8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83"/>
      <c r="AD91" s="71"/>
      <c r="AE91" s="71"/>
      <c r="AF91" s="71"/>
      <c r="AG91" s="71"/>
    </row>
    <row r="92" spans="2:33" ht="12.75" customHeight="1" x14ac:dyDescent="0.2">
      <c r="B92" s="116"/>
      <c r="D92" s="92"/>
      <c r="E92" s="75"/>
      <c r="F92" s="76"/>
      <c r="G92" s="77"/>
      <c r="H92" s="97"/>
      <c r="I92" s="98"/>
      <c r="J92" s="98"/>
      <c r="K92" s="98"/>
      <c r="L92" s="99"/>
      <c r="M92" s="103"/>
      <c r="N92" s="81"/>
      <c r="O92" s="81"/>
      <c r="P92" s="8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83"/>
      <c r="AD92" s="71"/>
      <c r="AE92" s="71"/>
      <c r="AF92" s="71"/>
      <c r="AG92" s="71"/>
    </row>
    <row r="93" spans="2:33" ht="12.75" customHeight="1" x14ac:dyDescent="0.2">
      <c r="B93" s="116"/>
      <c r="D93" s="92"/>
      <c r="E93" s="75"/>
      <c r="F93" s="76"/>
      <c r="G93" s="77"/>
      <c r="H93" s="97"/>
      <c r="I93" s="98"/>
      <c r="J93" s="98"/>
      <c r="K93" s="98"/>
      <c r="L93" s="99"/>
      <c r="M93" s="103"/>
      <c r="N93" s="81"/>
      <c r="O93" s="81"/>
      <c r="P93" s="8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83"/>
      <c r="AD93" s="71"/>
      <c r="AE93" s="71"/>
      <c r="AF93" s="71"/>
      <c r="AG93" s="71"/>
    </row>
    <row r="94" spans="2:33" ht="12.75" customHeight="1" x14ac:dyDescent="0.2">
      <c r="B94" s="116"/>
      <c r="D94" s="92"/>
      <c r="E94" s="75"/>
      <c r="F94" s="76"/>
      <c r="G94" s="77"/>
      <c r="H94" s="97"/>
      <c r="I94" s="98"/>
      <c r="J94" s="98"/>
      <c r="K94" s="98"/>
      <c r="L94" s="99"/>
      <c r="M94" s="103"/>
      <c r="N94" s="81"/>
      <c r="O94" s="81"/>
      <c r="P94" s="8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83"/>
      <c r="AD94" s="71"/>
      <c r="AE94" s="71"/>
      <c r="AF94" s="71"/>
      <c r="AG94" s="71"/>
    </row>
    <row r="95" spans="2:33" ht="12.75" customHeight="1" x14ac:dyDescent="0.2">
      <c r="B95" s="116"/>
      <c r="D95" s="92"/>
      <c r="E95" s="75"/>
      <c r="F95" s="76"/>
      <c r="G95" s="77"/>
      <c r="H95" s="97"/>
      <c r="I95" s="98"/>
      <c r="J95" s="98"/>
      <c r="K95" s="98"/>
      <c r="L95" s="99"/>
      <c r="M95" s="103"/>
      <c r="N95" s="81"/>
      <c r="O95" s="81"/>
      <c r="P95" s="8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83"/>
      <c r="AD95" s="71"/>
      <c r="AE95" s="71"/>
      <c r="AF95" s="71"/>
      <c r="AG95" s="71"/>
    </row>
    <row r="96" spans="2:33" ht="12.75" customHeight="1" x14ac:dyDescent="0.2">
      <c r="B96" s="116"/>
      <c r="D96" s="92"/>
      <c r="E96" s="75"/>
      <c r="F96" s="76"/>
      <c r="G96" s="77"/>
      <c r="H96" s="97"/>
      <c r="I96" s="98"/>
      <c r="J96" s="98"/>
      <c r="K96" s="98"/>
      <c r="L96" s="99"/>
      <c r="M96" s="103"/>
      <c r="N96" s="81"/>
      <c r="O96" s="81"/>
      <c r="P96" s="8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83"/>
      <c r="AD96" s="71"/>
      <c r="AE96" s="71"/>
      <c r="AF96" s="71"/>
      <c r="AG96" s="71"/>
    </row>
    <row r="97" spans="2:33" ht="12.75" customHeight="1" x14ac:dyDescent="0.2">
      <c r="B97" s="116"/>
      <c r="D97" s="92"/>
      <c r="E97" s="75"/>
      <c r="F97" s="76"/>
      <c r="G97" s="77"/>
      <c r="H97" s="97"/>
      <c r="I97" s="98"/>
      <c r="J97" s="98"/>
      <c r="K97" s="98"/>
      <c r="L97" s="99"/>
      <c r="M97" s="103"/>
      <c r="N97" s="81"/>
      <c r="O97" s="81"/>
      <c r="P97" s="8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83"/>
      <c r="AD97" s="71"/>
      <c r="AE97" s="71"/>
      <c r="AF97" s="71"/>
      <c r="AG97" s="71"/>
    </row>
    <row r="98" spans="2:33" ht="12.75" customHeight="1" x14ac:dyDescent="0.2">
      <c r="B98" s="116"/>
      <c r="D98" s="92"/>
      <c r="E98" s="75"/>
      <c r="F98" s="76"/>
      <c r="G98" s="77"/>
      <c r="H98" s="97"/>
      <c r="I98" s="98"/>
      <c r="J98" s="98"/>
      <c r="K98" s="98"/>
      <c r="L98" s="99"/>
      <c r="M98" s="103"/>
      <c r="N98" s="81"/>
      <c r="O98" s="81"/>
      <c r="P98" s="8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83"/>
      <c r="AD98" s="71"/>
      <c r="AE98" s="71"/>
      <c r="AF98" s="71"/>
      <c r="AG98" s="71"/>
    </row>
    <row r="99" spans="2:33" ht="12.75" customHeight="1" x14ac:dyDescent="0.2">
      <c r="B99" s="116"/>
      <c r="D99" s="92"/>
      <c r="E99" s="75"/>
      <c r="F99" s="76"/>
      <c r="G99" s="77"/>
      <c r="H99" s="97"/>
      <c r="I99" s="98"/>
      <c r="J99" s="98"/>
      <c r="K99" s="98"/>
      <c r="L99" s="99"/>
      <c r="M99" s="103"/>
      <c r="N99" s="81"/>
      <c r="O99" s="81"/>
      <c r="P99" s="8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83"/>
      <c r="AD99" s="71"/>
      <c r="AE99" s="71"/>
      <c r="AF99" s="71"/>
      <c r="AG99" s="71"/>
    </row>
    <row r="100" spans="2:33" ht="12.75" customHeight="1" x14ac:dyDescent="0.2">
      <c r="B100" s="116"/>
      <c r="D100" s="92"/>
      <c r="E100" s="75"/>
      <c r="F100" s="76"/>
      <c r="G100" s="77"/>
      <c r="H100" s="97"/>
      <c r="I100" s="98"/>
      <c r="J100" s="98"/>
      <c r="K100" s="98"/>
      <c r="L100" s="99"/>
      <c r="M100" s="103"/>
      <c r="N100" s="81"/>
      <c r="O100" s="81"/>
      <c r="P100" s="8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83"/>
      <c r="AD100" s="71"/>
      <c r="AE100" s="71"/>
      <c r="AF100" s="71"/>
      <c r="AG100" s="71"/>
    </row>
    <row r="101" spans="2:33" ht="12.75" customHeight="1" x14ac:dyDescent="0.2">
      <c r="B101" s="116"/>
      <c r="D101" s="92"/>
      <c r="E101" s="75"/>
      <c r="F101" s="76"/>
      <c r="G101" s="77"/>
      <c r="H101" s="97"/>
      <c r="I101" s="98"/>
      <c r="J101" s="98"/>
      <c r="K101" s="98"/>
      <c r="L101" s="99"/>
      <c r="M101" s="103"/>
      <c r="N101" s="81"/>
      <c r="O101" s="81"/>
      <c r="P101" s="8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84"/>
      <c r="AD101" s="71"/>
      <c r="AE101" s="71"/>
      <c r="AF101" s="71"/>
      <c r="AG101" s="71"/>
    </row>
    <row r="102" spans="2:33" ht="12.75" customHeight="1" thickBot="1" x14ac:dyDescent="0.25">
      <c r="B102" s="117"/>
      <c r="D102" s="93"/>
      <c r="E102" s="78"/>
      <c r="F102" s="79"/>
      <c r="G102" s="80"/>
      <c r="H102" s="100"/>
      <c r="I102" s="101"/>
      <c r="J102" s="101"/>
      <c r="K102" s="101"/>
      <c r="L102" s="102"/>
      <c r="M102" s="10" t="str">
        <f t="shared" ref="M102:AG102" si="11">IF(OR(TRIM(M87)=0,TRIM(M87)=""),"",IF(IFERROR(TRIM(INDEX(QryItemNamed,MATCH(TRIM(M87),ITEM,0),3)),"")="LS","",IFERROR(TRIM(INDEX(QryItemNamed,MATCH(TRIM(M87),ITEM,0),3)),"")))</f>
        <v>SY</v>
      </c>
      <c r="N102" s="11" t="str">
        <f t="shared" si="11"/>
        <v>SY</v>
      </c>
      <c r="O102" s="11" t="str">
        <f t="shared" si="11"/>
        <v>SF</v>
      </c>
      <c r="P102" s="11" t="str">
        <f t="shared" si="11"/>
        <v>FT</v>
      </c>
      <c r="Q102" s="11" t="str">
        <f t="shared" si="11"/>
        <v>FT</v>
      </c>
      <c r="R102" s="11" t="str">
        <f t="shared" si="11"/>
        <v/>
      </c>
      <c r="S102" s="11" t="str">
        <f t="shared" si="11"/>
        <v>FT</v>
      </c>
      <c r="T102" s="11" t="str">
        <f t="shared" si="11"/>
        <v>FT</v>
      </c>
      <c r="U102" s="11" t="str">
        <f t="shared" si="11"/>
        <v>EACH</v>
      </c>
      <c r="V102" s="11" t="str">
        <f t="shared" si="11"/>
        <v>EACH</v>
      </c>
      <c r="W102" s="11" t="str">
        <f t="shared" si="11"/>
        <v>EACH</v>
      </c>
      <c r="X102" s="11" t="str">
        <f t="shared" si="11"/>
        <v/>
      </c>
      <c r="Y102" s="11" t="str">
        <f t="shared" si="11"/>
        <v/>
      </c>
      <c r="Z102" s="11" t="str">
        <f t="shared" si="11"/>
        <v/>
      </c>
      <c r="AA102" s="11" t="str">
        <f t="shared" si="11"/>
        <v/>
      </c>
      <c r="AB102" s="11" t="str">
        <f t="shared" si="11"/>
        <v/>
      </c>
      <c r="AC102" s="11" t="str">
        <f t="shared" si="11"/>
        <v/>
      </c>
      <c r="AD102" s="11" t="str">
        <f t="shared" si="11"/>
        <v/>
      </c>
      <c r="AE102" s="11" t="str">
        <f t="shared" ref="AE102:AF102" si="12">IF(OR(TRIM(AE87)=0,TRIM(AE87)=""),"",IF(IFERROR(TRIM(INDEX(QryItemNamed,MATCH(TRIM(AE87),ITEM,0),3)),"")="LS","",IFERROR(TRIM(INDEX(QryItemNamed,MATCH(TRIM(AE87),ITEM,0),3)),"")))</f>
        <v/>
      </c>
      <c r="AF102" s="11" t="str">
        <f t="shared" si="12"/>
        <v/>
      </c>
      <c r="AG102" s="11" t="str">
        <f t="shared" si="11"/>
        <v/>
      </c>
    </row>
    <row r="103" spans="2:33" ht="12.75" customHeight="1" x14ac:dyDescent="0.2">
      <c r="B103" s="33"/>
      <c r="D103" s="39" t="s">
        <v>77</v>
      </c>
      <c r="E103" s="65" t="s">
        <v>240</v>
      </c>
      <c r="F103" s="66"/>
      <c r="G103" s="67"/>
      <c r="H103" s="13">
        <v>3001.72</v>
      </c>
      <c r="I103" s="14" t="s">
        <v>94</v>
      </c>
      <c r="J103" s="15"/>
      <c r="K103" s="13"/>
      <c r="L103" s="16"/>
      <c r="M103" s="14"/>
      <c r="N103" s="15"/>
      <c r="O103" s="15"/>
      <c r="P103" s="15"/>
      <c r="Q103" s="15"/>
      <c r="R103" s="15"/>
      <c r="S103" s="15">
        <v>6</v>
      </c>
      <c r="T103" s="15"/>
      <c r="U103" s="15"/>
      <c r="V103" s="15">
        <v>1</v>
      </c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2:33" ht="12.75" customHeight="1" x14ac:dyDescent="0.2">
      <c r="B104" s="34"/>
      <c r="D104" s="39" t="s">
        <v>78</v>
      </c>
      <c r="E104" s="65"/>
      <c r="F104" s="66"/>
      <c r="G104" s="67"/>
      <c r="H104" s="85" t="s">
        <v>98</v>
      </c>
      <c r="I104" s="86"/>
      <c r="J104" s="86"/>
      <c r="K104" s="86"/>
      <c r="L104" s="87"/>
      <c r="M104" s="19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38"/>
      <c r="AF104" s="38"/>
      <c r="AG104" s="20"/>
    </row>
    <row r="105" spans="2:33" ht="12.75" customHeight="1" x14ac:dyDescent="0.2">
      <c r="B105" s="34"/>
      <c r="D105" s="39"/>
      <c r="E105" s="65"/>
      <c r="F105" s="66"/>
      <c r="G105" s="67"/>
      <c r="H105" s="18"/>
      <c r="I105" s="19"/>
      <c r="J105" s="20"/>
      <c r="K105" s="18"/>
      <c r="L105" s="21"/>
      <c r="M105" s="19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38"/>
      <c r="AF105" s="38"/>
      <c r="AG105" s="20"/>
    </row>
    <row r="106" spans="2:33" ht="12.75" customHeight="1" x14ac:dyDescent="0.2">
      <c r="B106" s="34"/>
      <c r="D106" s="39" t="s">
        <v>79</v>
      </c>
      <c r="E106" s="65" t="s">
        <v>240</v>
      </c>
      <c r="F106" s="66"/>
      <c r="G106" s="67"/>
      <c r="H106" s="18">
        <v>3004.39</v>
      </c>
      <c r="I106" s="19" t="s">
        <v>95</v>
      </c>
      <c r="J106" s="20"/>
      <c r="K106" s="18"/>
      <c r="L106" s="21"/>
      <c r="M106" s="19"/>
      <c r="N106" s="20"/>
      <c r="O106" s="20"/>
      <c r="P106" s="20"/>
      <c r="Q106" s="20"/>
      <c r="R106" s="20"/>
      <c r="S106" s="20">
        <v>6</v>
      </c>
      <c r="T106" s="20"/>
      <c r="U106" s="20"/>
      <c r="V106" s="20">
        <v>1</v>
      </c>
      <c r="W106" s="20"/>
      <c r="X106" s="20"/>
      <c r="Y106" s="20"/>
      <c r="Z106" s="20"/>
      <c r="AA106" s="20"/>
      <c r="AB106" s="20"/>
      <c r="AC106" s="20"/>
      <c r="AD106" s="20"/>
      <c r="AE106" s="38"/>
      <c r="AF106" s="38"/>
      <c r="AG106" s="20"/>
    </row>
    <row r="107" spans="2:33" ht="12.75" customHeight="1" x14ac:dyDescent="0.2">
      <c r="B107" s="34"/>
      <c r="D107" s="39" t="s">
        <v>80</v>
      </c>
      <c r="E107" s="65" t="s">
        <v>240</v>
      </c>
      <c r="F107" s="66"/>
      <c r="G107" s="67"/>
      <c r="H107" s="18">
        <v>3038.35</v>
      </c>
      <c r="I107" s="19" t="s">
        <v>94</v>
      </c>
      <c r="J107" s="20" t="s">
        <v>2</v>
      </c>
      <c r="K107" s="18">
        <v>3090.09</v>
      </c>
      <c r="L107" s="21" t="s">
        <v>94</v>
      </c>
      <c r="M107" s="19">
        <v>45</v>
      </c>
      <c r="N107" s="20"/>
      <c r="O107" s="20"/>
      <c r="P107" s="20"/>
      <c r="Q107" s="20">
        <v>52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38"/>
      <c r="AF107" s="38"/>
      <c r="AG107" s="20"/>
    </row>
    <row r="108" spans="2:33" ht="12.75" customHeight="1" x14ac:dyDescent="0.2">
      <c r="B108" s="34"/>
      <c r="D108" s="39" t="s">
        <v>81</v>
      </c>
      <c r="E108" s="53" t="s">
        <v>240</v>
      </c>
      <c r="F108" s="50" t="str">
        <f>"-"</f>
        <v>-</v>
      </c>
      <c r="G108" s="54" t="s">
        <v>240</v>
      </c>
      <c r="H108" s="18">
        <v>3250</v>
      </c>
      <c r="I108" s="19" t="s">
        <v>94</v>
      </c>
      <c r="J108" s="20" t="s">
        <v>2</v>
      </c>
      <c r="K108" s="18">
        <v>3324.78</v>
      </c>
      <c r="L108" s="21" t="s">
        <v>94</v>
      </c>
      <c r="M108" s="19">
        <v>49</v>
      </c>
      <c r="N108" s="20"/>
      <c r="O108" s="20"/>
      <c r="P108" s="20"/>
      <c r="Q108" s="20">
        <v>75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38"/>
      <c r="AF108" s="38"/>
      <c r="AG108" s="20"/>
    </row>
    <row r="109" spans="2:33" ht="12.75" customHeight="1" x14ac:dyDescent="0.2">
      <c r="B109" s="34"/>
      <c r="D109" s="39" t="s">
        <v>82</v>
      </c>
      <c r="E109" s="65" t="s">
        <v>241</v>
      </c>
      <c r="F109" s="66"/>
      <c r="G109" s="67"/>
      <c r="H109" s="18">
        <v>3345.63</v>
      </c>
      <c r="I109" s="19" t="s">
        <v>94</v>
      </c>
      <c r="J109" s="20" t="s">
        <v>2</v>
      </c>
      <c r="K109" s="18">
        <v>3425</v>
      </c>
      <c r="L109" s="21" t="s">
        <v>94</v>
      </c>
      <c r="M109" s="19">
        <v>48</v>
      </c>
      <c r="N109" s="20"/>
      <c r="O109" s="20"/>
      <c r="P109" s="20"/>
      <c r="Q109" s="20">
        <v>100</v>
      </c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38"/>
      <c r="AF109" s="38"/>
      <c r="AG109" s="20"/>
    </row>
    <row r="110" spans="2:33" ht="12.75" customHeight="1" x14ac:dyDescent="0.2">
      <c r="B110" s="34"/>
      <c r="D110" s="39" t="s">
        <v>83</v>
      </c>
      <c r="E110" s="65" t="s">
        <v>241</v>
      </c>
      <c r="F110" s="66"/>
      <c r="G110" s="67"/>
      <c r="H110" s="18">
        <v>3485.62</v>
      </c>
      <c r="I110" s="19" t="s">
        <v>94</v>
      </c>
      <c r="J110" s="20" t="s">
        <v>2</v>
      </c>
      <c r="K110" s="18">
        <v>3643.54</v>
      </c>
      <c r="L110" s="21" t="s">
        <v>94</v>
      </c>
      <c r="M110" s="19"/>
      <c r="N110" s="20"/>
      <c r="O110" s="20"/>
      <c r="P110" s="20">
        <v>194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38"/>
      <c r="AF110" s="38"/>
      <c r="AG110" s="20"/>
    </row>
    <row r="111" spans="2:33" ht="12.75" customHeight="1" x14ac:dyDescent="0.2">
      <c r="B111" s="34"/>
      <c r="D111" s="17"/>
      <c r="E111" s="65"/>
      <c r="F111" s="66"/>
      <c r="G111" s="67"/>
      <c r="H111" s="18"/>
      <c r="I111" s="19"/>
      <c r="J111" s="20"/>
      <c r="K111" s="18"/>
      <c r="L111" s="21"/>
      <c r="M111" s="19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38"/>
      <c r="AF111" s="38"/>
      <c r="AG111" s="20"/>
    </row>
    <row r="112" spans="2:33" ht="12.75" customHeight="1" x14ac:dyDescent="0.2">
      <c r="B112" s="34"/>
      <c r="D112" s="17" t="s">
        <v>84</v>
      </c>
      <c r="E112" s="65" t="s">
        <v>241</v>
      </c>
      <c r="F112" s="66"/>
      <c r="G112" s="67"/>
      <c r="H112" s="18">
        <v>3485.62</v>
      </c>
      <c r="I112" s="19" t="s">
        <v>94</v>
      </c>
      <c r="J112" s="20" t="s">
        <v>2</v>
      </c>
      <c r="K112" s="18">
        <v>3500.26</v>
      </c>
      <c r="L112" s="21" t="s">
        <v>94</v>
      </c>
      <c r="M112" s="19">
        <v>16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38"/>
      <c r="AF112" s="38"/>
      <c r="AG112" s="20"/>
    </row>
    <row r="113" spans="2:33" ht="12.75" customHeight="1" x14ac:dyDescent="0.2">
      <c r="B113" s="34"/>
      <c r="D113" s="39" t="s">
        <v>85</v>
      </c>
      <c r="E113" s="65" t="s">
        <v>241</v>
      </c>
      <c r="F113" s="66"/>
      <c r="G113" s="67"/>
      <c r="H113" s="18">
        <v>3678.81</v>
      </c>
      <c r="I113" s="19" t="s">
        <v>95</v>
      </c>
      <c r="J113" s="20" t="s">
        <v>2</v>
      </c>
      <c r="K113" s="18">
        <v>3696.16</v>
      </c>
      <c r="L113" s="21" t="s">
        <v>95</v>
      </c>
      <c r="M113" s="19"/>
      <c r="N113" s="20"/>
      <c r="O113" s="20">
        <v>58</v>
      </c>
      <c r="P113" s="20"/>
      <c r="Q113" s="20">
        <v>19</v>
      </c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38"/>
      <c r="AF113" s="38"/>
      <c r="AG113" s="20"/>
    </row>
    <row r="114" spans="2:33" ht="12.75" customHeight="1" x14ac:dyDescent="0.2">
      <c r="B114" s="34"/>
      <c r="D114" s="39" t="s">
        <v>86</v>
      </c>
      <c r="E114" s="65" t="s">
        <v>241</v>
      </c>
      <c r="F114" s="66"/>
      <c r="G114" s="67"/>
      <c r="H114" s="18">
        <v>3681.49</v>
      </c>
      <c r="I114" s="19" t="s">
        <v>94</v>
      </c>
      <c r="J114" s="20" t="s">
        <v>2</v>
      </c>
      <c r="K114" s="18">
        <v>3704.33</v>
      </c>
      <c r="L114" s="21" t="s">
        <v>94</v>
      </c>
      <c r="M114" s="19"/>
      <c r="N114" s="20"/>
      <c r="O114" s="20">
        <v>29</v>
      </c>
      <c r="P114" s="20"/>
      <c r="Q114" s="20">
        <v>23</v>
      </c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38"/>
      <c r="AF114" s="38"/>
      <c r="AG114" s="20"/>
    </row>
    <row r="115" spans="2:33" ht="12.75" customHeight="1" x14ac:dyDescent="0.2">
      <c r="B115" s="34"/>
      <c r="D115" s="39" t="s">
        <v>87</v>
      </c>
      <c r="E115" s="65" t="s">
        <v>242</v>
      </c>
      <c r="F115" s="66"/>
      <c r="G115" s="67"/>
      <c r="H115" s="61">
        <v>3943.7</v>
      </c>
      <c r="I115" s="19" t="s">
        <v>94</v>
      </c>
      <c r="J115" s="38" t="s">
        <v>2</v>
      </c>
      <c r="K115" s="61">
        <v>4404.75</v>
      </c>
      <c r="L115" s="21" t="s">
        <v>94</v>
      </c>
      <c r="M115" s="19"/>
      <c r="N115" s="38">
        <v>611</v>
      </c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38"/>
      <c r="AF115" s="38"/>
      <c r="AG115" s="20"/>
    </row>
    <row r="116" spans="2:33" ht="12.75" customHeight="1" x14ac:dyDescent="0.2">
      <c r="B116" s="34"/>
      <c r="D116" s="39" t="s">
        <v>88</v>
      </c>
      <c r="E116" s="65" t="s">
        <v>242</v>
      </c>
      <c r="F116" s="66"/>
      <c r="G116" s="67"/>
      <c r="H116" s="61">
        <v>4115.17</v>
      </c>
      <c r="I116" s="19" t="s">
        <v>94</v>
      </c>
      <c r="J116" s="38" t="s">
        <v>2</v>
      </c>
      <c r="K116" s="61">
        <v>4122.0600000000004</v>
      </c>
      <c r="L116" s="21" t="s">
        <v>94</v>
      </c>
      <c r="M116" s="19">
        <v>20</v>
      </c>
      <c r="N116" s="20"/>
      <c r="O116" s="20"/>
      <c r="P116" s="20"/>
      <c r="Q116" s="20">
        <v>7</v>
      </c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38"/>
      <c r="AF116" s="38"/>
      <c r="AG116" s="20"/>
    </row>
    <row r="117" spans="2:33" ht="12.75" customHeight="1" x14ac:dyDescent="0.2">
      <c r="B117" s="34"/>
      <c r="D117" s="17"/>
      <c r="E117" s="65"/>
      <c r="F117" s="66"/>
      <c r="G117" s="67"/>
      <c r="H117" s="18"/>
      <c r="I117" s="19"/>
      <c r="J117" s="20"/>
      <c r="K117" s="18"/>
      <c r="L117" s="21"/>
      <c r="M117" s="19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38"/>
      <c r="AF117" s="38"/>
      <c r="AG117" s="20"/>
    </row>
    <row r="118" spans="2:33" ht="12.75" customHeight="1" x14ac:dyDescent="0.2">
      <c r="B118" s="34"/>
      <c r="D118" s="17" t="s">
        <v>89</v>
      </c>
      <c r="E118" s="65" t="s">
        <v>242</v>
      </c>
      <c r="F118" s="66"/>
      <c r="G118" s="67"/>
      <c r="H118" s="18">
        <v>4135.53</v>
      </c>
      <c r="I118" s="19" t="s">
        <v>95</v>
      </c>
      <c r="J118" s="20" t="s">
        <v>2</v>
      </c>
      <c r="K118" s="18">
        <v>4142.53</v>
      </c>
      <c r="L118" s="21" t="s">
        <v>95</v>
      </c>
      <c r="M118" s="19">
        <v>20</v>
      </c>
      <c r="N118" s="20"/>
      <c r="O118" s="20"/>
      <c r="P118" s="20"/>
      <c r="Q118" s="20">
        <v>7</v>
      </c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38"/>
      <c r="AF118" s="38"/>
      <c r="AG118" s="20"/>
    </row>
    <row r="119" spans="2:33" ht="12.75" customHeight="1" x14ac:dyDescent="0.2">
      <c r="B119" s="34"/>
      <c r="D119" s="39" t="s">
        <v>90</v>
      </c>
      <c r="E119" s="65" t="s">
        <v>243</v>
      </c>
      <c r="F119" s="66"/>
      <c r="G119" s="67"/>
      <c r="H119" s="18">
        <v>4336.99</v>
      </c>
      <c r="I119" s="19" t="s">
        <v>94</v>
      </c>
      <c r="J119" s="20"/>
      <c r="K119" s="18"/>
      <c r="L119" s="21"/>
      <c r="M119" s="19"/>
      <c r="N119" s="20"/>
      <c r="O119" s="20"/>
      <c r="P119" s="20"/>
      <c r="Q119" s="20"/>
      <c r="R119" s="20"/>
      <c r="S119" s="20">
        <v>12</v>
      </c>
      <c r="T119" s="20"/>
      <c r="U119" s="20"/>
      <c r="V119" s="20"/>
      <c r="W119" s="38">
        <v>1</v>
      </c>
      <c r="X119" s="20"/>
      <c r="Y119" s="20"/>
      <c r="Z119" s="20"/>
      <c r="AA119" s="20"/>
      <c r="AB119" s="20"/>
      <c r="AC119" s="20"/>
      <c r="AD119" s="20"/>
      <c r="AE119" s="38"/>
      <c r="AF119" s="38"/>
      <c r="AG119" s="20"/>
    </row>
    <row r="120" spans="2:33" ht="12.75" customHeight="1" x14ac:dyDescent="0.2">
      <c r="B120" s="34"/>
      <c r="D120" s="39" t="s">
        <v>91</v>
      </c>
      <c r="E120" s="65" t="s">
        <v>243</v>
      </c>
      <c r="F120" s="66"/>
      <c r="G120" s="67"/>
      <c r="H120" s="18">
        <v>4381.58</v>
      </c>
      <c r="I120" s="19" t="s">
        <v>94</v>
      </c>
      <c r="J120" s="20" t="s">
        <v>2</v>
      </c>
      <c r="K120" s="18">
        <v>4396.21</v>
      </c>
      <c r="L120" s="21" t="s">
        <v>94</v>
      </c>
      <c r="M120" s="19"/>
      <c r="N120" s="20"/>
      <c r="O120" s="20">
        <v>73</v>
      </c>
      <c r="P120" s="20">
        <v>8</v>
      </c>
      <c r="Q120" s="20"/>
      <c r="R120" s="20"/>
      <c r="S120" s="20"/>
      <c r="T120" s="20"/>
      <c r="U120" s="20"/>
      <c r="V120" s="20"/>
      <c r="W120" s="38"/>
      <c r="X120" s="20"/>
      <c r="Y120" s="20"/>
      <c r="Z120" s="20"/>
      <c r="AA120" s="20"/>
      <c r="AB120" s="20"/>
      <c r="AC120" s="20"/>
      <c r="AD120" s="20"/>
      <c r="AE120" s="38"/>
      <c r="AF120" s="38"/>
      <c r="AG120" s="20"/>
    </row>
    <row r="121" spans="2:33" ht="12.75" customHeight="1" x14ac:dyDescent="0.2">
      <c r="B121" s="34"/>
      <c r="D121" s="39" t="s">
        <v>92</v>
      </c>
      <c r="E121" s="65" t="s">
        <v>243</v>
      </c>
      <c r="F121" s="66"/>
      <c r="G121" s="67"/>
      <c r="H121" s="18">
        <v>4388</v>
      </c>
      <c r="I121" s="19" t="s">
        <v>95</v>
      </c>
      <c r="J121" s="20" t="s">
        <v>2</v>
      </c>
      <c r="K121" s="18">
        <v>4410.57</v>
      </c>
      <c r="L121" s="21" t="s">
        <v>95</v>
      </c>
      <c r="M121" s="19"/>
      <c r="N121" s="20"/>
      <c r="O121" s="20">
        <v>74</v>
      </c>
      <c r="P121" s="20">
        <v>13</v>
      </c>
      <c r="Q121" s="20"/>
      <c r="R121" s="20"/>
      <c r="S121" s="20"/>
      <c r="T121" s="20"/>
      <c r="U121" s="20"/>
      <c r="V121" s="20"/>
      <c r="W121" s="38"/>
      <c r="X121" s="20"/>
      <c r="Y121" s="20"/>
      <c r="Z121" s="20"/>
      <c r="AA121" s="20"/>
      <c r="AB121" s="20"/>
      <c r="AC121" s="20"/>
      <c r="AD121" s="20"/>
      <c r="AE121" s="38"/>
      <c r="AF121" s="38"/>
      <c r="AG121" s="20"/>
    </row>
    <row r="122" spans="2:33" ht="12.75" customHeight="1" x14ac:dyDescent="0.2">
      <c r="B122" s="34"/>
      <c r="D122" s="39" t="s">
        <v>93</v>
      </c>
      <c r="E122" s="65"/>
      <c r="F122" s="66"/>
      <c r="G122" s="67"/>
      <c r="H122" s="85" t="s">
        <v>98</v>
      </c>
      <c r="I122" s="86"/>
      <c r="J122" s="86"/>
      <c r="K122" s="86"/>
      <c r="L122" s="87"/>
      <c r="M122" s="19"/>
      <c r="N122" s="20"/>
      <c r="O122" s="20"/>
      <c r="P122" s="20"/>
      <c r="Q122" s="20"/>
      <c r="R122" s="20"/>
      <c r="S122" s="20"/>
      <c r="T122" s="20"/>
      <c r="U122" s="20"/>
      <c r="V122" s="20"/>
      <c r="W122" s="38"/>
      <c r="X122" s="20"/>
      <c r="Y122" s="20"/>
      <c r="Z122" s="20"/>
      <c r="AA122" s="20"/>
      <c r="AB122" s="20"/>
      <c r="AC122" s="20"/>
      <c r="AD122" s="20"/>
      <c r="AE122" s="38"/>
      <c r="AF122" s="38"/>
      <c r="AG122" s="20"/>
    </row>
    <row r="123" spans="2:33" ht="12.75" customHeight="1" x14ac:dyDescent="0.2">
      <c r="B123" s="34"/>
      <c r="D123" s="17"/>
      <c r="E123" s="65"/>
      <c r="F123" s="66"/>
      <c r="G123" s="67"/>
      <c r="H123" s="18"/>
      <c r="I123" s="19"/>
      <c r="J123" s="20"/>
      <c r="K123" s="18"/>
      <c r="L123" s="21"/>
      <c r="M123" s="19"/>
      <c r="N123" s="20"/>
      <c r="O123" s="20"/>
      <c r="P123" s="20"/>
      <c r="Q123" s="20"/>
      <c r="R123" s="20"/>
      <c r="S123" s="20"/>
      <c r="T123" s="20"/>
      <c r="U123" s="20"/>
      <c r="V123" s="20"/>
      <c r="W123" s="38"/>
      <c r="X123" s="20"/>
      <c r="Y123" s="20"/>
      <c r="Z123" s="20"/>
      <c r="AA123" s="20"/>
      <c r="AB123" s="20"/>
      <c r="AC123" s="20"/>
      <c r="AD123" s="20"/>
      <c r="AE123" s="38"/>
      <c r="AF123" s="38"/>
      <c r="AG123" s="20"/>
    </row>
    <row r="124" spans="2:33" ht="12.75" customHeight="1" x14ac:dyDescent="0.2">
      <c r="B124" s="34"/>
      <c r="D124" s="17" t="s">
        <v>102</v>
      </c>
      <c r="E124" s="65" t="s">
        <v>243</v>
      </c>
      <c r="F124" s="66"/>
      <c r="G124" s="67"/>
      <c r="H124" s="18">
        <v>4422.1000000000004</v>
      </c>
      <c r="I124" s="19" t="s">
        <v>94</v>
      </c>
      <c r="J124" s="20" t="s">
        <v>2</v>
      </c>
      <c r="K124" s="18">
        <v>4438.72</v>
      </c>
      <c r="L124" s="21" t="s">
        <v>94</v>
      </c>
      <c r="M124" s="19"/>
      <c r="N124" s="20"/>
      <c r="O124" s="20">
        <v>75</v>
      </c>
      <c r="P124" s="20">
        <v>9</v>
      </c>
      <c r="Q124" s="20"/>
      <c r="R124" s="20"/>
      <c r="S124" s="20"/>
      <c r="T124" s="20"/>
      <c r="U124" s="20"/>
      <c r="V124" s="20"/>
      <c r="W124" s="38"/>
      <c r="X124" s="20"/>
      <c r="Y124" s="20"/>
      <c r="Z124" s="20"/>
      <c r="AA124" s="20"/>
      <c r="AB124" s="20"/>
      <c r="AC124" s="20"/>
      <c r="AD124" s="20"/>
      <c r="AE124" s="38"/>
      <c r="AF124" s="38"/>
      <c r="AG124" s="20"/>
    </row>
    <row r="125" spans="2:33" ht="12.75" customHeight="1" x14ac:dyDescent="0.2">
      <c r="B125" s="34"/>
      <c r="D125" s="39" t="s">
        <v>103</v>
      </c>
      <c r="E125" s="65" t="s">
        <v>243</v>
      </c>
      <c r="F125" s="66"/>
      <c r="G125" s="67"/>
      <c r="H125" s="18">
        <v>4444.55</v>
      </c>
      <c r="I125" s="19" t="s">
        <v>95</v>
      </c>
      <c r="J125" s="20" t="s">
        <v>2</v>
      </c>
      <c r="K125" s="18">
        <v>4472.1899999999996</v>
      </c>
      <c r="L125" s="21" t="s">
        <v>95</v>
      </c>
      <c r="M125" s="19"/>
      <c r="N125" s="20"/>
      <c r="O125" s="20">
        <v>76</v>
      </c>
      <c r="P125" s="20"/>
      <c r="Q125" s="38">
        <v>22</v>
      </c>
      <c r="R125" s="20"/>
      <c r="S125" s="20"/>
      <c r="T125" s="20"/>
      <c r="U125" s="20"/>
      <c r="V125" s="20"/>
      <c r="W125" s="38"/>
      <c r="X125" s="20"/>
      <c r="Y125" s="20"/>
      <c r="Z125" s="20"/>
      <c r="AA125" s="20"/>
      <c r="AB125" s="20"/>
      <c r="AC125" s="20"/>
      <c r="AD125" s="20"/>
      <c r="AE125" s="38"/>
      <c r="AF125" s="38"/>
      <c r="AG125" s="20"/>
    </row>
    <row r="126" spans="2:33" ht="12.75" customHeight="1" x14ac:dyDescent="0.2">
      <c r="B126" s="34"/>
      <c r="D126" s="39" t="s">
        <v>104</v>
      </c>
      <c r="E126" s="65" t="s">
        <v>243</v>
      </c>
      <c r="F126" s="66"/>
      <c r="G126" s="67"/>
      <c r="H126" s="18">
        <v>4637.74</v>
      </c>
      <c r="I126" s="19" t="s">
        <v>94</v>
      </c>
      <c r="J126" s="20"/>
      <c r="K126" s="18"/>
      <c r="L126" s="21"/>
      <c r="M126" s="19"/>
      <c r="N126" s="20"/>
      <c r="O126" s="20"/>
      <c r="P126" s="20"/>
      <c r="Q126" s="20"/>
      <c r="R126" s="20"/>
      <c r="S126" s="20">
        <v>12</v>
      </c>
      <c r="T126" s="20"/>
      <c r="U126" s="20"/>
      <c r="V126" s="20"/>
      <c r="W126" s="38">
        <v>1</v>
      </c>
      <c r="X126" s="20"/>
      <c r="Y126" s="20"/>
      <c r="Z126" s="20"/>
      <c r="AA126" s="20"/>
      <c r="AB126" s="20"/>
      <c r="AC126" s="20"/>
      <c r="AD126" s="20"/>
      <c r="AE126" s="38"/>
      <c r="AF126" s="38"/>
      <c r="AG126" s="20"/>
    </row>
    <row r="127" spans="2:33" ht="12.75" customHeight="1" x14ac:dyDescent="0.2">
      <c r="B127" s="34"/>
      <c r="D127" s="39" t="s">
        <v>105</v>
      </c>
      <c r="E127" s="65" t="s">
        <v>243</v>
      </c>
      <c r="F127" s="66"/>
      <c r="G127" s="67"/>
      <c r="H127" s="18">
        <v>4653.3900000000003</v>
      </c>
      <c r="I127" s="19" t="s">
        <v>94</v>
      </c>
      <c r="J127" s="20" t="s">
        <v>2</v>
      </c>
      <c r="K127" s="18">
        <v>4696.3100000000004</v>
      </c>
      <c r="L127" s="21" t="s">
        <v>94</v>
      </c>
      <c r="M127" s="19"/>
      <c r="N127" s="20"/>
      <c r="O127" s="20">
        <v>228</v>
      </c>
      <c r="P127" s="20"/>
      <c r="Q127" s="20"/>
      <c r="R127" s="20"/>
      <c r="S127" s="20"/>
      <c r="T127" s="20"/>
      <c r="U127" s="20"/>
      <c r="V127" s="20"/>
      <c r="W127" s="38"/>
      <c r="X127" s="20"/>
      <c r="Y127" s="20"/>
      <c r="Z127" s="20"/>
      <c r="AA127" s="20"/>
      <c r="AB127" s="20"/>
      <c r="AC127" s="20"/>
      <c r="AD127" s="20"/>
      <c r="AE127" s="38"/>
      <c r="AF127" s="38"/>
      <c r="AG127" s="20"/>
    </row>
    <row r="128" spans="2:33" ht="12.75" customHeight="1" x14ac:dyDescent="0.2">
      <c r="B128" s="34"/>
      <c r="D128" s="39" t="s">
        <v>106</v>
      </c>
      <c r="E128" s="65"/>
      <c r="F128" s="66"/>
      <c r="G128" s="67"/>
      <c r="H128" s="85" t="s">
        <v>98</v>
      </c>
      <c r="I128" s="86"/>
      <c r="J128" s="86"/>
      <c r="K128" s="86"/>
      <c r="L128" s="87"/>
      <c r="M128" s="19"/>
      <c r="N128" s="20"/>
      <c r="O128" s="20"/>
      <c r="P128" s="20"/>
      <c r="Q128" s="20"/>
      <c r="R128" s="20"/>
      <c r="S128" s="20"/>
      <c r="T128" s="20"/>
      <c r="U128" s="20"/>
      <c r="V128" s="20"/>
      <c r="W128" s="38"/>
      <c r="X128" s="20"/>
      <c r="Y128" s="20"/>
      <c r="Z128" s="20"/>
      <c r="AA128" s="20"/>
      <c r="AB128" s="20"/>
      <c r="AC128" s="20"/>
      <c r="AD128" s="20"/>
      <c r="AE128" s="38"/>
      <c r="AF128" s="38"/>
      <c r="AG128" s="20"/>
    </row>
    <row r="129" spans="2:33" ht="12.75" customHeight="1" x14ac:dyDescent="0.2">
      <c r="B129" s="34"/>
      <c r="D129" s="17"/>
      <c r="E129" s="65"/>
      <c r="F129" s="66"/>
      <c r="G129" s="67"/>
      <c r="H129" s="18"/>
      <c r="I129" s="19"/>
      <c r="J129" s="20"/>
      <c r="K129" s="18"/>
      <c r="L129" s="21"/>
      <c r="M129" s="19"/>
      <c r="N129" s="20"/>
      <c r="O129" s="20"/>
      <c r="P129" s="20"/>
      <c r="Q129" s="20"/>
      <c r="R129" s="20"/>
      <c r="S129" s="20"/>
      <c r="T129" s="20"/>
      <c r="U129" s="20"/>
      <c r="V129" s="20"/>
      <c r="W129" s="38"/>
      <c r="X129" s="20"/>
      <c r="Y129" s="20"/>
      <c r="Z129" s="20"/>
      <c r="AA129" s="20"/>
      <c r="AB129" s="20"/>
      <c r="AC129" s="20"/>
      <c r="AD129" s="20"/>
      <c r="AE129" s="38"/>
      <c r="AF129" s="38"/>
      <c r="AG129" s="20"/>
    </row>
    <row r="130" spans="2:33" ht="12.75" customHeight="1" x14ac:dyDescent="0.2">
      <c r="B130" s="34"/>
      <c r="D130" s="17" t="s">
        <v>107</v>
      </c>
      <c r="E130" s="65" t="s">
        <v>243</v>
      </c>
      <c r="F130" s="66"/>
      <c r="G130" s="67"/>
      <c r="H130" s="18">
        <v>4749.01</v>
      </c>
      <c r="I130" s="19" t="s">
        <v>94</v>
      </c>
      <c r="J130" s="20" t="s">
        <v>2</v>
      </c>
      <c r="K130" s="18">
        <v>4757</v>
      </c>
      <c r="L130" s="21" t="s">
        <v>94</v>
      </c>
      <c r="M130" s="19"/>
      <c r="N130" s="20"/>
      <c r="O130" s="20"/>
      <c r="P130" s="20">
        <v>14</v>
      </c>
      <c r="Q130" s="20"/>
      <c r="R130" s="20"/>
      <c r="S130" s="20"/>
      <c r="T130" s="20"/>
      <c r="U130" s="20"/>
      <c r="V130" s="20"/>
      <c r="W130" s="38"/>
      <c r="X130" s="20"/>
      <c r="Y130" s="20"/>
      <c r="Z130" s="20"/>
      <c r="AA130" s="20"/>
      <c r="AB130" s="20"/>
      <c r="AC130" s="20"/>
      <c r="AD130" s="20"/>
      <c r="AE130" s="38"/>
      <c r="AF130" s="38"/>
      <c r="AG130" s="20"/>
    </row>
    <row r="131" spans="2:33" ht="12.75" customHeight="1" x14ac:dyDescent="0.2">
      <c r="B131" s="34"/>
      <c r="D131" s="39" t="s">
        <v>108</v>
      </c>
      <c r="E131" s="53" t="s">
        <v>243</v>
      </c>
      <c r="F131" s="50" t="str">
        <f>"-"</f>
        <v>-</v>
      </c>
      <c r="G131" s="54" t="s">
        <v>244</v>
      </c>
      <c r="H131" s="18">
        <v>4749.3</v>
      </c>
      <c r="I131" s="19" t="s">
        <v>94</v>
      </c>
      <c r="J131" s="20" t="s">
        <v>2</v>
      </c>
      <c r="K131" s="18">
        <v>5006.03</v>
      </c>
      <c r="L131" s="21" t="s">
        <v>94</v>
      </c>
      <c r="M131" s="19"/>
      <c r="N131" s="20"/>
      <c r="O131" s="20">
        <v>1446</v>
      </c>
      <c r="P131" s="20"/>
      <c r="Q131" s="20"/>
      <c r="R131" s="20"/>
      <c r="S131" s="20"/>
      <c r="T131" s="20"/>
      <c r="U131" s="20"/>
      <c r="V131" s="20"/>
      <c r="W131" s="38"/>
      <c r="X131" s="20"/>
      <c r="Y131" s="20"/>
      <c r="Z131" s="20"/>
      <c r="AA131" s="20"/>
      <c r="AB131" s="20"/>
      <c r="AC131" s="20"/>
      <c r="AD131" s="20"/>
      <c r="AE131" s="38"/>
      <c r="AF131" s="38"/>
      <c r="AG131" s="20"/>
    </row>
    <row r="132" spans="2:33" ht="12.75" customHeight="1" x14ac:dyDescent="0.2">
      <c r="B132" s="34"/>
      <c r="D132" s="39" t="s">
        <v>109</v>
      </c>
      <c r="E132" s="65"/>
      <c r="F132" s="66"/>
      <c r="G132" s="67"/>
      <c r="H132" s="85" t="s">
        <v>98</v>
      </c>
      <c r="I132" s="86"/>
      <c r="J132" s="86"/>
      <c r="K132" s="86"/>
      <c r="L132" s="87"/>
      <c r="M132" s="19"/>
      <c r="N132" s="20"/>
      <c r="O132" s="20"/>
      <c r="P132" s="20"/>
      <c r="Q132" s="20"/>
      <c r="R132" s="20"/>
      <c r="S132" s="20"/>
      <c r="T132" s="20"/>
      <c r="U132" s="20"/>
      <c r="V132" s="20"/>
      <c r="W132" s="38"/>
      <c r="X132" s="20"/>
      <c r="Y132" s="20"/>
      <c r="Z132" s="20"/>
      <c r="AA132" s="20"/>
      <c r="AB132" s="20"/>
      <c r="AC132" s="20"/>
      <c r="AD132" s="20"/>
      <c r="AE132" s="38"/>
      <c r="AF132" s="38"/>
      <c r="AG132" s="20"/>
    </row>
    <row r="133" spans="2:33" ht="12.75" customHeight="1" x14ac:dyDescent="0.2">
      <c r="B133" s="34"/>
      <c r="D133" s="39" t="s">
        <v>110</v>
      </c>
      <c r="E133" s="65" t="s">
        <v>244</v>
      </c>
      <c r="F133" s="66"/>
      <c r="G133" s="67"/>
      <c r="H133" s="18">
        <v>4945.53</v>
      </c>
      <c r="I133" s="19" t="s">
        <v>95</v>
      </c>
      <c r="J133" s="20" t="s">
        <v>2</v>
      </c>
      <c r="K133" s="18">
        <v>4991.8900000000003</v>
      </c>
      <c r="L133" s="21" t="s">
        <v>95</v>
      </c>
      <c r="M133" s="19"/>
      <c r="N133" s="20"/>
      <c r="O133" s="20"/>
      <c r="P133" s="20">
        <v>60</v>
      </c>
      <c r="Q133" s="20"/>
      <c r="R133" s="20"/>
      <c r="S133" s="20"/>
      <c r="T133" s="20"/>
      <c r="U133" s="20"/>
      <c r="V133" s="20"/>
      <c r="W133" s="38"/>
      <c r="X133" s="20"/>
      <c r="Y133" s="20"/>
      <c r="Z133" s="20"/>
      <c r="AA133" s="20"/>
      <c r="AB133" s="20"/>
      <c r="AC133" s="20"/>
      <c r="AD133" s="20"/>
      <c r="AE133" s="38"/>
      <c r="AF133" s="38"/>
      <c r="AG133" s="20"/>
    </row>
    <row r="134" spans="2:33" ht="12.75" customHeight="1" x14ac:dyDescent="0.2">
      <c r="B134" s="34"/>
      <c r="D134" s="39" t="s">
        <v>111</v>
      </c>
      <c r="E134" s="65" t="s">
        <v>244</v>
      </c>
      <c r="F134" s="66"/>
      <c r="G134" s="67"/>
      <c r="H134" s="18">
        <v>4951.8900000000003</v>
      </c>
      <c r="I134" s="19" t="s">
        <v>95</v>
      </c>
      <c r="J134" s="20"/>
      <c r="K134" s="18"/>
      <c r="L134" s="21"/>
      <c r="M134" s="19"/>
      <c r="N134" s="20"/>
      <c r="O134" s="20"/>
      <c r="P134" s="20"/>
      <c r="Q134" s="20"/>
      <c r="R134" s="20"/>
      <c r="S134" s="20">
        <v>6</v>
      </c>
      <c r="T134" s="20"/>
      <c r="U134" s="20"/>
      <c r="V134" s="20"/>
      <c r="W134" s="38">
        <v>1</v>
      </c>
      <c r="X134" s="20"/>
      <c r="Y134" s="20"/>
      <c r="Z134" s="20"/>
      <c r="AA134" s="20"/>
      <c r="AB134" s="20"/>
      <c r="AC134" s="20"/>
      <c r="AD134" s="20"/>
      <c r="AE134" s="38"/>
      <c r="AF134" s="38"/>
      <c r="AG134" s="20"/>
    </row>
    <row r="135" spans="2:33" ht="12.75" customHeight="1" x14ac:dyDescent="0.2">
      <c r="B135" s="34"/>
      <c r="D135" s="17"/>
      <c r="E135" s="65"/>
      <c r="F135" s="66"/>
      <c r="G135" s="67"/>
      <c r="H135" s="18"/>
      <c r="I135" s="19"/>
      <c r="J135" s="20"/>
      <c r="K135" s="18"/>
      <c r="L135" s="21"/>
      <c r="M135" s="19"/>
      <c r="N135" s="20"/>
      <c r="O135" s="20"/>
      <c r="P135" s="20"/>
      <c r="Q135" s="20"/>
      <c r="R135" s="20"/>
      <c r="S135" s="20"/>
      <c r="T135" s="20"/>
      <c r="U135" s="20"/>
      <c r="V135" s="20"/>
      <c r="W135" s="38"/>
      <c r="X135" s="20"/>
      <c r="Y135" s="20"/>
      <c r="Z135" s="20"/>
      <c r="AA135" s="20"/>
      <c r="AB135" s="20"/>
      <c r="AC135" s="20"/>
      <c r="AD135" s="20"/>
      <c r="AE135" s="38"/>
      <c r="AF135" s="38"/>
      <c r="AG135" s="20"/>
    </row>
    <row r="136" spans="2:33" ht="12.75" customHeight="1" x14ac:dyDescent="0.2">
      <c r="B136" s="34"/>
      <c r="D136" s="17" t="s">
        <v>112</v>
      </c>
      <c r="E136" s="65" t="s">
        <v>244</v>
      </c>
      <c r="F136" s="66"/>
      <c r="G136" s="67"/>
      <c r="H136" s="18">
        <v>4961.4399999999996</v>
      </c>
      <c r="I136" s="19" t="s">
        <v>95</v>
      </c>
      <c r="J136" s="38" t="s">
        <v>2</v>
      </c>
      <c r="K136" s="18">
        <v>4983.71</v>
      </c>
      <c r="L136" s="21" t="s">
        <v>95</v>
      </c>
      <c r="M136" s="19"/>
      <c r="N136" s="20"/>
      <c r="O136" s="20">
        <v>195</v>
      </c>
      <c r="P136" s="20"/>
      <c r="Q136" s="20"/>
      <c r="R136" s="20"/>
      <c r="S136" s="20"/>
      <c r="T136" s="20"/>
      <c r="U136" s="20"/>
      <c r="V136" s="20"/>
      <c r="W136" s="38"/>
      <c r="X136" s="20"/>
      <c r="Y136" s="20"/>
      <c r="Z136" s="20"/>
      <c r="AA136" s="20"/>
      <c r="AB136" s="20"/>
      <c r="AC136" s="20"/>
      <c r="AD136" s="20"/>
      <c r="AE136" s="38"/>
      <c r="AF136" s="38"/>
      <c r="AG136" s="20"/>
    </row>
    <row r="137" spans="2:33" ht="12.75" customHeight="1" x14ac:dyDescent="0.2">
      <c r="B137" s="34"/>
      <c r="D137" s="39" t="s">
        <v>113</v>
      </c>
      <c r="E137" s="65" t="s">
        <v>244</v>
      </c>
      <c r="F137" s="66"/>
      <c r="G137" s="67"/>
      <c r="H137" s="18">
        <v>4964.1899999999996</v>
      </c>
      <c r="I137" s="19" t="s">
        <v>94</v>
      </c>
      <c r="J137" s="38" t="s">
        <v>2</v>
      </c>
      <c r="K137" s="18">
        <v>5006.49</v>
      </c>
      <c r="L137" s="21" t="s">
        <v>94</v>
      </c>
      <c r="M137" s="19"/>
      <c r="N137" s="20"/>
      <c r="O137" s="20"/>
      <c r="P137" s="20">
        <v>18</v>
      </c>
      <c r="Q137" s="20">
        <v>31</v>
      </c>
      <c r="R137" s="20"/>
      <c r="S137" s="20"/>
      <c r="T137" s="20"/>
      <c r="U137" s="20"/>
      <c r="V137" s="20"/>
      <c r="W137" s="38"/>
      <c r="X137" s="20"/>
      <c r="Y137" s="20"/>
      <c r="Z137" s="20"/>
      <c r="AA137" s="20"/>
      <c r="AB137" s="20"/>
      <c r="AC137" s="20"/>
      <c r="AD137" s="20"/>
      <c r="AE137" s="38"/>
      <c r="AF137" s="38"/>
      <c r="AG137" s="20"/>
    </row>
    <row r="138" spans="2:33" ht="12.75" customHeight="1" x14ac:dyDescent="0.2">
      <c r="B138" s="34"/>
      <c r="D138" s="39" t="s">
        <v>114</v>
      </c>
      <c r="E138" s="65" t="s">
        <v>244</v>
      </c>
      <c r="F138" s="66"/>
      <c r="G138" s="67"/>
      <c r="H138" s="18">
        <v>5042.74</v>
      </c>
      <c r="I138" s="19" t="s">
        <v>94</v>
      </c>
      <c r="J138" s="38" t="s">
        <v>2</v>
      </c>
      <c r="K138" s="18">
        <v>5042.74</v>
      </c>
      <c r="L138" s="21" t="s">
        <v>94</v>
      </c>
      <c r="M138" s="19"/>
      <c r="N138" s="20"/>
      <c r="O138" s="20"/>
      <c r="P138" s="20">
        <v>20</v>
      </c>
      <c r="Q138" s="20">
        <v>22</v>
      </c>
      <c r="R138" s="20"/>
      <c r="S138" s="20"/>
      <c r="T138" s="20"/>
      <c r="U138" s="20"/>
      <c r="V138" s="20"/>
      <c r="W138" s="38"/>
      <c r="X138" s="20"/>
      <c r="Y138" s="20"/>
      <c r="Z138" s="20"/>
      <c r="AA138" s="20"/>
      <c r="AB138" s="20"/>
      <c r="AC138" s="20"/>
      <c r="AD138" s="20"/>
      <c r="AE138" s="38"/>
      <c r="AF138" s="38"/>
      <c r="AG138" s="20"/>
    </row>
    <row r="139" spans="2:33" ht="12.75" customHeight="1" x14ac:dyDescent="0.2">
      <c r="B139" s="34"/>
      <c r="D139" s="39" t="s">
        <v>115</v>
      </c>
      <c r="E139" s="65" t="s">
        <v>244</v>
      </c>
      <c r="F139" s="66"/>
      <c r="G139" s="67"/>
      <c r="H139" s="18">
        <v>5043.1099999999997</v>
      </c>
      <c r="I139" s="19" t="s">
        <v>94</v>
      </c>
      <c r="J139" s="38" t="s">
        <v>2</v>
      </c>
      <c r="K139" s="18">
        <v>5056.3100000000004</v>
      </c>
      <c r="L139" s="21" t="s">
        <v>94</v>
      </c>
      <c r="M139" s="19"/>
      <c r="N139" s="20"/>
      <c r="O139" s="20">
        <v>71</v>
      </c>
      <c r="P139" s="20"/>
      <c r="Q139" s="20"/>
      <c r="R139" s="20"/>
      <c r="S139" s="20"/>
      <c r="T139" s="20"/>
      <c r="U139" s="20"/>
      <c r="V139" s="20"/>
      <c r="W139" s="38"/>
      <c r="X139" s="20"/>
      <c r="Y139" s="20"/>
      <c r="Z139" s="20"/>
      <c r="AA139" s="20"/>
      <c r="AB139" s="20"/>
      <c r="AC139" s="20"/>
      <c r="AD139" s="20"/>
      <c r="AE139" s="38"/>
      <c r="AF139" s="38"/>
      <c r="AG139" s="20"/>
    </row>
    <row r="140" spans="2:33" ht="12.75" customHeight="1" x14ac:dyDescent="0.2">
      <c r="B140" s="34"/>
      <c r="D140" s="39" t="s">
        <v>116</v>
      </c>
      <c r="E140" s="65"/>
      <c r="F140" s="66"/>
      <c r="G140" s="67"/>
      <c r="H140" s="85" t="s">
        <v>98</v>
      </c>
      <c r="I140" s="86"/>
      <c r="J140" s="86"/>
      <c r="K140" s="86"/>
      <c r="L140" s="87"/>
      <c r="M140" s="19"/>
      <c r="N140" s="20"/>
      <c r="O140" s="20"/>
      <c r="P140" s="20"/>
      <c r="Q140" s="20"/>
      <c r="R140" s="20"/>
      <c r="S140" s="20"/>
      <c r="T140" s="20"/>
      <c r="U140" s="20"/>
      <c r="V140" s="20"/>
      <c r="W140" s="38"/>
      <c r="X140" s="20"/>
      <c r="Y140" s="20"/>
      <c r="Z140" s="20"/>
      <c r="AA140" s="20"/>
      <c r="AB140" s="20"/>
      <c r="AC140" s="20"/>
      <c r="AD140" s="20"/>
      <c r="AE140" s="38"/>
      <c r="AF140" s="38"/>
      <c r="AG140" s="20"/>
    </row>
    <row r="141" spans="2:33" ht="12.75" customHeight="1" x14ac:dyDescent="0.2">
      <c r="B141" s="34"/>
      <c r="D141" s="17"/>
      <c r="E141" s="65"/>
      <c r="F141" s="66"/>
      <c r="G141" s="67"/>
      <c r="H141" s="18"/>
      <c r="I141" s="19"/>
      <c r="J141" s="20"/>
      <c r="K141" s="18"/>
      <c r="L141" s="21"/>
      <c r="M141" s="19"/>
      <c r="N141" s="20"/>
      <c r="O141" s="20"/>
      <c r="P141" s="20"/>
      <c r="Q141" s="20"/>
      <c r="R141" s="20"/>
      <c r="S141" s="20"/>
      <c r="T141" s="20"/>
      <c r="U141" s="20"/>
      <c r="V141" s="20"/>
      <c r="W141" s="38"/>
      <c r="X141" s="20"/>
      <c r="Y141" s="20"/>
      <c r="Z141" s="20"/>
      <c r="AA141" s="20"/>
      <c r="AB141" s="20"/>
      <c r="AC141" s="20"/>
      <c r="AD141" s="20"/>
      <c r="AE141" s="38"/>
      <c r="AF141" s="38"/>
      <c r="AG141" s="20"/>
    </row>
    <row r="142" spans="2:33" ht="12.75" customHeight="1" x14ac:dyDescent="0.2">
      <c r="B142" s="34"/>
      <c r="D142" s="17" t="s">
        <v>117</v>
      </c>
      <c r="E142" s="65" t="s">
        <v>244</v>
      </c>
      <c r="F142" s="66"/>
      <c r="G142" s="67"/>
      <c r="H142" s="18">
        <v>5053.3900000000003</v>
      </c>
      <c r="I142" s="19" t="s">
        <v>95</v>
      </c>
      <c r="J142" s="20" t="s">
        <v>2</v>
      </c>
      <c r="K142" s="18">
        <v>5072</v>
      </c>
      <c r="L142" s="21" t="s">
        <v>95</v>
      </c>
      <c r="M142" s="19"/>
      <c r="N142" s="20"/>
      <c r="O142" s="20">
        <v>110</v>
      </c>
      <c r="P142" s="20"/>
      <c r="Q142" s="20">
        <v>17</v>
      </c>
      <c r="R142" s="20"/>
      <c r="S142" s="20"/>
      <c r="T142" s="20"/>
      <c r="U142" s="20"/>
      <c r="V142" s="20"/>
      <c r="W142" s="38"/>
      <c r="X142" s="20"/>
      <c r="Y142" s="20"/>
      <c r="Z142" s="20"/>
      <c r="AA142" s="20"/>
      <c r="AB142" s="20"/>
      <c r="AC142" s="20"/>
      <c r="AD142" s="20"/>
      <c r="AE142" s="38"/>
      <c r="AF142" s="38"/>
      <c r="AG142" s="20"/>
    </row>
    <row r="143" spans="2:33" ht="12.75" customHeight="1" x14ac:dyDescent="0.2">
      <c r="B143" s="34"/>
      <c r="D143" s="39" t="s">
        <v>118</v>
      </c>
      <c r="E143" s="65" t="s">
        <v>244</v>
      </c>
      <c r="F143" s="66"/>
      <c r="G143" s="67"/>
      <c r="H143" s="18">
        <v>5067.63</v>
      </c>
      <c r="I143" s="19" t="s">
        <v>94</v>
      </c>
      <c r="J143" s="20"/>
      <c r="K143" s="18"/>
      <c r="L143" s="21"/>
      <c r="M143" s="19"/>
      <c r="N143" s="20"/>
      <c r="O143" s="20"/>
      <c r="P143" s="20"/>
      <c r="Q143" s="20"/>
      <c r="R143" s="20"/>
      <c r="S143" s="20">
        <v>6</v>
      </c>
      <c r="T143" s="20"/>
      <c r="U143" s="20"/>
      <c r="V143" s="20"/>
      <c r="W143" s="38">
        <v>1</v>
      </c>
      <c r="X143" s="20"/>
      <c r="Y143" s="20"/>
      <c r="Z143" s="20"/>
      <c r="AA143" s="20"/>
      <c r="AB143" s="20"/>
      <c r="AC143" s="20"/>
      <c r="AD143" s="20"/>
      <c r="AE143" s="38"/>
      <c r="AF143" s="38"/>
      <c r="AG143" s="20"/>
    </row>
    <row r="144" spans="2:33" ht="12.75" customHeight="1" x14ac:dyDescent="0.2">
      <c r="B144" s="34"/>
      <c r="D144" s="39" t="s">
        <v>119</v>
      </c>
      <c r="E144" s="65" t="s">
        <v>245</v>
      </c>
      <c r="F144" s="66"/>
      <c r="G144" s="67"/>
      <c r="H144" s="18">
        <v>5402.58</v>
      </c>
      <c r="I144" s="19" t="s">
        <v>94</v>
      </c>
      <c r="J144" s="20" t="s">
        <v>2</v>
      </c>
      <c r="K144" s="18">
        <v>5415.01</v>
      </c>
      <c r="L144" s="21" t="s">
        <v>94</v>
      </c>
      <c r="M144" s="19"/>
      <c r="N144" s="20"/>
      <c r="O144" s="20">
        <v>68</v>
      </c>
      <c r="P144" s="20"/>
      <c r="Q144" s="20">
        <v>18</v>
      </c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38"/>
      <c r="AF144" s="38"/>
      <c r="AG144" s="20"/>
    </row>
    <row r="145" spans="2:33" ht="12.75" customHeight="1" x14ac:dyDescent="0.2">
      <c r="B145" s="34"/>
      <c r="D145" s="39" t="s">
        <v>120</v>
      </c>
      <c r="E145" s="65" t="s">
        <v>245</v>
      </c>
      <c r="F145" s="66"/>
      <c r="G145" s="67"/>
      <c r="H145" s="18">
        <v>5481.35</v>
      </c>
      <c r="I145" s="19" t="s">
        <v>94</v>
      </c>
      <c r="J145" s="20" t="s">
        <v>2</v>
      </c>
      <c r="K145" s="18">
        <v>5495.41</v>
      </c>
      <c r="L145" s="21" t="s">
        <v>94</v>
      </c>
      <c r="M145" s="19"/>
      <c r="N145" s="20"/>
      <c r="O145" s="20">
        <v>74</v>
      </c>
      <c r="P145" s="20"/>
      <c r="Q145" s="20">
        <v>17</v>
      </c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38"/>
      <c r="AF145" s="38"/>
      <c r="AG145" s="20"/>
    </row>
    <row r="146" spans="2:33" ht="12.75" customHeight="1" x14ac:dyDescent="0.2">
      <c r="B146" s="34"/>
      <c r="D146" s="39" t="s">
        <v>121</v>
      </c>
      <c r="E146" s="65" t="s">
        <v>245</v>
      </c>
      <c r="F146" s="66"/>
      <c r="G146" s="67"/>
      <c r="H146" s="18">
        <v>5494.24</v>
      </c>
      <c r="I146" s="19" t="s">
        <v>94</v>
      </c>
      <c r="J146" s="20"/>
      <c r="K146" s="18"/>
      <c r="L146" s="21"/>
      <c r="M146" s="19"/>
      <c r="N146" s="20"/>
      <c r="O146" s="20"/>
      <c r="P146" s="20"/>
      <c r="Q146" s="20"/>
      <c r="R146" s="20"/>
      <c r="S146" s="20">
        <v>12</v>
      </c>
      <c r="T146" s="20">
        <v>12</v>
      </c>
      <c r="U146" s="20">
        <v>1</v>
      </c>
      <c r="V146" s="20"/>
      <c r="W146" s="20"/>
      <c r="X146" s="20"/>
      <c r="Y146" s="20"/>
      <c r="Z146" s="20"/>
      <c r="AA146" s="20"/>
      <c r="AB146" s="20"/>
      <c r="AC146" s="20"/>
      <c r="AD146" s="20"/>
      <c r="AE146" s="38"/>
      <c r="AF146" s="38"/>
      <c r="AG146" s="20"/>
    </row>
    <row r="147" spans="2:33" ht="12.75" customHeight="1" x14ac:dyDescent="0.2">
      <c r="B147" s="34"/>
      <c r="D147" s="17"/>
      <c r="E147" s="65"/>
      <c r="F147" s="66"/>
      <c r="G147" s="67"/>
      <c r="H147" s="18"/>
      <c r="I147" s="19"/>
      <c r="J147" s="20"/>
      <c r="K147" s="18"/>
      <c r="L147" s="21"/>
      <c r="M147" s="19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38"/>
      <c r="AF147" s="38"/>
      <c r="AG147" s="20"/>
    </row>
    <row r="148" spans="2:33" ht="12.75" customHeight="1" x14ac:dyDescent="0.2">
      <c r="B148" s="34"/>
      <c r="D148" s="39" t="s">
        <v>122</v>
      </c>
      <c r="E148" s="65" t="s">
        <v>246</v>
      </c>
      <c r="F148" s="66"/>
      <c r="G148" s="67"/>
      <c r="H148" s="18">
        <v>5770.93</v>
      </c>
      <c r="I148" s="19" t="s">
        <v>94</v>
      </c>
      <c r="J148" s="20" t="s">
        <v>2</v>
      </c>
      <c r="K148" s="18">
        <v>5805.02</v>
      </c>
      <c r="L148" s="21" t="s">
        <v>94</v>
      </c>
      <c r="M148" s="19"/>
      <c r="N148" s="20"/>
      <c r="O148" s="20">
        <v>105</v>
      </c>
      <c r="P148" s="20">
        <v>9</v>
      </c>
      <c r="Q148" s="20">
        <v>7</v>
      </c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38"/>
      <c r="AF148" s="38"/>
      <c r="AG148" s="20"/>
    </row>
    <row r="149" spans="2:33" ht="12.75" customHeight="1" x14ac:dyDescent="0.2">
      <c r="B149" s="34"/>
      <c r="D149" s="39" t="s">
        <v>123</v>
      </c>
      <c r="E149" s="65" t="s">
        <v>246</v>
      </c>
      <c r="F149" s="66"/>
      <c r="G149" s="67"/>
      <c r="H149" s="18">
        <v>5762.28</v>
      </c>
      <c r="I149" s="19" t="s">
        <v>95</v>
      </c>
      <c r="J149" s="20" t="s">
        <v>2</v>
      </c>
      <c r="K149" s="18">
        <v>5831.36</v>
      </c>
      <c r="L149" s="21" t="s">
        <v>95</v>
      </c>
      <c r="M149" s="19"/>
      <c r="N149" s="20"/>
      <c r="O149" s="20">
        <v>273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38"/>
      <c r="AF149" s="38"/>
      <c r="AG149" s="20"/>
    </row>
    <row r="150" spans="2:33" ht="12.75" customHeight="1" x14ac:dyDescent="0.2">
      <c r="B150" s="34"/>
      <c r="D150" s="39" t="s">
        <v>124</v>
      </c>
      <c r="E150" s="65" t="s">
        <v>246</v>
      </c>
      <c r="F150" s="66"/>
      <c r="G150" s="67"/>
      <c r="H150" s="18">
        <v>5770.25</v>
      </c>
      <c r="I150" s="19" t="s">
        <v>95</v>
      </c>
      <c r="J150" s="20" t="s">
        <v>2</v>
      </c>
      <c r="K150" s="18">
        <v>5842.61</v>
      </c>
      <c r="L150" s="21" t="s">
        <v>95</v>
      </c>
      <c r="M150" s="19"/>
      <c r="N150" s="20"/>
      <c r="O150" s="20"/>
      <c r="P150" s="20">
        <v>73</v>
      </c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38"/>
      <c r="AF150" s="38"/>
      <c r="AG150" s="20"/>
    </row>
    <row r="151" spans="2:33" ht="12.75" customHeight="1" x14ac:dyDescent="0.2">
      <c r="B151" s="34"/>
      <c r="D151" s="39" t="s">
        <v>125</v>
      </c>
      <c r="E151" s="65" t="s">
        <v>246</v>
      </c>
      <c r="F151" s="66"/>
      <c r="G151" s="67"/>
      <c r="H151" s="18">
        <v>5782.1</v>
      </c>
      <c r="I151" s="19" t="s">
        <v>95</v>
      </c>
      <c r="J151" s="20" t="s">
        <v>2</v>
      </c>
      <c r="K151" s="18">
        <v>5830.4</v>
      </c>
      <c r="L151" s="21" t="s">
        <v>95</v>
      </c>
      <c r="M151" s="19">
        <v>30</v>
      </c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38"/>
      <c r="AF151" s="38"/>
      <c r="AG151" s="20"/>
    </row>
    <row r="152" spans="2:33" ht="12.75" customHeight="1" x14ac:dyDescent="0.2">
      <c r="B152" s="34"/>
      <c r="D152" s="39" t="s">
        <v>126</v>
      </c>
      <c r="E152" s="65"/>
      <c r="F152" s="66"/>
      <c r="G152" s="67"/>
      <c r="H152" s="85" t="s">
        <v>98</v>
      </c>
      <c r="I152" s="86"/>
      <c r="J152" s="86"/>
      <c r="K152" s="86"/>
      <c r="L152" s="87"/>
      <c r="M152" s="19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38"/>
      <c r="AF152" s="38"/>
      <c r="AG152" s="20"/>
    </row>
    <row r="153" spans="2:33" ht="12.75" customHeight="1" x14ac:dyDescent="0.2">
      <c r="B153" s="34"/>
      <c r="D153" s="39"/>
      <c r="E153" s="65"/>
      <c r="F153" s="66"/>
      <c r="G153" s="67"/>
      <c r="H153" s="18"/>
      <c r="I153" s="19"/>
      <c r="J153" s="20"/>
      <c r="K153" s="18"/>
      <c r="L153" s="21"/>
      <c r="M153" s="19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38"/>
      <c r="AF153" s="38"/>
      <c r="AG153" s="20"/>
    </row>
    <row r="154" spans="2:33" ht="12.75" customHeight="1" x14ac:dyDescent="0.2">
      <c r="B154" s="34"/>
      <c r="D154" s="39" t="s">
        <v>127</v>
      </c>
      <c r="E154" s="65" t="s">
        <v>246</v>
      </c>
      <c r="F154" s="66"/>
      <c r="G154" s="67"/>
      <c r="H154" s="18">
        <v>5841.52</v>
      </c>
      <c r="I154" s="19" t="s">
        <v>94</v>
      </c>
      <c r="J154" s="38" t="s">
        <v>2</v>
      </c>
      <c r="K154" s="18">
        <v>5854.5</v>
      </c>
      <c r="L154" s="21" t="s">
        <v>94</v>
      </c>
      <c r="M154" s="19"/>
      <c r="N154" s="20"/>
      <c r="O154" s="20">
        <v>44</v>
      </c>
      <c r="P154" s="20">
        <v>7</v>
      </c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38"/>
      <c r="AF154" s="38"/>
      <c r="AG154" s="20"/>
    </row>
    <row r="155" spans="2:33" ht="12.75" customHeight="1" x14ac:dyDescent="0.2">
      <c r="B155" s="34"/>
      <c r="D155" s="39" t="s">
        <v>128</v>
      </c>
      <c r="E155" s="65" t="s">
        <v>246</v>
      </c>
      <c r="F155" s="66"/>
      <c r="G155" s="67"/>
      <c r="H155" s="18">
        <v>5915</v>
      </c>
      <c r="I155" s="19" t="s">
        <v>94</v>
      </c>
      <c r="J155" s="38" t="s">
        <v>2</v>
      </c>
      <c r="K155" s="18">
        <v>6000</v>
      </c>
      <c r="L155" s="21" t="s">
        <v>94</v>
      </c>
      <c r="M155" s="19"/>
      <c r="N155" s="20"/>
      <c r="O155" s="20">
        <v>380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38"/>
      <c r="AF155" s="38"/>
      <c r="AG155" s="20"/>
    </row>
    <row r="156" spans="2:33" ht="12.75" customHeight="1" x14ac:dyDescent="0.2">
      <c r="B156" s="34"/>
      <c r="D156" s="39" t="s">
        <v>129</v>
      </c>
      <c r="E156" s="65" t="s">
        <v>246</v>
      </c>
      <c r="F156" s="66"/>
      <c r="G156" s="67"/>
      <c r="H156" s="18">
        <v>5915</v>
      </c>
      <c r="I156" s="19" t="s">
        <v>94</v>
      </c>
      <c r="J156" s="38" t="s">
        <v>2</v>
      </c>
      <c r="K156" s="18">
        <v>6000</v>
      </c>
      <c r="L156" s="21" t="s">
        <v>94</v>
      </c>
      <c r="M156" s="19"/>
      <c r="N156" s="20"/>
      <c r="O156" s="20"/>
      <c r="P156" s="20"/>
      <c r="Q156" s="20">
        <v>85</v>
      </c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38"/>
      <c r="AF156" s="38"/>
      <c r="AG156" s="20"/>
    </row>
    <row r="157" spans="2:33" ht="12.75" customHeight="1" x14ac:dyDescent="0.2">
      <c r="B157" s="34"/>
      <c r="D157" s="39" t="s">
        <v>130</v>
      </c>
      <c r="E157" s="65" t="s">
        <v>246</v>
      </c>
      <c r="F157" s="66"/>
      <c r="G157" s="67"/>
      <c r="H157" s="18">
        <v>5954.74</v>
      </c>
      <c r="I157" s="19" t="s">
        <v>95</v>
      </c>
      <c r="J157" s="38" t="s">
        <v>2</v>
      </c>
      <c r="K157" s="18">
        <v>5929.74</v>
      </c>
      <c r="L157" s="21" t="s">
        <v>95</v>
      </c>
      <c r="M157" s="19"/>
      <c r="N157" s="20"/>
      <c r="O157" s="20">
        <v>20</v>
      </c>
      <c r="P157" s="20"/>
      <c r="Q157" s="20">
        <v>7</v>
      </c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38"/>
      <c r="AF157" s="38"/>
      <c r="AG157" s="20"/>
    </row>
    <row r="158" spans="2:33" ht="12.75" customHeight="1" x14ac:dyDescent="0.2">
      <c r="B158" s="34"/>
      <c r="D158" s="39" t="s">
        <v>131</v>
      </c>
      <c r="E158" s="65" t="s">
        <v>246</v>
      </c>
      <c r="F158" s="66"/>
      <c r="G158" s="67"/>
      <c r="H158" s="18">
        <v>5937.05</v>
      </c>
      <c r="I158" s="19" t="s">
        <v>94</v>
      </c>
      <c r="J158" s="38" t="s">
        <v>2</v>
      </c>
      <c r="K158" s="18">
        <v>5992.36</v>
      </c>
      <c r="L158" s="21" t="s">
        <v>94</v>
      </c>
      <c r="M158" s="19">
        <v>37</v>
      </c>
      <c r="N158" s="20">
        <v>21</v>
      </c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38"/>
      <c r="AF158" s="38"/>
      <c r="AG158" s="20"/>
    </row>
    <row r="159" spans="2:33" ht="12.75" customHeight="1" x14ac:dyDescent="0.2">
      <c r="B159" s="34"/>
      <c r="D159" s="17"/>
      <c r="E159" s="65"/>
      <c r="F159" s="66"/>
      <c r="G159" s="67"/>
      <c r="H159" s="18"/>
      <c r="I159" s="19"/>
      <c r="J159" s="20"/>
      <c r="K159" s="18"/>
      <c r="L159" s="21"/>
      <c r="M159" s="19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38"/>
      <c r="AF159" s="38"/>
      <c r="AG159" s="20"/>
    </row>
    <row r="160" spans="2:33" ht="12.75" customHeight="1" x14ac:dyDescent="0.2">
      <c r="B160" s="34"/>
      <c r="D160" s="39" t="s">
        <v>132</v>
      </c>
      <c r="E160" s="53" t="s">
        <v>246</v>
      </c>
      <c r="F160" s="51" t="str">
        <f>"-"</f>
        <v>-</v>
      </c>
      <c r="G160" s="54" t="s">
        <v>247</v>
      </c>
      <c r="H160" s="18">
        <v>6000</v>
      </c>
      <c r="I160" s="19" t="s">
        <v>95</v>
      </c>
      <c r="J160" s="20" t="s">
        <v>2</v>
      </c>
      <c r="K160" s="18">
        <v>6618.22</v>
      </c>
      <c r="L160" s="21" t="s">
        <v>95</v>
      </c>
      <c r="M160" s="19"/>
      <c r="N160" s="20">
        <v>2563</v>
      </c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38"/>
      <c r="AF160" s="38"/>
      <c r="AG160" s="20"/>
    </row>
    <row r="161" spans="2:33" ht="12.75" customHeight="1" x14ac:dyDescent="0.2">
      <c r="B161" s="34"/>
      <c r="D161" s="39" t="s">
        <v>133</v>
      </c>
      <c r="E161" s="65"/>
      <c r="F161" s="66"/>
      <c r="G161" s="67"/>
      <c r="H161" s="85" t="s">
        <v>98</v>
      </c>
      <c r="I161" s="86"/>
      <c r="J161" s="86"/>
      <c r="K161" s="86"/>
      <c r="L161" s="87"/>
      <c r="M161" s="19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38"/>
      <c r="AF161" s="38"/>
      <c r="AG161" s="20"/>
    </row>
    <row r="162" spans="2:33" ht="12.75" customHeight="1" thickBot="1" x14ac:dyDescent="0.25">
      <c r="B162" s="35"/>
      <c r="D162" s="17"/>
      <c r="E162" s="65"/>
      <c r="F162" s="66"/>
      <c r="G162" s="67"/>
      <c r="H162" s="18"/>
      <c r="I162" s="19"/>
      <c r="J162" s="20"/>
      <c r="K162" s="18"/>
      <c r="L162" s="21"/>
      <c r="M162" s="19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38"/>
      <c r="AF162" s="38"/>
      <c r="AG162" s="20"/>
    </row>
    <row r="163" spans="2:33" ht="12.75" customHeight="1" x14ac:dyDescent="0.2">
      <c r="B163" s="5" t="s">
        <v>12</v>
      </c>
      <c r="D163" s="88" t="s">
        <v>3</v>
      </c>
      <c r="E163" s="89"/>
      <c r="F163" s="89"/>
      <c r="G163" s="89"/>
      <c r="H163" s="89"/>
      <c r="I163" s="89"/>
      <c r="J163" s="89"/>
      <c r="K163" s="89"/>
      <c r="L163" s="90"/>
      <c r="M163" s="22">
        <f>IF(M87="","",IF(M102="",IF(SUM(COUNTIF(M103:M162,"LS")+COUNTIF(M103:M162,"LUMP"))&gt;0,"LS",""),IF(SUM(M103:M162)&gt;0,ROUNDUP(SUM(M103:M162),0),"")))</f>
        <v>265</v>
      </c>
      <c r="N163" s="22">
        <f t="shared" ref="N163" si="13">IF(N87="","",IF(N102="",IF(SUM(COUNTIF(N103:N162,"LS")+COUNTIF(N103:N162,"LUMP"))&gt;0,"LS",""),IF(SUM(N103:N162)&gt;0,ROUNDUP(SUM(N103:N162),0),"")))</f>
        <v>3195</v>
      </c>
      <c r="O163" s="22">
        <f t="shared" ref="O163" si="14">IF(O87="","",IF(O102="",IF(SUM(COUNTIF(O103:O162,"LS")+COUNTIF(O103:O162,"LUMP"))&gt;0,"LS",""),IF(SUM(O103:O162)&gt;0,ROUNDUP(SUM(O103:O162),0),"")))</f>
        <v>3399</v>
      </c>
      <c r="P163" s="22">
        <f t="shared" ref="P163" si="15">IF(P87="","",IF(P102="",IF(SUM(COUNTIF(P103:P162,"LS")+COUNTIF(P103:P162,"LUMP"))&gt;0,"LS",""),IF(SUM(P103:P162)&gt;0,ROUNDUP(SUM(P103:P162),0),"")))</f>
        <v>425</v>
      </c>
      <c r="Q163" s="22">
        <f t="shared" ref="Q163" si="16">IF(Q87="","",IF(Q102="",IF(SUM(COUNTIF(Q103:Q162,"LS")+COUNTIF(Q103:Q162,"LUMP"))&gt;0,"LS",""),IF(SUM(Q103:Q162)&gt;0,ROUNDUP(SUM(Q103:Q162),0),"")))</f>
        <v>509</v>
      </c>
      <c r="R163" s="22" t="str">
        <f t="shared" ref="R163" si="17">IF(R87="","",IF(R102="",IF(SUM(COUNTIF(R103:R162,"LS")+COUNTIF(R103:R162,"LUMP"))&gt;0,"LS",""),IF(SUM(R103:R162)&gt;0,ROUNDUP(SUM(R103:R162),0),"")))</f>
        <v/>
      </c>
      <c r="S163" s="22">
        <f t="shared" ref="S163" si="18">IF(S87="","",IF(S102="",IF(SUM(COUNTIF(S103:S162,"LS")+COUNTIF(S103:S162,"LUMP"))&gt;0,"LS",""),IF(SUM(S103:S162)&gt;0,ROUNDUP(SUM(S103:S162),0),"")))</f>
        <v>60</v>
      </c>
      <c r="T163" s="22">
        <f t="shared" ref="T163" si="19">IF(T87="","",IF(T102="",IF(SUM(COUNTIF(T103:T162,"LS")+COUNTIF(T103:T162,"LUMP"))&gt;0,"LS",""),IF(SUM(T103:T162)&gt;0,ROUNDUP(SUM(T103:T162),0),"")))</f>
        <v>12</v>
      </c>
      <c r="U163" s="22">
        <f t="shared" ref="U163" si="20">IF(U87="","",IF(U102="",IF(SUM(COUNTIF(U103:U162,"LS")+COUNTIF(U103:U162,"LUMP"))&gt;0,"LS",""),IF(SUM(U103:U162)&gt;0,ROUNDUP(SUM(U103:U162),0),"")))</f>
        <v>1</v>
      </c>
      <c r="V163" s="22">
        <f t="shared" ref="V163" si="21">IF(V87="","",IF(V102="",IF(SUM(COUNTIF(V103:V162,"LS")+COUNTIF(V103:V162,"LUMP"))&gt;0,"LS",""),IF(SUM(V103:V162)&gt;0,ROUNDUP(SUM(V103:V162),0),"")))</f>
        <v>2</v>
      </c>
      <c r="W163" s="22">
        <f t="shared" ref="W163" si="22">IF(W87="","",IF(W102="",IF(SUM(COUNTIF(W103:W162,"LS")+COUNTIF(W103:W162,"LUMP"))&gt;0,"LS",""),IF(SUM(W103:W162)&gt;0,ROUNDUP(SUM(W103:W162),0),"")))</f>
        <v>4</v>
      </c>
      <c r="X163" s="22" t="str">
        <f t="shared" ref="X163" si="23">IF(X87="","",IF(X102="",IF(SUM(COUNTIF(X103:X162,"LS")+COUNTIF(X103:X162,"LUMP"))&gt;0,"LS",""),IF(SUM(X103:X162)&gt;0,ROUNDUP(SUM(X103:X162),0),"")))</f>
        <v/>
      </c>
      <c r="Y163" s="22" t="str">
        <f t="shared" ref="Y163" si="24">IF(Y87="","",IF(Y102="",IF(SUM(COUNTIF(Y103:Y162,"LS")+COUNTIF(Y103:Y162,"LUMP"))&gt;0,"LS",""),IF(SUM(Y103:Y162)&gt;0,ROUNDUP(SUM(Y103:Y162),0),"")))</f>
        <v/>
      </c>
      <c r="Z163" s="22" t="str">
        <f t="shared" ref="Z163" si="25">IF(Z87="","",IF(Z102="",IF(SUM(COUNTIF(Z103:Z162,"LS")+COUNTIF(Z103:Z162,"LUMP"))&gt;0,"LS",""),IF(SUM(Z103:Z162)&gt;0,ROUNDUP(SUM(Z103:Z162),0),"")))</f>
        <v/>
      </c>
      <c r="AA163" s="22" t="str">
        <f t="shared" ref="AA163" si="26">IF(AA87="","",IF(AA102="",IF(SUM(COUNTIF(AA103:AA162,"LS")+COUNTIF(AA103:AA162,"LUMP"))&gt;0,"LS",""),IF(SUM(AA103:AA162)&gt;0,ROUNDUP(SUM(AA103:AA162),0),"")))</f>
        <v/>
      </c>
      <c r="AB163" s="22" t="str">
        <f t="shared" ref="AB163" si="27">IF(AB87="","",IF(AB102="",IF(SUM(COUNTIF(AB103:AB162,"LS")+COUNTIF(AB103:AB162,"LUMP"))&gt;0,"LS",""),IF(SUM(AB103:AB162)&gt;0,ROUNDUP(SUM(AB103:AB162),0),"")))</f>
        <v/>
      </c>
      <c r="AC163" s="22" t="str">
        <f t="shared" ref="AC163" si="28">IF(AC87="","",IF(AC102="",IF(SUM(COUNTIF(AC103:AC162,"LS")+COUNTIF(AC103:AC162,"LUMP"))&gt;0,"LS",""),IF(SUM(AC103:AC162)&gt;0,ROUNDUP(SUM(AC103:AC162),0),"")))</f>
        <v/>
      </c>
      <c r="AD163" s="22" t="str">
        <f t="shared" ref="AD163" si="29">IF(AD87="","",IF(AD102="",IF(SUM(COUNTIF(AD103:AD162,"LS")+COUNTIF(AD103:AD162,"LUMP"))&gt;0,"LS",""),IF(SUM(AD103:AD162)&gt;0,ROUNDUP(SUM(AD103:AD162),0),"")))</f>
        <v/>
      </c>
      <c r="AE163" s="22"/>
      <c r="AF163" s="22"/>
      <c r="AG163" s="22" t="str">
        <f t="shared" ref="AG163" si="30">IF(AG87="","",IF(AG102="",IF(SUM(COUNTIF(AG103:AG162,"LS")+COUNTIF(AG103:AG162,"LUMP"))&gt;0,"LS",""),IF(SUM(AG103:AG162)&gt;0,ROUNDUP(SUM(AG103:AG162),0),"")))</f>
        <v/>
      </c>
    </row>
    <row r="164" spans="2:33" ht="12.75" customHeight="1" thickBot="1" x14ac:dyDescent="0.25"/>
    <row r="165" spans="2:33" ht="12.75" customHeight="1" thickBot="1" x14ac:dyDescent="0.25">
      <c r="B165" s="32" t="s">
        <v>10</v>
      </c>
      <c r="D165" s="104">
        <f>D86+1</f>
        <v>3</v>
      </c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</row>
    <row r="166" spans="2:33" ht="12.75" customHeight="1" thickBot="1" x14ac:dyDescent="0.25">
      <c r="B166" s="36"/>
      <c r="D166" s="105" t="s">
        <v>8</v>
      </c>
      <c r="E166" s="105"/>
      <c r="F166" s="105"/>
      <c r="G166" s="105"/>
      <c r="H166" s="105"/>
      <c r="I166" s="105"/>
      <c r="J166" s="105"/>
      <c r="K166" s="105"/>
      <c r="L166" s="105"/>
      <c r="M166" s="42" t="s">
        <v>96</v>
      </c>
      <c r="N166" s="42" t="s">
        <v>97</v>
      </c>
      <c r="O166" s="42" t="s">
        <v>21</v>
      </c>
      <c r="P166" s="42" t="s">
        <v>22</v>
      </c>
      <c r="Q166" s="42" t="s">
        <v>27</v>
      </c>
      <c r="R166" s="42"/>
      <c r="S166" s="42" t="s">
        <v>23</v>
      </c>
      <c r="T166" s="42" t="s">
        <v>222</v>
      </c>
      <c r="U166" s="42" t="s">
        <v>24</v>
      </c>
      <c r="V166" s="42" t="s">
        <v>25</v>
      </c>
      <c r="W166" s="42" t="s">
        <v>26</v>
      </c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2:33" ht="12.75" customHeight="1" thickBot="1" x14ac:dyDescent="0.25">
      <c r="D167" s="106" t="s">
        <v>9</v>
      </c>
      <c r="E167" s="106"/>
      <c r="F167" s="106"/>
      <c r="G167" s="106"/>
      <c r="H167" s="106"/>
      <c r="I167" s="106"/>
      <c r="J167" s="106"/>
      <c r="K167" s="106"/>
      <c r="L167" s="106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2:33" ht="12.75" customHeight="1" x14ac:dyDescent="0.2">
      <c r="B168" s="115" t="s">
        <v>11</v>
      </c>
      <c r="D168" s="91" t="s">
        <v>20</v>
      </c>
      <c r="E168" s="72" t="s">
        <v>0</v>
      </c>
      <c r="F168" s="73"/>
      <c r="G168" s="74"/>
      <c r="H168" s="94" t="s">
        <v>1</v>
      </c>
      <c r="I168" s="95"/>
      <c r="J168" s="95"/>
      <c r="K168" s="95"/>
      <c r="L168" s="96"/>
      <c r="M168" s="8" t="str">
        <f t="shared" ref="M168:AG168" si="31">IF(OR(TRIM(M166)=0,TRIM(M166)=""),"",IF(IFERROR(TRIM(INDEX(QryItemNamed,MATCH(TRIM(M166),ITEM,0),2)),"")="Y","SPECIAL",LEFT(IFERROR(TRIM(INDEX(ITEM,MATCH(TRIM(M166),ITEM,0))),""),3)))</f>
        <v>202</v>
      </c>
      <c r="N168" s="9" t="str">
        <f t="shared" si="31"/>
        <v>202</v>
      </c>
      <c r="O168" s="9" t="str">
        <f t="shared" si="31"/>
        <v>202</v>
      </c>
      <c r="P168" s="9" t="str">
        <f t="shared" si="31"/>
        <v>202</v>
      </c>
      <c r="Q168" s="9" t="str">
        <f t="shared" si="31"/>
        <v>202</v>
      </c>
      <c r="R168" s="9" t="str">
        <f t="shared" si="31"/>
        <v/>
      </c>
      <c r="S168" s="9" t="str">
        <f t="shared" si="31"/>
        <v>202</v>
      </c>
      <c r="T168" s="9" t="str">
        <f t="shared" si="31"/>
        <v>202</v>
      </c>
      <c r="U168" s="9" t="str">
        <f t="shared" si="31"/>
        <v>202</v>
      </c>
      <c r="V168" s="9" t="str">
        <f t="shared" si="31"/>
        <v>202</v>
      </c>
      <c r="W168" s="9" t="str">
        <f t="shared" si="31"/>
        <v>202</v>
      </c>
      <c r="X168" s="9" t="str">
        <f t="shared" si="31"/>
        <v/>
      </c>
      <c r="Y168" s="9" t="str">
        <f t="shared" si="31"/>
        <v/>
      </c>
      <c r="Z168" s="9" t="str">
        <f t="shared" si="31"/>
        <v/>
      </c>
      <c r="AA168" s="9" t="str">
        <f t="shared" si="31"/>
        <v/>
      </c>
      <c r="AB168" s="9" t="str">
        <f t="shared" si="31"/>
        <v/>
      </c>
      <c r="AC168" s="9" t="str">
        <f t="shared" si="31"/>
        <v/>
      </c>
      <c r="AD168" s="9" t="str">
        <f t="shared" si="31"/>
        <v/>
      </c>
      <c r="AE168" s="9" t="str">
        <f t="shared" ref="AE168:AF168" si="32">IF(OR(TRIM(AE166)=0,TRIM(AE166)=""),"",IF(IFERROR(TRIM(INDEX(QryItemNamed,MATCH(TRIM(AE166),ITEM,0),2)),"")="Y","SPECIAL",LEFT(IFERROR(TRIM(INDEX(ITEM,MATCH(TRIM(AE166),ITEM,0))),""),3)))</f>
        <v/>
      </c>
      <c r="AF168" s="9" t="str">
        <f t="shared" si="32"/>
        <v/>
      </c>
      <c r="AG168" s="9" t="str">
        <f t="shared" si="31"/>
        <v/>
      </c>
    </row>
    <row r="169" spans="2:33" ht="12.75" customHeight="1" x14ac:dyDescent="0.2">
      <c r="B169" s="116"/>
      <c r="D169" s="92"/>
      <c r="E169" s="75"/>
      <c r="F169" s="76"/>
      <c r="G169" s="77"/>
      <c r="H169" s="97"/>
      <c r="I169" s="98"/>
      <c r="J169" s="98"/>
      <c r="K169" s="98"/>
      <c r="L169" s="99"/>
      <c r="M169" s="103" t="str">
        <f t="shared" ref="M169:AG169" si="33">IF(OR(TRIM(M166)=0,TRIM(M166)=""),IF(M167="","",M167),IF(IFERROR(TRIM(INDEX(QryItemNamed,MATCH(TRIM(M166),ITEM,0),2)),"")="Y",TRIM(RIGHT(IFERROR(TRIM(INDEX(QryItemNamed,MATCH(TRIM(M166),ITEM,0),4)),"123456789012"),LEN(IFERROR(TRIM(INDEX(QryItemNamed,MATCH(TRIM(M166),ITEM,0),4)),"123456789012"))-9))&amp;M167,IFERROR(TRIM(INDEX(QryItemNamed,MATCH(TRIM(M166),ITEM,0),4))&amp;M167,"ITEM CODE DOES NOT EXIST IN ITEM MASTER")))</f>
        <v>PAVEMENT REMOVED</v>
      </c>
      <c r="N169" s="81" t="str">
        <f t="shared" si="33"/>
        <v>PAVEMENT REMOVED, ASPHALT</v>
      </c>
      <c r="O169" s="81" t="str">
        <f t="shared" si="33"/>
        <v>WALK REMOVED</v>
      </c>
      <c r="P169" s="81" t="str">
        <f t="shared" si="33"/>
        <v>CURB REMOVED</v>
      </c>
      <c r="Q169" s="71" t="str">
        <f t="shared" si="33"/>
        <v>CURB AND GUTTER REMOVED</v>
      </c>
      <c r="R169" s="71" t="str">
        <f t="shared" si="33"/>
        <v/>
      </c>
      <c r="S169" s="71" t="str">
        <f t="shared" si="33"/>
        <v>PIPE REMOVED, 24" AND UNDER</v>
      </c>
      <c r="T169" s="71" t="str">
        <f t="shared" si="33"/>
        <v>PIPE REMOVED, OVER 24"</v>
      </c>
      <c r="U169" s="71" t="str">
        <f t="shared" si="33"/>
        <v>MANHOLE REMOVED</v>
      </c>
      <c r="V169" s="71" t="str">
        <f t="shared" si="33"/>
        <v>CATCH BASIN REMOVED</v>
      </c>
      <c r="W169" s="71" t="str">
        <f t="shared" si="33"/>
        <v>INLET REMOVED</v>
      </c>
      <c r="X169" s="71" t="str">
        <f t="shared" si="33"/>
        <v/>
      </c>
      <c r="Y169" s="71" t="str">
        <f t="shared" si="33"/>
        <v/>
      </c>
      <c r="Z169" s="71" t="str">
        <f t="shared" si="33"/>
        <v/>
      </c>
      <c r="AA169" s="71" t="str">
        <f t="shared" si="33"/>
        <v/>
      </c>
      <c r="AB169" s="71" t="str">
        <f t="shared" si="33"/>
        <v/>
      </c>
      <c r="AC169" s="82" t="str">
        <f t="shared" si="33"/>
        <v/>
      </c>
      <c r="AD169" s="71" t="str">
        <f t="shared" si="33"/>
        <v/>
      </c>
      <c r="AE169" s="71" t="str">
        <f t="shared" ref="AE169:AF169" si="34">IF(OR(TRIM(AE166)=0,TRIM(AE166)=""),IF(AE167="","",AE167),IF(IFERROR(TRIM(INDEX(QryItemNamed,MATCH(TRIM(AE166),ITEM,0),2)),"")="Y",TRIM(RIGHT(IFERROR(TRIM(INDEX(QryItemNamed,MATCH(TRIM(AE166),ITEM,0),4)),"123456789012"),LEN(IFERROR(TRIM(INDEX(QryItemNamed,MATCH(TRIM(AE166),ITEM,0),4)),"123456789012"))-9))&amp;AE167,IFERROR(TRIM(INDEX(QryItemNamed,MATCH(TRIM(AE166),ITEM,0),4))&amp;AE167,"ITEM CODE DOES NOT EXIST IN ITEM MASTER")))</f>
        <v/>
      </c>
      <c r="AF169" s="71" t="str">
        <f t="shared" si="34"/>
        <v/>
      </c>
      <c r="AG169" s="71" t="str">
        <f t="shared" si="33"/>
        <v/>
      </c>
    </row>
    <row r="170" spans="2:33" ht="12.75" customHeight="1" x14ac:dyDescent="0.2">
      <c r="B170" s="116"/>
      <c r="D170" s="92"/>
      <c r="E170" s="75"/>
      <c r="F170" s="76"/>
      <c r="G170" s="77"/>
      <c r="H170" s="97"/>
      <c r="I170" s="98"/>
      <c r="J170" s="98"/>
      <c r="K170" s="98"/>
      <c r="L170" s="99"/>
      <c r="M170" s="103"/>
      <c r="N170" s="81"/>
      <c r="O170" s="81"/>
      <c r="P170" s="8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83"/>
      <c r="AD170" s="71"/>
      <c r="AE170" s="71"/>
      <c r="AF170" s="71"/>
      <c r="AG170" s="71"/>
    </row>
    <row r="171" spans="2:33" ht="12.75" customHeight="1" x14ac:dyDescent="0.2">
      <c r="B171" s="116"/>
      <c r="D171" s="92"/>
      <c r="E171" s="75"/>
      <c r="F171" s="76"/>
      <c r="G171" s="77"/>
      <c r="H171" s="97"/>
      <c r="I171" s="98"/>
      <c r="J171" s="98"/>
      <c r="K171" s="98"/>
      <c r="L171" s="99"/>
      <c r="M171" s="103"/>
      <c r="N171" s="81"/>
      <c r="O171" s="81"/>
      <c r="P171" s="8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83"/>
      <c r="AD171" s="71"/>
      <c r="AE171" s="71"/>
      <c r="AF171" s="71"/>
      <c r="AG171" s="71"/>
    </row>
    <row r="172" spans="2:33" ht="12.75" customHeight="1" x14ac:dyDescent="0.2">
      <c r="B172" s="116"/>
      <c r="D172" s="92"/>
      <c r="E172" s="75"/>
      <c r="F172" s="76"/>
      <c r="G172" s="77"/>
      <c r="H172" s="97"/>
      <c r="I172" s="98"/>
      <c r="J172" s="98"/>
      <c r="K172" s="98"/>
      <c r="L172" s="99"/>
      <c r="M172" s="103"/>
      <c r="N172" s="81"/>
      <c r="O172" s="81"/>
      <c r="P172" s="8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83"/>
      <c r="AD172" s="71"/>
      <c r="AE172" s="71"/>
      <c r="AF172" s="71"/>
      <c r="AG172" s="71"/>
    </row>
    <row r="173" spans="2:33" ht="12.75" customHeight="1" x14ac:dyDescent="0.2">
      <c r="B173" s="116"/>
      <c r="D173" s="92"/>
      <c r="E173" s="75"/>
      <c r="F173" s="76"/>
      <c r="G173" s="77"/>
      <c r="H173" s="97"/>
      <c r="I173" s="98"/>
      <c r="J173" s="98"/>
      <c r="K173" s="98"/>
      <c r="L173" s="99"/>
      <c r="M173" s="103"/>
      <c r="N173" s="81"/>
      <c r="O173" s="81"/>
      <c r="P173" s="8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83"/>
      <c r="AD173" s="71"/>
      <c r="AE173" s="71"/>
      <c r="AF173" s="71"/>
      <c r="AG173" s="71"/>
    </row>
    <row r="174" spans="2:33" ht="12.75" customHeight="1" x14ac:dyDescent="0.2">
      <c r="B174" s="116"/>
      <c r="D174" s="92"/>
      <c r="E174" s="75"/>
      <c r="F174" s="76"/>
      <c r="G174" s="77"/>
      <c r="H174" s="97"/>
      <c r="I174" s="98"/>
      <c r="J174" s="98"/>
      <c r="K174" s="98"/>
      <c r="L174" s="99"/>
      <c r="M174" s="103"/>
      <c r="N174" s="81"/>
      <c r="O174" s="81"/>
      <c r="P174" s="8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83"/>
      <c r="AD174" s="71"/>
      <c r="AE174" s="71"/>
      <c r="AF174" s="71"/>
      <c r="AG174" s="71"/>
    </row>
    <row r="175" spans="2:33" ht="12.75" customHeight="1" x14ac:dyDescent="0.2">
      <c r="B175" s="116"/>
      <c r="D175" s="92"/>
      <c r="E175" s="75"/>
      <c r="F175" s="76"/>
      <c r="G175" s="77"/>
      <c r="H175" s="97"/>
      <c r="I175" s="98"/>
      <c r="J175" s="98"/>
      <c r="K175" s="98"/>
      <c r="L175" s="99"/>
      <c r="M175" s="103"/>
      <c r="N175" s="81"/>
      <c r="O175" s="81"/>
      <c r="P175" s="8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83"/>
      <c r="AD175" s="71"/>
      <c r="AE175" s="71"/>
      <c r="AF175" s="71"/>
      <c r="AG175" s="71"/>
    </row>
    <row r="176" spans="2:33" ht="12.75" customHeight="1" x14ac:dyDescent="0.2">
      <c r="B176" s="116"/>
      <c r="D176" s="92"/>
      <c r="E176" s="75"/>
      <c r="F176" s="76"/>
      <c r="G176" s="77"/>
      <c r="H176" s="97"/>
      <c r="I176" s="98"/>
      <c r="J176" s="98"/>
      <c r="K176" s="98"/>
      <c r="L176" s="99"/>
      <c r="M176" s="103"/>
      <c r="N176" s="81"/>
      <c r="O176" s="81"/>
      <c r="P176" s="8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83"/>
      <c r="AD176" s="71"/>
      <c r="AE176" s="71"/>
      <c r="AF176" s="71"/>
      <c r="AG176" s="71"/>
    </row>
    <row r="177" spans="2:33" ht="12.75" customHeight="1" x14ac:dyDescent="0.2">
      <c r="B177" s="116"/>
      <c r="D177" s="92"/>
      <c r="E177" s="75"/>
      <c r="F177" s="76"/>
      <c r="G177" s="77"/>
      <c r="H177" s="97"/>
      <c r="I177" s="98"/>
      <c r="J177" s="98"/>
      <c r="K177" s="98"/>
      <c r="L177" s="99"/>
      <c r="M177" s="103"/>
      <c r="N177" s="81"/>
      <c r="O177" s="81"/>
      <c r="P177" s="8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83"/>
      <c r="AD177" s="71"/>
      <c r="AE177" s="71"/>
      <c r="AF177" s="71"/>
      <c r="AG177" s="71"/>
    </row>
    <row r="178" spans="2:33" ht="12.75" customHeight="1" x14ac:dyDescent="0.2">
      <c r="B178" s="116"/>
      <c r="D178" s="92"/>
      <c r="E178" s="75"/>
      <c r="F178" s="76"/>
      <c r="G178" s="77"/>
      <c r="H178" s="97"/>
      <c r="I178" s="98"/>
      <c r="J178" s="98"/>
      <c r="K178" s="98"/>
      <c r="L178" s="99"/>
      <c r="M178" s="103"/>
      <c r="N178" s="81"/>
      <c r="O178" s="81"/>
      <c r="P178" s="8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83"/>
      <c r="AD178" s="71"/>
      <c r="AE178" s="71"/>
      <c r="AF178" s="71"/>
      <c r="AG178" s="71"/>
    </row>
    <row r="179" spans="2:33" ht="12.75" customHeight="1" x14ac:dyDescent="0.2">
      <c r="B179" s="116"/>
      <c r="D179" s="92"/>
      <c r="E179" s="75"/>
      <c r="F179" s="76"/>
      <c r="G179" s="77"/>
      <c r="H179" s="97"/>
      <c r="I179" s="98"/>
      <c r="J179" s="98"/>
      <c r="K179" s="98"/>
      <c r="L179" s="99"/>
      <c r="M179" s="103"/>
      <c r="N179" s="81"/>
      <c r="O179" s="81"/>
      <c r="P179" s="8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83"/>
      <c r="AD179" s="71"/>
      <c r="AE179" s="71"/>
      <c r="AF179" s="71"/>
      <c r="AG179" s="71"/>
    </row>
    <row r="180" spans="2:33" ht="12.75" customHeight="1" x14ac:dyDescent="0.2">
      <c r="B180" s="116"/>
      <c r="D180" s="92"/>
      <c r="E180" s="75"/>
      <c r="F180" s="76"/>
      <c r="G180" s="77"/>
      <c r="H180" s="97"/>
      <c r="I180" s="98"/>
      <c r="J180" s="98"/>
      <c r="K180" s="98"/>
      <c r="L180" s="99"/>
      <c r="M180" s="103"/>
      <c r="N180" s="81"/>
      <c r="O180" s="81"/>
      <c r="P180" s="8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84"/>
      <c r="AD180" s="71"/>
      <c r="AE180" s="71"/>
      <c r="AF180" s="71"/>
      <c r="AG180" s="71"/>
    </row>
    <row r="181" spans="2:33" ht="12.75" customHeight="1" thickBot="1" x14ac:dyDescent="0.25">
      <c r="B181" s="117"/>
      <c r="D181" s="93"/>
      <c r="E181" s="78"/>
      <c r="F181" s="79"/>
      <c r="G181" s="80"/>
      <c r="H181" s="100"/>
      <c r="I181" s="101"/>
      <c r="J181" s="101"/>
      <c r="K181" s="101"/>
      <c r="L181" s="102"/>
      <c r="M181" s="10" t="str">
        <f t="shared" ref="M181:AG181" si="35">IF(OR(TRIM(M166)=0,TRIM(M166)=""),"",IF(IFERROR(TRIM(INDEX(QryItemNamed,MATCH(TRIM(M166),ITEM,0),3)),"")="LS","",IFERROR(TRIM(INDEX(QryItemNamed,MATCH(TRIM(M166),ITEM,0),3)),"")))</f>
        <v>SY</v>
      </c>
      <c r="N181" s="11" t="str">
        <f t="shared" si="35"/>
        <v>SY</v>
      </c>
      <c r="O181" s="11" t="str">
        <f t="shared" si="35"/>
        <v>SF</v>
      </c>
      <c r="P181" s="11" t="str">
        <f t="shared" si="35"/>
        <v>FT</v>
      </c>
      <c r="Q181" s="11" t="str">
        <f t="shared" si="35"/>
        <v>FT</v>
      </c>
      <c r="R181" s="11" t="str">
        <f t="shared" si="35"/>
        <v/>
      </c>
      <c r="S181" s="11" t="str">
        <f t="shared" si="35"/>
        <v>FT</v>
      </c>
      <c r="T181" s="11" t="str">
        <f t="shared" si="35"/>
        <v>FT</v>
      </c>
      <c r="U181" s="11" t="str">
        <f t="shared" si="35"/>
        <v>EACH</v>
      </c>
      <c r="V181" s="11" t="str">
        <f t="shared" si="35"/>
        <v>EACH</v>
      </c>
      <c r="W181" s="11" t="str">
        <f t="shared" si="35"/>
        <v>EACH</v>
      </c>
      <c r="X181" s="11" t="str">
        <f t="shared" si="35"/>
        <v/>
      </c>
      <c r="Y181" s="11" t="str">
        <f t="shared" si="35"/>
        <v/>
      </c>
      <c r="Z181" s="11" t="str">
        <f t="shared" si="35"/>
        <v/>
      </c>
      <c r="AA181" s="11" t="str">
        <f t="shared" si="35"/>
        <v/>
      </c>
      <c r="AB181" s="11" t="str">
        <f t="shared" si="35"/>
        <v/>
      </c>
      <c r="AC181" s="11" t="str">
        <f t="shared" si="35"/>
        <v/>
      </c>
      <c r="AD181" s="11" t="str">
        <f t="shared" si="35"/>
        <v/>
      </c>
      <c r="AE181" s="11" t="str">
        <f t="shared" ref="AE181:AF181" si="36">IF(OR(TRIM(AE166)=0,TRIM(AE166)=""),"",IF(IFERROR(TRIM(INDEX(QryItemNamed,MATCH(TRIM(AE166),ITEM,0),3)),"")="LS","",IFERROR(TRIM(INDEX(QryItemNamed,MATCH(TRIM(AE166),ITEM,0),3)),"")))</f>
        <v/>
      </c>
      <c r="AF181" s="11" t="str">
        <f t="shared" si="36"/>
        <v/>
      </c>
      <c r="AG181" s="11" t="str">
        <f t="shared" si="35"/>
        <v/>
      </c>
    </row>
    <row r="182" spans="2:33" ht="12.75" customHeight="1" x14ac:dyDescent="0.2">
      <c r="B182" s="33"/>
      <c r="D182" s="39" t="s">
        <v>134</v>
      </c>
      <c r="E182" s="65" t="s">
        <v>246</v>
      </c>
      <c r="F182" s="66"/>
      <c r="G182" s="67"/>
      <c r="H182" s="13">
        <v>6031.99</v>
      </c>
      <c r="I182" s="14" t="s">
        <v>95</v>
      </c>
      <c r="J182" s="15" t="s">
        <v>2</v>
      </c>
      <c r="K182" s="13" t="s">
        <v>223</v>
      </c>
      <c r="L182" s="16" t="s">
        <v>95</v>
      </c>
      <c r="M182" s="14">
        <v>36</v>
      </c>
      <c r="N182" s="15"/>
      <c r="O182" s="15"/>
      <c r="P182" s="15"/>
      <c r="Q182" s="15">
        <v>59</v>
      </c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2:33" ht="12.75" customHeight="1" x14ac:dyDescent="0.2">
      <c r="B183" s="34"/>
      <c r="D183" s="39" t="s">
        <v>135</v>
      </c>
      <c r="E183" s="65" t="s">
        <v>246</v>
      </c>
      <c r="F183" s="66"/>
      <c r="G183" s="67"/>
      <c r="H183" s="18">
        <v>6098.26</v>
      </c>
      <c r="I183" s="19" t="s">
        <v>95</v>
      </c>
      <c r="J183" s="20"/>
      <c r="K183" s="18"/>
      <c r="L183" s="21"/>
      <c r="M183" s="19"/>
      <c r="N183" s="20"/>
      <c r="O183" s="20"/>
      <c r="P183" s="20"/>
      <c r="Q183" s="20"/>
      <c r="R183" s="20"/>
      <c r="S183" s="20">
        <v>7</v>
      </c>
      <c r="T183" s="20"/>
      <c r="U183" s="20"/>
      <c r="V183" s="20"/>
      <c r="W183" s="20">
        <v>1</v>
      </c>
      <c r="X183" s="20"/>
      <c r="Y183" s="20"/>
      <c r="Z183" s="20"/>
      <c r="AA183" s="20"/>
      <c r="AB183" s="20"/>
      <c r="AC183" s="20"/>
      <c r="AD183" s="20"/>
      <c r="AE183" s="38"/>
      <c r="AF183" s="38"/>
      <c r="AG183" s="20"/>
    </row>
    <row r="184" spans="2:33" ht="12.75" customHeight="1" x14ac:dyDescent="0.2">
      <c r="B184" s="34"/>
      <c r="D184" s="39" t="s">
        <v>136</v>
      </c>
      <c r="E184" s="65"/>
      <c r="F184" s="66"/>
      <c r="G184" s="67"/>
      <c r="H184" s="85" t="s">
        <v>98</v>
      </c>
      <c r="I184" s="86"/>
      <c r="J184" s="86"/>
      <c r="K184" s="86"/>
      <c r="L184" s="87"/>
      <c r="M184" s="19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38"/>
      <c r="AF184" s="38"/>
      <c r="AG184" s="20"/>
    </row>
    <row r="185" spans="2:33" ht="12.75" customHeight="1" x14ac:dyDescent="0.2">
      <c r="B185" s="34"/>
      <c r="D185" s="39"/>
      <c r="E185" s="65"/>
      <c r="F185" s="66"/>
      <c r="G185" s="67"/>
      <c r="H185" s="18"/>
      <c r="I185" s="19"/>
      <c r="J185" s="20"/>
      <c r="K185" s="18"/>
      <c r="L185" s="21"/>
      <c r="M185" s="19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38"/>
      <c r="AF185" s="38"/>
      <c r="AG185" s="20"/>
    </row>
    <row r="186" spans="2:33" ht="12.75" customHeight="1" x14ac:dyDescent="0.2">
      <c r="B186" s="34"/>
      <c r="D186" s="39" t="s">
        <v>137</v>
      </c>
      <c r="E186" s="65" t="s">
        <v>246</v>
      </c>
      <c r="F186" s="66"/>
      <c r="G186" s="67"/>
      <c r="H186" s="18">
        <v>6099.33</v>
      </c>
      <c r="I186" s="19" t="s">
        <v>94</v>
      </c>
      <c r="J186" s="20"/>
      <c r="K186" s="18"/>
      <c r="L186" s="21"/>
      <c r="M186" s="19"/>
      <c r="N186" s="20"/>
      <c r="O186" s="20"/>
      <c r="P186" s="20"/>
      <c r="Q186" s="20"/>
      <c r="R186" s="20"/>
      <c r="S186" s="20">
        <v>16</v>
      </c>
      <c r="T186" s="20"/>
      <c r="U186" s="20"/>
      <c r="V186" s="20"/>
      <c r="W186" s="20">
        <v>1</v>
      </c>
      <c r="X186" s="20"/>
      <c r="Y186" s="20"/>
      <c r="Z186" s="20"/>
      <c r="AA186" s="20"/>
      <c r="AB186" s="20"/>
      <c r="AC186" s="20"/>
      <c r="AD186" s="20"/>
      <c r="AE186" s="38"/>
      <c r="AF186" s="38"/>
      <c r="AG186" s="20"/>
    </row>
    <row r="187" spans="2:33" ht="12.75" customHeight="1" x14ac:dyDescent="0.2">
      <c r="B187" s="34"/>
      <c r="D187" s="39" t="s">
        <v>138</v>
      </c>
      <c r="E187" s="65" t="s">
        <v>246</v>
      </c>
      <c r="F187" s="66"/>
      <c r="G187" s="67"/>
      <c r="H187" s="18">
        <v>6160.5140000000001</v>
      </c>
      <c r="I187" s="19" t="s">
        <v>95</v>
      </c>
      <c r="J187" s="20"/>
      <c r="K187" s="18"/>
      <c r="L187" s="21"/>
      <c r="M187" s="19"/>
      <c r="N187" s="20"/>
      <c r="O187" s="20"/>
      <c r="P187" s="20"/>
      <c r="Q187" s="20"/>
      <c r="R187" s="20"/>
      <c r="S187" s="20">
        <v>6</v>
      </c>
      <c r="T187" s="20"/>
      <c r="U187" s="20"/>
      <c r="V187" s="20">
        <v>1</v>
      </c>
      <c r="W187" s="20"/>
      <c r="X187" s="20"/>
      <c r="Y187" s="20"/>
      <c r="Z187" s="20"/>
      <c r="AA187" s="20"/>
      <c r="AB187" s="20"/>
      <c r="AC187" s="20"/>
      <c r="AD187" s="20"/>
      <c r="AE187" s="38"/>
      <c r="AF187" s="38"/>
      <c r="AG187" s="20"/>
    </row>
    <row r="188" spans="2:33" ht="12.75" customHeight="1" x14ac:dyDescent="0.2">
      <c r="B188" s="34"/>
      <c r="D188" s="39" t="s">
        <v>139</v>
      </c>
      <c r="E188" s="53" t="s">
        <v>246</v>
      </c>
      <c r="F188" s="51" t="str">
        <f>"-"</f>
        <v>-</v>
      </c>
      <c r="G188" s="54" t="s">
        <v>247</v>
      </c>
      <c r="H188" s="18">
        <v>6185.08</v>
      </c>
      <c r="I188" s="19" t="s">
        <v>94</v>
      </c>
      <c r="J188" s="20" t="s">
        <v>2</v>
      </c>
      <c r="K188" s="18">
        <v>6630.54</v>
      </c>
      <c r="L188" s="21" t="s">
        <v>95</v>
      </c>
      <c r="M188" s="19">
        <v>589</v>
      </c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38"/>
      <c r="AF188" s="38"/>
      <c r="AG188" s="20"/>
    </row>
    <row r="189" spans="2:33" ht="12.75" customHeight="1" x14ac:dyDescent="0.2">
      <c r="B189" s="34"/>
      <c r="D189" s="39" t="s">
        <v>140</v>
      </c>
      <c r="E189" s="65" t="s">
        <v>246</v>
      </c>
      <c r="F189" s="66"/>
      <c r="G189" s="67"/>
      <c r="H189" s="18">
        <v>6238.16</v>
      </c>
      <c r="I189" s="19" t="s">
        <v>95</v>
      </c>
      <c r="J189" s="20"/>
      <c r="K189" s="18"/>
      <c r="L189" s="21"/>
      <c r="M189" s="19"/>
      <c r="N189" s="20"/>
      <c r="O189" s="20"/>
      <c r="P189" s="20"/>
      <c r="Q189" s="20"/>
      <c r="R189" s="20"/>
      <c r="S189" s="38">
        <v>7</v>
      </c>
      <c r="T189" s="38"/>
      <c r="U189" s="38"/>
      <c r="V189" s="38"/>
      <c r="W189" s="38">
        <v>1</v>
      </c>
      <c r="X189" s="20"/>
      <c r="Y189" s="20"/>
      <c r="Z189" s="20"/>
      <c r="AA189" s="20"/>
      <c r="AB189" s="20"/>
      <c r="AC189" s="20"/>
      <c r="AD189" s="20"/>
      <c r="AE189" s="38"/>
      <c r="AF189" s="38"/>
      <c r="AG189" s="20"/>
    </row>
    <row r="190" spans="2:33" ht="12.75" customHeight="1" x14ac:dyDescent="0.2">
      <c r="B190" s="34"/>
      <c r="D190" s="39" t="s">
        <v>141</v>
      </c>
      <c r="E190" s="65" t="s">
        <v>246</v>
      </c>
      <c r="F190" s="66"/>
      <c r="G190" s="67"/>
      <c r="H190" s="55">
        <v>6253.72</v>
      </c>
      <c r="I190" s="19" t="s">
        <v>95</v>
      </c>
      <c r="J190" s="38"/>
      <c r="K190" s="55"/>
      <c r="L190" s="21"/>
      <c r="M190" s="19"/>
      <c r="N190" s="38"/>
      <c r="O190" s="38"/>
      <c r="P190" s="38"/>
      <c r="Q190" s="38"/>
      <c r="R190" s="38"/>
      <c r="S190" s="38">
        <v>10</v>
      </c>
      <c r="T190" s="38"/>
      <c r="U190" s="38"/>
      <c r="V190" s="38"/>
      <c r="W190" s="38">
        <v>1</v>
      </c>
      <c r="X190" s="20"/>
      <c r="Y190" s="20"/>
      <c r="Z190" s="20"/>
      <c r="AA190" s="20"/>
      <c r="AB190" s="20"/>
      <c r="AC190" s="20"/>
      <c r="AD190" s="20"/>
      <c r="AE190" s="38"/>
      <c r="AF190" s="38"/>
      <c r="AG190" s="20"/>
    </row>
    <row r="191" spans="2:33" ht="12.75" customHeight="1" x14ac:dyDescent="0.2">
      <c r="B191" s="34"/>
      <c r="D191" s="39"/>
      <c r="E191" s="65"/>
      <c r="F191" s="66"/>
      <c r="G191" s="67"/>
      <c r="H191" s="18"/>
      <c r="I191" s="19"/>
      <c r="J191" s="20"/>
      <c r="K191" s="18"/>
      <c r="L191" s="21"/>
      <c r="M191" s="19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38"/>
      <c r="AF191" s="38"/>
      <c r="AG191" s="20"/>
    </row>
    <row r="192" spans="2:33" ht="12.75" customHeight="1" x14ac:dyDescent="0.2">
      <c r="B192" s="34"/>
      <c r="D192" s="39" t="s">
        <v>142</v>
      </c>
      <c r="E192" s="65" t="s">
        <v>246</v>
      </c>
      <c r="F192" s="66"/>
      <c r="G192" s="67"/>
      <c r="H192" s="18">
        <v>6288.94</v>
      </c>
      <c r="I192" s="19" t="s">
        <v>95</v>
      </c>
      <c r="J192" s="20"/>
      <c r="K192" s="18"/>
      <c r="L192" s="21"/>
      <c r="M192" s="19"/>
      <c r="N192" s="20"/>
      <c r="O192" s="20"/>
      <c r="P192" s="20"/>
      <c r="Q192" s="20"/>
      <c r="R192" s="20"/>
      <c r="S192" s="20">
        <v>6</v>
      </c>
      <c r="T192" s="20">
        <v>12</v>
      </c>
      <c r="U192" s="20">
        <v>1</v>
      </c>
      <c r="V192" s="20"/>
      <c r="W192" s="20"/>
      <c r="X192" s="20"/>
      <c r="Y192" s="20"/>
      <c r="Z192" s="20"/>
      <c r="AA192" s="20"/>
      <c r="AB192" s="20"/>
      <c r="AC192" s="20"/>
      <c r="AD192" s="20"/>
      <c r="AE192" s="38"/>
      <c r="AF192" s="38"/>
      <c r="AG192" s="20"/>
    </row>
    <row r="193" spans="2:33" ht="12.75" customHeight="1" x14ac:dyDescent="0.2">
      <c r="B193" s="34"/>
      <c r="D193" s="39" t="s">
        <v>143</v>
      </c>
      <c r="E193" s="53" t="s">
        <v>246</v>
      </c>
      <c r="F193" s="51" t="str">
        <f>"-"</f>
        <v>-</v>
      </c>
      <c r="G193" s="54" t="s">
        <v>247</v>
      </c>
      <c r="H193" s="18">
        <v>6280.08</v>
      </c>
      <c r="I193" s="19" t="s">
        <v>95</v>
      </c>
      <c r="J193" s="20" t="s">
        <v>2</v>
      </c>
      <c r="K193" s="18">
        <v>6345.08</v>
      </c>
      <c r="L193" s="21" t="s">
        <v>95</v>
      </c>
      <c r="M193" s="19">
        <v>312</v>
      </c>
      <c r="N193" s="20"/>
      <c r="O193" s="20"/>
      <c r="P193" s="20"/>
      <c r="Q193" s="20">
        <v>65</v>
      </c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38"/>
      <c r="AF193" s="38"/>
      <c r="AG193" s="20"/>
    </row>
    <row r="194" spans="2:33" ht="12.75" customHeight="1" x14ac:dyDescent="0.2">
      <c r="B194" s="34"/>
      <c r="D194" s="39" t="s">
        <v>144</v>
      </c>
      <c r="E194" s="65" t="s">
        <v>247</v>
      </c>
      <c r="F194" s="66"/>
      <c r="G194" s="67"/>
      <c r="H194" s="18">
        <v>6608.69</v>
      </c>
      <c r="I194" s="19" t="s">
        <v>95</v>
      </c>
      <c r="J194" s="20"/>
      <c r="K194" s="18"/>
      <c r="L194" s="21"/>
      <c r="M194" s="19"/>
      <c r="N194" s="20"/>
      <c r="O194" s="20"/>
      <c r="P194" s="20"/>
      <c r="Q194" s="20"/>
      <c r="R194" s="20"/>
      <c r="S194" s="20">
        <v>12</v>
      </c>
      <c r="T194" s="20">
        <v>12</v>
      </c>
      <c r="U194" s="20">
        <v>1</v>
      </c>
      <c r="V194" s="20"/>
      <c r="W194" s="20"/>
      <c r="X194" s="20"/>
      <c r="Y194" s="20"/>
      <c r="Z194" s="20"/>
      <c r="AA194" s="20"/>
      <c r="AB194" s="20"/>
      <c r="AC194" s="20"/>
      <c r="AD194" s="20"/>
      <c r="AE194" s="38"/>
      <c r="AF194" s="38"/>
      <c r="AG194" s="20"/>
    </row>
    <row r="195" spans="2:33" ht="12.75" customHeight="1" x14ac:dyDescent="0.2">
      <c r="B195" s="34"/>
      <c r="D195" s="39" t="s">
        <v>145</v>
      </c>
      <c r="E195" s="65" t="s">
        <v>247</v>
      </c>
      <c r="F195" s="66"/>
      <c r="G195" s="67"/>
      <c r="H195" s="18">
        <v>6600.18</v>
      </c>
      <c r="I195" s="19" t="s">
        <v>94</v>
      </c>
      <c r="J195" s="20" t="s">
        <v>2</v>
      </c>
      <c r="K195" s="18">
        <v>6603.34</v>
      </c>
      <c r="L195" s="21" t="s">
        <v>94</v>
      </c>
      <c r="M195" s="19"/>
      <c r="N195" s="20"/>
      <c r="O195" s="20">
        <v>13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38"/>
      <c r="AF195" s="38"/>
      <c r="AG195" s="20"/>
    </row>
    <row r="196" spans="2:33" ht="12.75" customHeight="1" x14ac:dyDescent="0.2">
      <c r="B196" s="34"/>
      <c r="D196" s="39" t="s">
        <v>146</v>
      </c>
      <c r="E196" s="65" t="s">
        <v>247</v>
      </c>
      <c r="F196" s="66"/>
      <c r="G196" s="67"/>
      <c r="H196" s="18">
        <v>6610.15</v>
      </c>
      <c r="I196" s="19" t="s">
        <v>94</v>
      </c>
      <c r="J196" s="20" t="s">
        <v>2</v>
      </c>
      <c r="K196" s="18">
        <v>6616.27</v>
      </c>
      <c r="L196" s="21" t="s">
        <v>94</v>
      </c>
      <c r="M196" s="19"/>
      <c r="N196" s="20"/>
      <c r="O196" s="20"/>
      <c r="P196" s="20"/>
      <c r="Q196" s="20">
        <v>9</v>
      </c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38"/>
      <c r="AF196" s="38"/>
      <c r="AG196" s="20"/>
    </row>
    <row r="197" spans="2:33" ht="12.75" customHeight="1" x14ac:dyDescent="0.2">
      <c r="B197" s="34"/>
      <c r="D197" s="39"/>
      <c r="E197" s="65"/>
      <c r="F197" s="66"/>
      <c r="G197" s="67"/>
      <c r="H197" s="18"/>
      <c r="I197" s="19"/>
      <c r="J197" s="20"/>
      <c r="K197" s="18"/>
      <c r="L197" s="21"/>
      <c r="M197" s="19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38"/>
      <c r="AF197" s="38"/>
      <c r="AG197" s="20"/>
    </row>
    <row r="198" spans="2:33" ht="12.75" customHeight="1" x14ac:dyDescent="0.2">
      <c r="B198" s="34"/>
      <c r="D198" s="39" t="s">
        <v>147</v>
      </c>
      <c r="E198" s="65" t="s">
        <v>247</v>
      </c>
      <c r="F198" s="66"/>
      <c r="G198" s="67"/>
      <c r="H198" s="18">
        <v>6657.9</v>
      </c>
      <c r="I198" s="19" t="s">
        <v>94</v>
      </c>
      <c r="J198" s="20" t="s">
        <v>2</v>
      </c>
      <c r="K198" s="18">
        <v>6683.02</v>
      </c>
      <c r="L198" s="21" t="s">
        <v>94</v>
      </c>
      <c r="M198" s="19"/>
      <c r="N198" s="20"/>
      <c r="O198" s="20"/>
      <c r="P198" s="20"/>
      <c r="Q198" s="20">
        <v>43</v>
      </c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38"/>
      <c r="AF198" s="38"/>
      <c r="AG198" s="20"/>
    </row>
    <row r="199" spans="2:33" ht="12.75" customHeight="1" x14ac:dyDescent="0.2">
      <c r="B199" s="34"/>
      <c r="D199" s="39" t="s">
        <v>148</v>
      </c>
      <c r="E199" s="65" t="s">
        <v>247</v>
      </c>
      <c r="F199" s="66"/>
      <c r="G199" s="67"/>
      <c r="H199" s="18">
        <v>6660.76</v>
      </c>
      <c r="I199" s="19" t="s">
        <v>94</v>
      </c>
      <c r="J199" s="20"/>
      <c r="K199" s="18"/>
      <c r="L199" s="21"/>
      <c r="M199" s="19"/>
      <c r="N199" s="20"/>
      <c r="O199" s="20"/>
      <c r="P199" s="20"/>
      <c r="Q199" s="20"/>
      <c r="R199" s="20"/>
      <c r="S199" s="20">
        <v>12</v>
      </c>
      <c r="T199" s="20"/>
      <c r="U199" s="20"/>
      <c r="V199" s="20">
        <v>1</v>
      </c>
      <c r="W199" s="20"/>
      <c r="X199" s="20"/>
      <c r="Y199" s="20"/>
      <c r="Z199" s="20"/>
      <c r="AA199" s="20"/>
      <c r="AB199" s="20"/>
      <c r="AC199" s="20"/>
      <c r="AD199" s="20"/>
      <c r="AE199" s="38"/>
      <c r="AF199" s="38"/>
      <c r="AG199" s="20"/>
    </row>
    <row r="200" spans="2:33" ht="12.75" customHeight="1" x14ac:dyDescent="0.2">
      <c r="B200" s="34"/>
      <c r="D200" s="39" t="s">
        <v>149</v>
      </c>
      <c r="E200" s="65" t="s">
        <v>247</v>
      </c>
      <c r="F200" s="66"/>
      <c r="G200" s="67"/>
      <c r="H200" s="18">
        <v>6670.92</v>
      </c>
      <c r="I200" s="19" t="s">
        <v>94</v>
      </c>
      <c r="J200" s="20" t="s">
        <v>2</v>
      </c>
      <c r="K200" s="18">
        <v>6729.9</v>
      </c>
      <c r="L200" s="21" t="s">
        <v>94</v>
      </c>
      <c r="M200" s="19"/>
      <c r="N200" s="20"/>
      <c r="O200" s="20">
        <v>247</v>
      </c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38"/>
      <c r="AF200" s="38"/>
      <c r="AG200" s="20"/>
    </row>
    <row r="201" spans="2:33" ht="12.75" customHeight="1" x14ac:dyDescent="0.2">
      <c r="B201" s="34"/>
      <c r="D201" s="39" t="s">
        <v>150</v>
      </c>
      <c r="E201" s="65" t="s">
        <v>248</v>
      </c>
      <c r="F201" s="66"/>
      <c r="G201" s="67"/>
      <c r="H201" s="18">
        <v>6847.75</v>
      </c>
      <c r="I201" s="19" t="s">
        <v>95</v>
      </c>
      <c r="J201" s="20"/>
      <c r="K201" s="18"/>
      <c r="L201" s="21"/>
      <c r="M201" s="19"/>
      <c r="N201" s="20"/>
      <c r="O201" s="20"/>
      <c r="P201" s="20"/>
      <c r="Q201" s="20"/>
      <c r="R201" s="20"/>
      <c r="S201" s="20"/>
      <c r="T201" s="20">
        <v>24</v>
      </c>
      <c r="U201" s="20">
        <v>1</v>
      </c>
      <c r="V201" s="20"/>
      <c r="W201" s="20"/>
      <c r="X201" s="20"/>
      <c r="Y201" s="20"/>
      <c r="Z201" s="20"/>
      <c r="AA201" s="20"/>
      <c r="AB201" s="20"/>
      <c r="AC201" s="20"/>
      <c r="AD201" s="20"/>
      <c r="AE201" s="38"/>
      <c r="AF201" s="38"/>
      <c r="AG201" s="20"/>
    </row>
    <row r="202" spans="2:33" ht="12.75" customHeight="1" x14ac:dyDescent="0.2">
      <c r="B202" s="34"/>
      <c r="D202" s="39" t="s">
        <v>151</v>
      </c>
      <c r="E202" s="65" t="s">
        <v>248</v>
      </c>
      <c r="F202" s="66"/>
      <c r="G202" s="67"/>
      <c r="H202" s="18">
        <v>6850.98</v>
      </c>
      <c r="I202" s="19" t="s">
        <v>95</v>
      </c>
      <c r="J202" s="20"/>
      <c r="K202" s="18"/>
      <c r="L202" s="21"/>
      <c r="M202" s="19"/>
      <c r="N202" s="20"/>
      <c r="O202" s="20"/>
      <c r="P202" s="20"/>
      <c r="Q202" s="20"/>
      <c r="R202" s="20"/>
      <c r="S202" s="20"/>
      <c r="T202" s="20">
        <v>6</v>
      </c>
      <c r="U202" s="20"/>
      <c r="V202" s="20"/>
      <c r="W202" s="20">
        <v>1</v>
      </c>
      <c r="X202" s="20"/>
      <c r="Y202" s="20"/>
      <c r="Z202" s="20"/>
      <c r="AA202" s="20"/>
      <c r="AB202" s="20"/>
      <c r="AC202" s="20"/>
      <c r="AD202" s="20"/>
      <c r="AE202" s="38"/>
      <c r="AF202" s="38"/>
      <c r="AG202" s="20"/>
    </row>
    <row r="203" spans="2:33" ht="12.75" customHeight="1" x14ac:dyDescent="0.2">
      <c r="B203" s="34"/>
      <c r="D203" s="39"/>
      <c r="E203" s="65"/>
      <c r="F203" s="66"/>
      <c r="G203" s="67"/>
      <c r="H203" s="18"/>
      <c r="I203" s="19"/>
      <c r="J203" s="20"/>
      <c r="K203" s="18"/>
      <c r="L203" s="21"/>
      <c r="M203" s="19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38"/>
      <c r="AF203" s="38"/>
      <c r="AG203" s="20"/>
    </row>
    <row r="204" spans="2:33" ht="12.75" customHeight="1" x14ac:dyDescent="0.2">
      <c r="B204" s="34"/>
      <c r="D204" s="39" t="s">
        <v>152</v>
      </c>
      <c r="E204" s="65" t="s">
        <v>248</v>
      </c>
      <c r="F204" s="66"/>
      <c r="G204" s="67"/>
      <c r="H204" s="18">
        <v>6851.18</v>
      </c>
      <c r="I204" s="19" t="s">
        <v>94</v>
      </c>
      <c r="J204" s="20"/>
      <c r="K204" s="18"/>
      <c r="L204" s="21"/>
      <c r="M204" s="19"/>
      <c r="N204" s="20"/>
      <c r="O204" s="20"/>
      <c r="P204" s="20"/>
      <c r="Q204" s="20"/>
      <c r="R204" s="20"/>
      <c r="S204" s="20">
        <v>6</v>
      </c>
      <c r="T204" s="20">
        <v>6</v>
      </c>
      <c r="U204" s="20"/>
      <c r="V204" s="20"/>
      <c r="W204" s="20">
        <v>1</v>
      </c>
      <c r="X204" s="20"/>
      <c r="Y204" s="20"/>
      <c r="Z204" s="20"/>
      <c r="AA204" s="20"/>
      <c r="AB204" s="20"/>
      <c r="AC204" s="20"/>
      <c r="AD204" s="20"/>
      <c r="AE204" s="38"/>
      <c r="AF204" s="38"/>
      <c r="AG204" s="20"/>
    </row>
    <row r="205" spans="2:33" ht="12.75" customHeight="1" x14ac:dyDescent="0.2">
      <c r="B205" s="34"/>
      <c r="D205" s="39" t="s">
        <v>153</v>
      </c>
      <c r="E205" s="65" t="s">
        <v>248</v>
      </c>
      <c r="F205" s="66"/>
      <c r="G205" s="67"/>
      <c r="H205" s="18">
        <v>6995</v>
      </c>
      <c r="I205" s="19" t="s">
        <v>95</v>
      </c>
      <c r="J205" s="20" t="s">
        <v>2</v>
      </c>
      <c r="K205" s="18">
        <v>7075</v>
      </c>
      <c r="L205" s="21" t="s">
        <v>95</v>
      </c>
      <c r="M205" s="19"/>
      <c r="N205" s="20"/>
      <c r="O205" s="20"/>
      <c r="P205" s="20"/>
      <c r="Q205" s="20">
        <v>80</v>
      </c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38"/>
      <c r="AF205" s="38"/>
      <c r="AG205" s="20"/>
    </row>
    <row r="206" spans="2:33" ht="12.75" customHeight="1" x14ac:dyDescent="0.2">
      <c r="B206" s="34"/>
      <c r="D206" s="39" t="s">
        <v>154</v>
      </c>
      <c r="E206" s="65" t="s">
        <v>248</v>
      </c>
      <c r="F206" s="66"/>
      <c r="G206" s="67"/>
      <c r="H206" s="18">
        <v>7072.31</v>
      </c>
      <c r="I206" s="19" t="s">
        <v>94</v>
      </c>
      <c r="J206" s="20" t="s">
        <v>2</v>
      </c>
      <c r="K206" s="18">
        <v>7137.22</v>
      </c>
      <c r="L206" s="21" t="s">
        <v>94</v>
      </c>
      <c r="M206" s="19"/>
      <c r="N206" s="20"/>
      <c r="O206" s="20"/>
      <c r="P206" s="20"/>
      <c r="Q206" s="20">
        <v>70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38"/>
      <c r="AF206" s="38"/>
      <c r="AG206" s="20"/>
    </row>
    <row r="207" spans="2:33" ht="12.75" customHeight="1" x14ac:dyDescent="0.2">
      <c r="B207" s="34"/>
      <c r="D207" s="39" t="s">
        <v>155</v>
      </c>
      <c r="E207" s="65" t="s">
        <v>248</v>
      </c>
      <c r="F207" s="66"/>
      <c r="G207" s="67"/>
      <c r="H207" s="18">
        <v>7072.31</v>
      </c>
      <c r="I207" s="19" t="s">
        <v>94</v>
      </c>
      <c r="J207" s="20" t="s">
        <v>2</v>
      </c>
      <c r="K207" s="18">
        <v>7105.2</v>
      </c>
      <c r="L207" s="21" t="s">
        <v>94</v>
      </c>
      <c r="M207" s="19">
        <v>27</v>
      </c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38"/>
      <c r="AF207" s="38"/>
      <c r="AG207" s="20"/>
    </row>
    <row r="208" spans="2:33" ht="12.75" customHeight="1" x14ac:dyDescent="0.2">
      <c r="B208" s="34"/>
      <c r="D208" s="39" t="s">
        <v>156</v>
      </c>
      <c r="E208" s="65"/>
      <c r="F208" s="66"/>
      <c r="G208" s="67"/>
      <c r="H208" s="85" t="s">
        <v>98</v>
      </c>
      <c r="I208" s="86"/>
      <c r="J208" s="86"/>
      <c r="K208" s="86"/>
      <c r="L208" s="87"/>
      <c r="M208" s="19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38"/>
      <c r="AF208" s="38"/>
      <c r="AG208" s="20"/>
    </row>
    <row r="209" spans="2:33" ht="12.75" customHeight="1" x14ac:dyDescent="0.2">
      <c r="B209" s="34"/>
      <c r="D209" s="39"/>
      <c r="E209" s="65"/>
      <c r="F209" s="66"/>
      <c r="G209" s="67"/>
      <c r="H209" s="18"/>
      <c r="I209" s="19"/>
      <c r="J209" s="20"/>
      <c r="K209" s="18"/>
      <c r="L209" s="21"/>
      <c r="M209" s="19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38"/>
      <c r="AF209" s="38"/>
      <c r="AG209" s="20"/>
    </row>
    <row r="210" spans="2:33" ht="12.75" customHeight="1" x14ac:dyDescent="0.2">
      <c r="B210" s="34"/>
      <c r="D210" s="39" t="s">
        <v>157</v>
      </c>
      <c r="E210" s="65" t="s">
        <v>248</v>
      </c>
      <c r="F210" s="66"/>
      <c r="G210" s="67"/>
      <c r="H210" s="18">
        <v>7107.34</v>
      </c>
      <c r="I210" s="19" t="s">
        <v>95</v>
      </c>
      <c r="J210" s="20" t="s">
        <v>2</v>
      </c>
      <c r="K210" s="18">
        <v>7144.62</v>
      </c>
      <c r="L210" s="21" t="s">
        <v>95</v>
      </c>
      <c r="M210" s="19"/>
      <c r="N210" s="20"/>
      <c r="O210" s="20">
        <v>185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38"/>
      <c r="AF210" s="38"/>
      <c r="AG210" s="20"/>
    </row>
    <row r="211" spans="2:33" ht="12.75" customHeight="1" x14ac:dyDescent="0.2">
      <c r="B211" s="34"/>
      <c r="D211" s="39" t="s">
        <v>158</v>
      </c>
      <c r="E211" s="65" t="s">
        <v>248</v>
      </c>
      <c r="F211" s="66"/>
      <c r="G211" s="67"/>
      <c r="H211" s="18">
        <v>7107.34</v>
      </c>
      <c r="I211" s="19" t="s">
        <v>95</v>
      </c>
      <c r="J211" s="20" t="s">
        <v>2</v>
      </c>
      <c r="K211" s="18">
        <v>7113.3</v>
      </c>
      <c r="L211" s="21" t="s">
        <v>95</v>
      </c>
      <c r="M211" s="19"/>
      <c r="N211" s="20"/>
      <c r="O211" s="20"/>
      <c r="P211" s="20"/>
      <c r="Q211" s="20">
        <v>7</v>
      </c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38"/>
      <c r="AF211" s="38"/>
      <c r="AG211" s="20"/>
    </row>
    <row r="212" spans="2:33" ht="12.75" customHeight="1" x14ac:dyDescent="0.2">
      <c r="B212" s="34"/>
      <c r="D212" s="39" t="s">
        <v>159</v>
      </c>
      <c r="E212" s="65" t="s">
        <v>248</v>
      </c>
      <c r="F212" s="66"/>
      <c r="G212" s="67"/>
      <c r="H212" s="18">
        <v>7122.98</v>
      </c>
      <c r="I212" s="19" t="s">
        <v>95</v>
      </c>
      <c r="J212" s="20" t="s">
        <v>2</v>
      </c>
      <c r="K212" s="18">
        <v>7147.26</v>
      </c>
      <c r="L212" s="21" t="s">
        <v>95</v>
      </c>
      <c r="M212" s="19"/>
      <c r="N212" s="20"/>
      <c r="O212" s="20"/>
      <c r="P212" s="20"/>
      <c r="Q212" s="20">
        <v>33</v>
      </c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38"/>
      <c r="AF212" s="38"/>
      <c r="AG212" s="20"/>
    </row>
    <row r="213" spans="2:33" ht="12.75" customHeight="1" x14ac:dyDescent="0.2">
      <c r="B213" s="34"/>
      <c r="D213" s="39" t="s">
        <v>160</v>
      </c>
      <c r="E213" s="65" t="s">
        <v>248</v>
      </c>
      <c r="F213" s="66"/>
      <c r="G213" s="67"/>
      <c r="H213" s="18">
        <v>7197.51</v>
      </c>
      <c r="I213" s="19" t="s">
        <v>94</v>
      </c>
      <c r="J213" s="20" t="s">
        <v>2</v>
      </c>
      <c r="K213" s="18">
        <v>7211.87</v>
      </c>
      <c r="L213" s="21" t="s">
        <v>94</v>
      </c>
      <c r="M213" s="19"/>
      <c r="N213" s="20"/>
      <c r="O213" s="20"/>
      <c r="P213" s="20"/>
      <c r="Q213" s="20">
        <v>19</v>
      </c>
      <c r="R213" s="20"/>
      <c r="S213" s="20">
        <v>6</v>
      </c>
      <c r="T213" s="20"/>
      <c r="U213" s="20"/>
      <c r="V213" s="20">
        <v>1</v>
      </c>
      <c r="W213" s="20"/>
      <c r="X213" s="20"/>
      <c r="Y213" s="20"/>
      <c r="Z213" s="20"/>
      <c r="AA213" s="20"/>
      <c r="AB213" s="20"/>
      <c r="AC213" s="20"/>
      <c r="AD213" s="20"/>
      <c r="AE213" s="38"/>
      <c r="AF213" s="38"/>
      <c r="AG213" s="20"/>
    </row>
    <row r="214" spans="2:33" ht="12.75" customHeight="1" x14ac:dyDescent="0.2">
      <c r="B214" s="34"/>
      <c r="D214" s="39" t="s">
        <v>161</v>
      </c>
      <c r="E214" s="65" t="s">
        <v>248</v>
      </c>
      <c r="F214" s="66"/>
      <c r="G214" s="67"/>
      <c r="H214" s="18">
        <v>7195.37</v>
      </c>
      <c r="I214" s="19" t="s">
        <v>95</v>
      </c>
      <c r="J214" s="20" t="s">
        <v>2</v>
      </c>
      <c r="K214" s="18">
        <v>7206.79</v>
      </c>
      <c r="L214" s="21" t="s">
        <v>95</v>
      </c>
      <c r="M214" s="19"/>
      <c r="N214" s="20"/>
      <c r="O214" s="20"/>
      <c r="P214" s="20"/>
      <c r="Q214" s="20">
        <v>16</v>
      </c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38"/>
      <c r="AF214" s="38"/>
      <c r="AG214" s="20"/>
    </row>
    <row r="215" spans="2:33" ht="12.75" customHeight="1" x14ac:dyDescent="0.2">
      <c r="B215" s="34"/>
      <c r="D215" s="39"/>
      <c r="E215" s="65"/>
      <c r="F215" s="66"/>
      <c r="G215" s="67"/>
      <c r="H215" s="18"/>
      <c r="I215" s="19"/>
      <c r="J215" s="20"/>
      <c r="K215" s="18"/>
      <c r="L215" s="21"/>
      <c r="M215" s="19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38"/>
      <c r="AF215" s="38"/>
      <c r="AG215" s="20"/>
    </row>
    <row r="216" spans="2:33" ht="12.75" customHeight="1" x14ac:dyDescent="0.2">
      <c r="B216" s="34"/>
      <c r="D216" s="39" t="s">
        <v>162</v>
      </c>
      <c r="E216" s="65" t="s">
        <v>248</v>
      </c>
      <c r="F216" s="66"/>
      <c r="G216" s="67"/>
      <c r="H216" s="18">
        <v>7199.88</v>
      </c>
      <c r="I216" s="19" t="s">
        <v>95</v>
      </c>
      <c r="J216" s="20" t="s">
        <v>2</v>
      </c>
      <c r="K216" s="18">
        <v>7228.62</v>
      </c>
      <c r="L216" s="21" t="s">
        <v>95</v>
      </c>
      <c r="M216" s="19"/>
      <c r="N216" s="20"/>
      <c r="O216" s="20">
        <v>103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38"/>
      <c r="AF216" s="38"/>
      <c r="AG216" s="20"/>
    </row>
    <row r="217" spans="2:33" ht="12.75" customHeight="1" x14ac:dyDescent="0.2">
      <c r="B217" s="34"/>
      <c r="D217" s="39" t="s">
        <v>163</v>
      </c>
      <c r="E217" s="65" t="s">
        <v>248</v>
      </c>
      <c r="F217" s="66"/>
      <c r="G217" s="67"/>
      <c r="H217" s="18">
        <v>7220.58</v>
      </c>
      <c r="I217" s="19" t="s">
        <v>95</v>
      </c>
      <c r="J217" s="20" t="s">
        <v>2</v>
      </c>
      <c r="K217" s="18">
        <v>7230.27</v>
      </c>
      <c r="L217" s="21" t="s">
        <v>95</v>
      </c>
      <c r="M217" s="19"/>
      <c r="N217" s="20"/>
      <c r="O217" s="20"/>
      <c r="P217" s="20"/>
      <c r="Q217" s="20">
        <v>10</v>
      </c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38"/>
      <c r="AF217" s="38"/>
      <c r="AG217" s="20"/>
    </row>
    <row r="218" spans="2:33" ht="12.75" customHeight="1" x14ac:dyDescent="0.2">
      <c r="B218" s="34"/>
      <c r="D218" s="39" t="s">
        <v>164</v>
      </c>
      <c r="E218" s="65" t="s">
        <v>248</v>
      </c>
      <c r="F218" s="66"/>
      <c r="G218" s="67"/>
      <c r="H218" s="18">
        <v>7221.77</v>
      </c>
      <c r="I218" s="19" t="s">
        <v>94</v>
      </c>
      <c r="J218" s="20" t="s">
        <v>2</v>
      </c>
      <c r="K218" s="18">
        <v>7230.99</v>
      </c>
      <c r="L218" s="21" t="s">
        <v>94</v>
      </c>
      <c r="M218" s="19"/>
      <c r="N218" s="20"/>
      <c r="O218" s="20"/>
      <c r="P218" s="20"/>
      <c r="Q218" s="20">
        <v>9</v>
      </c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38"/>
      <c r="AF218" s="38"/>
      <c r="AG218" s="20"/>
    </row>
    <row r="219" spans="2:33" ht="12.75" customHeight="1" x14ac:dyDescent="0.2">
      <c r="B219" s="34"/>
      <c r="D219" s="39" t="s">
        <v>165</v>
      </c>
      <c r="E219" s="65" t="s">
        <v>249</v>
      </c>
      <c r="F219" s="66"/>
      <c r="G219" s="67"/>
      <c r="H219" s="18">
        <v>7452.8</v>
      </c>
      <c r="I219" s="19" t="s">
        <v>95</v>
      </c>
      <c r="J219" s="20"/>
      <c r="K219" s="18"/>
      <c r="L219" s="21"/>
      <c r="M219" s="19"/>
      <c r="N219" s="20"/>
      <c r="O219" s="20"/>
      <c r="P219" s="20"/>
      <c r="Q219" s="20"/>
      <c r="R219" s="20"/>
      <c r="S219" s="20"/>
      <c r="T219" s="20">
        <v>12</v>
      </c>
      <c r="U219" s="20">
        <v>1</v>
      </c>
      <c r="V219" s="20"/>
      <c r="W219" s="20"/>
      <c r="X219" s="20"/>
      <c r="Y219" s="20"/>
      <c r="Z219" s="20"/>
      <c r="AA219" s="20"/>
      <c r="AB219" s="20"/>
      <c r="AC219" s="20"/>
      <c r="AD219" s="20"/>
      <c r="AE219" s="38"/>
      <c r="AF219" s="38"/>
      <c r="AG219" s="20"/>
    </row>
    <row r="220" spans="2:33" ht="12.75" customHeight="1" x14ac:dyDescent="0.2">
      <c r="B220" s="34"/>
      <c r="D220" s="39" t="s">
        <v>166</v>
      </c>
      <c r="E220" s="65"/>
      <c r="F220" s="66"/>
      <c r="G220" s="67"/>
      <c r="H220" s="85" t="s">
        <v>98</v>
      </c>
      <c r="I220" s="86"/>
      <c r="J220" s="86"/>
      <c r="K220" s="86"/>
      <c r="L220" s="87"/>
      <c r="M220" s="19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38"/>
      <c r="AF220" s="38"/>
      <c r="AG220" s="20"/>
    </row>
    <row r="221" spans="2:33" ht="12.75" customHeight="1" x14ac:dyDescent="0.2">
      <c r="B221" s="34"/>
      <c r="D221" s="39"/>
      <c r="E221" s="65"/>
      <c r="F221" s="66"/>
      <c r="G221" s="67"/>
      <c r="H221" s="18"/>
      <c r="I221" s="19"/>
      <c r="J221" s="20"/>
      <c r="K221" s="18"/>
      <c r="L221" s="21"/>
      <c r="M221" s="19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38"/>
      <c r="AF221" s="38"/>
      <c r="AG221" s="20"/>
    </row>
    <row r="222" spans="2:33" ht="12.75" customHeight="1" x14ac:dyDescent="0.2">
      <c r="B222" s="34"/>
      <c r="D222" s="39" t="s">
        <v>167</v>
      </c>
      <c r="E222" s="65" t="s">
        <v>249</v>
      </c>
      <c r="F222" s="66"/>
      <c r="G222" s="67"/>
      <c r="H222" s="18">
        <v>7562.3</v>
      </c>
      <c r="I222" s="19" t="s">
        <v>95</v>
      </c>
      <c r="J222" s="20" t="s">
        <v>2</v>
      </c>
      <c r="K222" s="18">
        <v>7578.85</v>
      </c>
      <c r="L222" s="21" t="s">
        <v>95</v>
      </c>
      <c r="M222" s="19"/>
      <c r="N222" s="20"/>
      <c r="O222" s="20">
        <v>83</v>
      </c>
      <c r="P222" s="20"/>
      <c r="Q222" s="20">
        <v>10</v>
      </c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38"/>
      <c r="AF222" s="38"/>
      <c r="AG222" s="20"/>
    </row>
    <row r="223" spans="2:33" ht="12.75" customHeight="1" x14ac:dyDescent="0.2">
      <c r="B223" s="34"/>
      <c r="D223" s="39" t="s">
        <v>168</v>
      </c>
      <c r="E223" s="53" t="s">
        <v>249</v>
      </c>
      <c r="F223" s="51" t="str">
        <f>"-"</f>
        <v>-</v>
      </c>
      <c r="G223" s="54" t="s">
        <v>250</v>
      </c>
      <c r="H223" s="18">
        <v>7610.47</v>
      </c>
      <c r="I223" s="19" t="s">
        <v>95</v>
      </c>
      <c r="J223" s="20" t="s">
        <v>2</v>
      </c>
      <c r="K223" s="18">
        <v>8021.05</v>
      </c>
      <c r="L223" s="21" t="s">
        <v>95</v>
      </c>
      <c r="M223" s="19"/>
      <c r="N223" s="20">
        <v>539</v>
      </c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38"/>
      <c r="AF223" s="38"/>
      <c r="AG223" s="20"/>
    </row>
    <row r="224" spans="2:33" ht="12.75" customHeight="1" x14ac:dyDescent="0.2">
      <c r="B224" s="34"/>
      <c r="D224" s="39" t="s">
        <v>169</v>
      </c>
      <c r="E224" s="65" t="s">
        <v>249</v>
      </c>
      <c r="F224" s="66"/>
      <c r="G224" s="67"/>
      <c r="H224" s="18">
        <v>7635.69</v>
      </c>
      <c r="I224" s="19" t="s">
        <v>94</v>
      </c>
      <c r="J224" s="20" t="s">
        <v>2</v>
      </c>
      <c r="K224" s="18">
        <v>7703.77</v>
      </c>
      <c r="L224" s="21" t="s">
        <v>94</v>
      </c>
      <c r="M224" s="19">
        <v>61</v>
      </c>
      <c r="N224" s="20">
        <v>21</v>
      </c>
      <c r="O224" s="20"/>
      <c r="P224" s="20">
        <v>44</v>
      </c>
      <c r="Q224" s="20">
        <v>68</v>
      </c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38"/>
      <c r="AF224" s="38"/>
      <c r="AG224" s="20"/>
    </row>
    <row r="225" spans="2:33" ht="12.75" customHeight="1" x14ac:dyDescent="0.2">
      <c r="B225" s="34"/>
      <c r="D225" s="39" t="s">
        <v>170</v>
      </c>
      <c r="E225" s="65" t="s">
        <v>249</v>
      </c>
      <c r="F225" s="66"/>
      <c r="G225" s="67"/>
      <c r="H225" s="18">
        <v>7641.63</v>
      </c>
      <c r="I225" s="19" t="s">
        <v>95</v>
      </c>
      <c r="J225" s="20" t="s">
        <v>2</v>
      </c>
      <c r="K225" s="18">
        <v>7659.05</v>
      </c>
      <c r="L225" s="21" t="s">
        <v>95</v>
      </c>
      <c r="M225" s="19"/>
      <c r="N225" s="20"/>
      <c r="O225" s="20">
        <v>45</v>
      </c>
      <c r="P225" s="20"/>
      <c r="Q225" s="20">
        <v>10</v>
      </c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38"/>
      <c r="AF225" s="38"/>
      <c r="AG225" s="20"/>
    </row>
    <row r="226" spans="2:33" ht="12.75" customHeight="1" x14ac:dyDescent="0.2">
      <c r="B226" s="34"/>
      <c r="D226" s="39" t="s">
        <v>171</v>
      </c>
      <c r="E226" s="65" t="s">
        <v>249</v>
      </c>
      <c r="F226" s="66"/>
      <c r="G226" s="67"/>
      <c r="H226" s="18">
        <v>7697.8</v>
      </c>
      <c r="I226" s="19" t="s">
        <v>94</v>
      </c>
      <c r="J226" s="20" t="s">
        <v>2</v>
      </c>
      <c r="K226" s="18">
        <v>7722.08</v>
      </c>
      <c r="L226" s="21" t="s">
        <v>94</v>
      </c>
      <c r="M226" s="19"/>
      <c r="N226" s="20"/>
      <c r="O226" s="20"/>
      <c r="P226" s="20"/>
      <c r="Q226" s="20"/>
      <c r="R226" s="20"/>
      <c r="S226" s="20">
        <v>25</v>
      </c>
      <c r="T226" s="20"/>
      <c r="U226" s="20"/>
      <c r="V226" s="20">
        <v>1</v>
      </c>
      <c r="W226" s="20"/>
      <c r="X226" s="20"/>
      <c r="Y226" s="20"/>
      <c r="Z226" s="20"/>
      <c r="AA226" s="20"/>
      <c r="AB226" s="20"/>
      <c r="AC226" s="20"/>
      <c r="AD226" s="20"/>
      <c r="AE226" s="38"/>
      <c r="AF226" s="38"/>
      <c r="AG226" s="20"/>
    </row>
    <row r="227" spans="2:33" ht="12.75" customHeight="1" x14ac:dyDescent="0.2">
      <c r="B227" s="34"/>
      <c r="D227" s="39"/>
      <c r="E227" s="65"/>
      <c r="F227" s="66"/>
      <c r="G227" s="67"/>
      <c r="H227" s="18"/>
      <c r="I227" s="19"/>
      <c r="J227" s="20"/>
      <c r="K227" s="18"/>
      <c r="L227" s="21"/>
      <c r="M227" s="19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38"/>
      <c r="AF227" s="38"/>
      <c r="AG227" s="20"/>
    </row>
    <row r="228" spans="2:33" ht="12.75" customHeight="1" x14ac:dyDescent="0.2">
      <c r="B228" s="34"/>
      <c r="D228" s="39" t="s">
        <v>172</v>
      </c>
      <c r="E228" s="65" t="s">
        <v>250</v>
      </c>
      <c r="F228" s="66"/>
      <c r="G228" s="67"/>
      <c r="H228" s="18">
        <v>7819.05</v>
      </c>
      <c r="I228" s="19" t="s">
        <v>95</v>
      </c>
      <c r="J228" s="20" t="s">
        <v>2</v>
      </c>
      <c r="K228" s="18">
        <v>7836.34</v>
      </c>
      <c r="L228" s="21" t="s">
        <v>95</v>
      </c>
      <c r="M228" s="19"/>
      <c r="N228" s="20"/>
      <c r="O228" s="20">
        <v>55</v>
      </c>
      <c r="P228" s="20"/>
      <c r="Q228" s="20">
        <v>10</v>
      </c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38"/>
      <c r="AF228" s="38"/>
      <c r="AG228" s="20"/>
    </row>
    <row r="229" spans="2:33" ht="12.75" customHeight="1" x14ac:dyDescent="0.2">
      <c r="B229" s="34"/>
      <c r="D229" s="39" t="s">
        <v>173</v>
      </c>
      <c r="E229" s="65" t="s">
        <v>250</v>
      </c>
      <c r="F229" s="66"/>
      <c r="G229" s="67"/>
      <c r="H229" s="18">
        <v>7839.18</v>
      </c>
      <c r="I229" s="19" t="s">
        <v>94</v>
      </c>
      <c r="J229" s="20" t="s">
        <v>2</v>
      </c>
      <c r="K229" s="18">
        <v>7897.88</v>
      </c>
      <c r="L229" s="21" t="s">
        <v>94</v>
      </c>
      <c r="M229" s="19">
        <v>53</v>
      </c>
      <c r="N229" s="20">
        <v>21</v>
      </c>
      <c r="O229" s="20"/>
      <c r="P229" s="20">
        <v>40</v>
      </c>
      <c r="Q229" s="20">
        <v>59</v>
      </c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38"/>
      <c r="AF229" s="38"/>
      <c r="AG229" s="20"/>
    </row>
    <row r="230" spans="2:33" ht="12.75" customHeight="1" x14ac:dyDescent="0.2">
      <c r="B230" s="34"/>
      <c r="D230" s="39" t="s">
        <v>174</v>
      </c>
      <c r="E230" s="65" t="s">
        <v>250</v>
      </c>
      <c r="F230" s="66"/>
      <c r="G230" s="67"/>
      <c r="H230" s="18">
        <v>7897.2</v>
      </c>
      <c r="I230" s="19" t="s">
        <v>95</v>
      </c>
      <c r="J230" s="20"/>
      <c r="K230" s="18"/>
      <c r="L230" s="21"/>
      <c r="M230" s="19"/>
      <c r="N230" s="20"/>
      <c r="O230" s="20"/>
      <c r="P230" s="20"/>
      <c r="Q230" s="20"/>
      <c r="R230" s="20"/>
      <c r="S230" s="20">
        <v>12</v>
      </c>
      <c r="T230" s="20"/>
      <c r="U230" s="20">
        <v>1</v>
      </c>
      <c r="V230" s="20"/>
      <c r="W230" s="20"/>
      <c r="X230" s="20"/>
      <c r="Y230" s="20"/>
      <c r="Z230" s="20"/>
      <c r="AA230" s="20"/>
      <c r="AB230" s="20"/>
      <c r="AC230" s="20"/>
      <c r="AD230" s="20"/>
      <c r="AE230" s="38"/>
      <c r="AF230" s="38"/>
      <c r="AG230" s="20"/>
    </row>
    <row r="231" spans="2:33" ht="12.75" customHeight="1" x14ac:dyDescent="0.2">
      <c r="B231" s="34"/>
      <c r="D231" s="39" t="s">
        <v>175</v>
      </c>
      <c r="E231" s="65" t="s">
        <v>250</v>
      </c>
      <c r="F231" s="66"/>
      <c r="G231" s="67"/>
      <c r="H231" s="18">
        <v>7896.41</v>
      </c>
      <c r="I231" s="19" t="s">
        <v>95</v>
      </c>
      <c r="J231" s="20" t="s">
        <v>2</v>
      </c>
      <c r="K231" s="18">
        <v>7913.64</v>
      </c>
      <c r="L231" s="21" t="s">
        <v>94</v>
      </c>
      <c r="M231" s="19"/>
      <c r="N231" s="20"/>
      <c r="O231" s="20">
        <v>52</v>
      </c>
      <c r="P231" s="20"/>
      <c r="Q231" s="20"/>
      <c r="R231" s="20"/>
      <c r="S231" s="20">
        <v>10</v>
      </c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38"/>
      <c r="AF231" s="38"/>
      <c r="AG231" s="20"/>
    </row>
    <row r="232" spans="2:33" ht="12.75" customHeight="1" x14ac:dyDescent="0.2">
      <c r="B232" s="34"/>
      <c r="D232" s="39" t="s">
        <v>176</v>
      </c>
      <c r="E232" s="65" t="s">
        <v>250</v>
      </c>
      <c r="F232" s="66"/>
      <c r="G232" s="67"/>
      <c r="H232" s="18">
        <v>7928.56</v>
      </c>
      <c r="I232" s="19" t="s">
        <v>94</v>
      </c>
      <c r="J232" s="20" t="s">
        <v>2</v>
      </c>
      <c r="K232" s="18">
        <v>7982.34</v>
      </c>
      <c r="L232" s="21" t="s">
        <v>94</v>
      </c>
      <c r="M232" s="19">
        <v>43</v>
      </c>
      <c r="N232" s="20">
        <v>14</v>
      </c>
      <c r="O232" s="20"/>
      <c r="P232" s="20">
        <v>36</v>
      </c>
      <c r="Q232" s="20">
        <v>54</v>
      </c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38"/>
      <c r="AF232" s="38"/>
      <c r="AG232" s="20"/>
    </row>
    <row r="233" spans="2:33" ht="12.75" customHeight="1" x14ac:dyDescent="0.2">
      <c r="B233" s="34"/>
      <c r="D233" s="39"/>
      <c r="E233" s="65"/>
      <c r="F233" s="66"/>
      <c r="G233" s="67"/>
      <c r="H233" s="18"/>
      <c r="I233" s="19"/>
      <c r="J233" s="20"/>
      <c r="K233" s="18"/>
      <c r="L233" s="21"/>
      <c r="M233" s="19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38"/>
      <c r="AF233" s="38"/>
      <c r="AG233" s="20"/>
    </row>
    <row r="234" spans="2:33" ht="12.75" customHeight="1" x14ac:dyDescent="0.2">
      <c r="B234" s="34"/>
      <c r="D234" s="39" t="s">
        <v>177</v>
      </c>
      <c r="E234" s="65" t="s">
        <v>250</v>
      </c>
      <c r="F234" s="66"/>
      <c r="G234" s="67"/>
      <c r="H234" s="18">
        <v>8018.24</v>
      </c>
      <c r="I234" s="19" t="s">
        <v>94</v>
      </c>
      <c r="J234" s="20" t="s">
        <v>2</v>
      </c>
      <c r="K234" s="18">
        <v>8073.08</v>
      </c>
      <c r="L234" s="21" t="s">
        <v>94</v>
      </c>
      <c r="M234" s="19">
        <v>44</v>
      </c>
      <c r="N234" s="20">
        <v>14</v>
      </c>
      <c r="O234" s="20"/>
      <c r="P234" s="20">
        <v>34</v>
      </c>
      <c r="Q234" s="20">
        <v>55</v>
      </c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38"/>
      <c r="AF234" s="38"/>
      <c r="AG234" s="20"/>
    </row>
    <row r="235" spans="2:33" ht="12.75" customHeight="1" x14ac:dyDescent="0.2">
      <c r="B235" s="34"/>
      <c r="D235" s="39" t="s">
        <v>178</v>
      </c>
      <c r="E235" s="65" t="s">
        <v>250</v>
      </c>
      <c r="F235" s="66"/>
      <c r="G235" s="67"/>
      <c r="H235" s="18">
        <v>8119.4</v>
      </c>
      <c r="I235" s="19" t="s">
        <v>94</v>
      </c>
      <c r="J235" s="20" t="s">
        <v>2</v>
      </c>
      <c r="K235" s="18">
        <v>8225.18</v>
      </c>
      <c r="L235" s="21" t="s">
        <v>94</v>
      </c>
      <c r="M235" s="19">
        <v>105</v>
      </c>
      <c r="N235" s="20"/>
      <c r="O235" s="20"/>
      <c r="P235" s="20">
        <v>66</v>
      </c>
      <c r="Q235" s="20">
        <v>105</v>
      </c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38"/>
      <c r="AF235" s="38"/>
      <c r="AG235" s="20"/>
    </row>
    <row r="236" spans="2:33" ht="12.75" customHeight="1" x14ac:dyDescent="0.2">
      <c r="B236" s="34"/>
      <c r="D236" s="39" t="s">
        <v>179</v>
      </c>
      <c r="E236" s="65" t="s">
        <v>250</v>
      </c>
      <c r="F236" s="66"/>
      <c r="G236" s="67"/>
      <c r="H236" s="18">
        <v>8119.49</v>
      </c>
      <c r="I236" s="19" t="s">
        <v>95</v>
      </c>
      <c r="J236" s="20" t="s">
        <v>2</v>
      </c>
      <c r="K236" s="18">
        <v>8135</v>
      </c>
      <c r="L236" s="21" t="s">
        <v>95</v>
      </c>
      <c r="M236" s="19"/>
      <c r="N236" s="20"/>
      <c r="O236" s="20">
        <v>125</v>
      </c>
      <c r="P236" s="20">
        <v>17</v>
      </c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38"/>
      <c r="AF236" s="38"/>
      <c r="AG236" s="20"/>
    </row>
    <row r="237" spans="2:33" ht="12.75" customHeight="1" x14ac:dyDescent="0.2">
      <c r="B237" s="34"/>
      <c r="D237" s="39" t="s">
        <v>180</v>
      </c>
      <c r="E237" s="65" t="s">
        <v>250</v>
      </c>
      <c r="F237" s="66"/>
      <c r="G237" s="67"/>
      <c r="H237" s="18">
        <v>8150.26</v>
      </c>
      <c r="I237" s="19" t="s">
        <v>95</v>
      </c>
      <c r="J237" s="20"/>
      <c r="K237" s="18"/>
      <c r="L237" s="21"/>
      <c r="M237" s="19"/>
      <c r="N237" s="20"/>
      <c r="O237" s="20"/>
      <c r="P237" s="20"/>
      <c r="Q237" s="20"/>
      <c r="R237" s="20"/>
      <c r="S237" s="20">
        <v>12</v>
      </c>
      <c r="T237" s="20"/>
      <c r="U237" s="20">
        <v>1</v>
      </c>
      <c r="V237" s="20"/>
      <c r="W237" s="20"/>
      <c r="X237" s="20"/>
      <c r="Y237" s="20"/>
      <c r="Z237" s="20"/>
      <c r="AA237" s="20"/>
      <c r="AB237" s="20"/>
      <c r="AC237" s="20"/>
      <c r="AD237" s="20"/>
      <c r="AE237" s="38"/>
      <c r="AF237" s="38"/>
      <c r="AG237" s="20"/>
    </row>
    <row r="238" spans="2:33" ht="12.75" customHeight="1" x14ac:dyDescent="0.2">
      <c r="B238" s="34"/>
      <c r="D238" s="39" t="s">
        <v>181</v>
      </c>
      <c r="E238" s="65" t="s">
        <v>250</v>
      </c>
      <c r="F238" s="66"/>
      <c r="G238" s="67"/>
      <c r="H238" s="52">
        <v>8190.09</v>
      </c>
      <c r="I238" s="19" t="s">
        <v>95</v>
      </c>
      <c r="J238" s="38" t="s">
        <v>2</v>
      </c>
      <c r="K238" s="52">
        <v>8233.65</v>
      </c>
      <c r="L238" s="21" t="s">
        <v>95</v>
      </c>
      <c r="M238" s="19"/>
      <c r="N238" s="38"/>
      <c r="O238" s="38">
        <v>47</v>
      </c>
      <c r="P238" s="38"/>
      <c r="Q238" s="38">
        <v>52</v>
      </c>
      <c r="R238" s="38"/>
      <c r="S238" s="38"/>
      <c r="T238" s="38"/>
      <c r="U238" s="38"/>
      <c r="V238" s="38"/>
      <c r="W238" s="38"/>
      <c r="X238" s="20"/>
      <c r="Y238" s="20"/>
      <c r="Z238" s="20"/>
      <c r="AA238" s="20"/>
      <c r="AB238" s="20"/>
      <c r="AC238" s="20"/>
      <c r="AD238" s="20"/>
      <c r="AE238" s="38"/>
      <c r="AF238" s="38"/>
      <c r="AG238" s="20"/>
    </row>
    <row r="239" spans="2:33" ht="12.75" customHeight="1" x14ac:dyDescent="0.2">
      <c r="B239" s="34"/>
      <c r="D239" s="39" t="s">
        <v>182</v>
      </c>
      <c r="E239" s="65" t="s">
        <v>250</v>
      </c>
      <c r="F239" s="66"/>
      <c r="G239" s="67"/>
      <c r="H239" s="56">
        <v>8208.81</v>
      </c>
      <c r="I239" s="57" t="s">
        <v>95</v>
      </c>
      <c r="J239" s="58"/>
      <c r="K239" s="56"/>
      <c r="L239" s="59"/>
      <c r="M239" s="57"/>
      <c r="N239" s="58"/>
      <c r="O239" s="58"/>
      <c r="P239" s="58"/>
      <c r="Q239" s="58"/>
      <c r="R239" s="58"/>
      <c r="S239" s="58">
        <v>12</v>
      </c>
      <c r="T239" s="58"/>
      <c r="U239" s="58">
        <v>1</v>
      </c>
      <c r="V239" s="58"/>
      <c r="W239" s="58"/>
      <c r="X239" s="20"/>
      <c r="Y239" s="20"/>
      <c r="Z239" s="20"/>
      <c r="AA239" s="20"/>
      <c r="AB239" s="20"/>
      <c r="AC239" s="20"/>
      <c r="AD239" s="20"/>
      <c r="AE239" s="38"/>
      <c r="AF239" s="38"/>
      <c r="AG239" s="20"/>
    </row>
    <row r="240" spans="2:33" ht="12.75" customHeight="1" x14ac:dyDescent="0.2">
      <c r="B240" s="34"/>
      <c r="D240" s="39" t="s">
        <v>183</v>
      </c>
      <c r="E240" s="53" t="s">
        <v>249</v>
      </c>
      <c r="F240" s="51" t="str">
        <f>"-"</f>
        <v>-</v>
      </c>
      <c r="G240" s="54" t="s">
        <v>251</v>
      </c>
      <c r="H240" s="45">
        <v>8330.15</v>
      </c>
      <c r="I240" s="19" t="s">
        <v>95</v>
      </c>
      <c r="J240" s="38" t="s">
        <v>2</v>
      </c>
      <c r="K240" s="45">
        <v>8994.34</v>
      </c>
      <c r="L240" s="21" t="s">
        <v>95</v>
      </c>
      <c r="M240" s="19"/>
      <c r="N240" s="38">
        <v>880</v>
      </c>
      <c r="O240" s="38"/>
      <c r="P240" s="38"/>
      <c r="Q240" s="38"/>
      <c r="R240" s="38"/>
      <c r="S240" s="38"/>
      <c r="T240" s="38"/>
      <c r="U240" s="38"/>
      <c r="V240" s="38"/>
      <c r="W240" s="38"/>
      <c r="X240" s="20"/>
      <c r="Y240" s="20"/>
      <c r="Z240" s="20"/>
      <c r="AA240" s="20"/>
      <c r="AB240" s="20"/>
      <c r="AC240" s="20"/>
      <c r="AD240" s="20"/>
      <c r="AE240" s="38"/>
      <c r="AF240" s="38"/>
      <c r="AG240" s="20"/>
    </row>
    <row r="241" spans="2:33" ht="12.75" customHeight="1" thickBot="1" x14ac:dyDescent="0.25">
      <c r="B241" s="35"/>
      <c r="D241" s="17"/>
      <c r="E241" s="65"/>
      <c r="F241" s="66"/>
      <c r="G241" s="67"/>
      <c r="H241" s="18"/>
      <c r="I241" s="19"/>
      <c r="J241" s="20"/>
      <c r="K241" s="18"/>
      <c r="L241" s="21"/>
      <c r="M241" s="19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38"/>
      <c r="AF241" s="38"/>
      <c r="AG241" s="20"/>
    </row>
    <row r="242" spans="2:33" ht="12.75" customHeight="1" x14ac:dyDescent="0.2">
      <c r="B242" s="5" t="s">
        <v>12</v>
      </c>
      <c r="D242" s="88" t="s">
        <v>3</v>
      </c>
      <c r="E242" s="89"/>
      <c r="F242" s="89"/>
      <c r="G242" s="89"/>
      <c r="H242" s="89"/>
      <c r="I242" s="89"/>
      <c r="J242" s="89"/>
      <c r="K242" s="89"/>
      <c r="L242" s="90"/>
      <c r="M242" s="22">
        <f>IF(M166="","",IF(M181="",IF(SUM(COUNTIF(M182:M241,"LS")+COUNTIF(M182:M241,"LUMP"))&gt;0,"LS",""),IF(SUM(M182:M241)&gt;0,ROUNDUP(SUM(M182:M241),0),"")))</f>
        <v>1270</v>
      </c>
      <c r="N242" s="22">
        <f t="shared" ref="N242" si="37">IF(N166="","",IF(N181="",IF(SUM(COUNTIF(N182:N241,"LS")+COUNTIF(N182:N241,"LUMP"))&gt;0,"LS",""),IF(SUM(N182:N241)&gt;0,ROUNDUP(SUM(N182:N241),0),"")))</f>
        <v>1489</v>
      </c>
      <c r="O242" s="22">
        <f t="shared" ref="O242" si="38">IF(O166="","",IF(O181="",IF(SUM(COUNTIF(O182:O241,"LS")+COUNTIF(O182:O241,"LUMP"))&gt;0,"LS",""),IF(SUM(O182:O241)&gt;0,ROUNDUP(SUM(O182:O241),0),"")))</f>
        <v>955</v>
      </c>
      <c r="P242" s="22">
        <f t="shared" ref="P242" si="39">IF(P166="","",IF(P181="",IF(SUM(COUNTIF(P182:P241,"LS")+COUNTIF(P182:P241,"LUMP"))&gt;0,"LS",""),IF(SUM(P182:P241)&gt;0,ROUNDUP(SUM(P182:P241),0),"")))</f>
        <v>237</v>
      </c>
      <c r="Q242" s="22">
        <f t="shared" ref="Q242" si="40">IF(Q166="","",IF(Q181="",IF(SUM(COUNTIF(Q182:Q241,"LS")+COUNTIF(Q182:Q241,"LUMP"))&gt;0,"LS",""),IF(SUM(Q182:Q241)&gt;0,ROUNDUP(SUM(Q182:Q241),0),"")))</f>
        <v>843</v>
      </c>
      <c r="R242" s="22" t="str">
        <f t="shared" ref="R242" si="41">IF(R166="","",IF(R181="",IF(SUM(COUNTIF(R182:R241,"LS")+COUNTIF(R182:R241,"LUMP"))&gt;0,"LS",""),IF(SUM(R182:R241)&gt;0,ROUNDUP(SUM(R182:R241),0),"")))</f>
        <v/>
      </c>
      <c r="S242" s="22">
        <f t="shared" ref="S242" si="42">IF(S166="","",IF(S181="",IF(SUM(COUNTIF(S182:S241,"LS")+COUNTIF(S182:S241,"LUMP"))&gt;0,"LS",""),IF(SUM(S182:S241)&gt;0,ROUNDUP(SUM(S182:S241),0),"")))</f>
        <v>159</v>
      </c>
      <c r="T242" s="22">
        <f t="shared" ref="T242" si="43">IF(T166="","",IF(T181="",IF(SUM(COUNTIF(T182:T241,"LS")+COUNTIF(T182:T241,"LUMP"))&gt;0,"LS",""),IF(SUM(T182:T241)&gt;0,ROUNDUP(SUM(T182:T241),0),"")))</f>
        <v>72</v>
      </c>
      <c r="U242" s="22">
        <f t="shared" ref="U242" si="44">IF(U166="","",IF(U181="",IF(SUM(COUNTIF(U182:U241,"LS")+COUNTIF(U182:U241,"LUMP"))&gt;0,"LS",""),IF(SUM(U182:U241)&gt;0,ROUNDUP(SUM(U182:U241),0),"")))</f>
        <v>7</v>
      </c>
      <c r="V242" s="22">
        <f t="shared" ref="V242" si="45">IF(V166="","",IF(V181="",IF(SUM(COUNTIF(V182:V241,"LS")+COUNTIF(V182:V241,"LUMP"))&gt;0,"LS",""),IF(SUM(V182:V241)&gt;0,ROUNDUP(SUM(V182:V241),0),"")))</f>
        <v>4</v>
      </c>
      <c r="W242" s="22">
        <f t="shared" ref="W242" si="46">IF(W166="","",IF(W181="",IF(SUM(COUNTIF(W182:W241,"LS")+COUNTIF(W182:W241,"LUMP"))&gt;0,"LS",""),IF(SUM(W182:W241)&gt;0,ROUNDUP(SUM(W182:W241),0),"")))</f>
        <v>6</v>
      </c>
      <c r="X242" s="22" t="str">
        <f t="shared" ref="X242" si="47">IF(X166="","",IF(X181="",IF(SUM(COUNTIF(X182:X241,"LS")+COUNTIF(X182:X241,"LUMP"))&gt;0,"LS",""),IF(SUM(X182:X241)&gt;0,ROUNDUP(SUM(X182:X241),0),"")))</f>
        <v/>
      </c>
      <c r="Y242" s="22" t="str">
        <f t="shared" ref="Y242" si="48">IF(Y166="","",IF(Y181="",IF(SUM(COUNTIF(Y182:Y241,"LS")+COUNTIF(Y182:Y241,"LUMP"))&gt;0,"LS",""),IF(SUM(Y182:Y241)&gt;0,ROUNDUP(SUM(Y182:Y241),0),"")))</f>
        <v/>
      </c>
      <c r="Z242" s="22" t="str">
        <f t="shared" ref="Z242" si="49">IF(Z166="","",IF(Z181="",IF(SUM(COUNTIF(Z182:Z241,"LS")+COUNTIF(Z182:Z241,"LUMP"))&gt;0,"LS",""),IF(SUM(Z182:Z241)&gt;0,ROUNDUP(SUM(Z182:Z241),0),"")))</f>
        <v/>
      </c>
      <c r="AA242" s="22" t="str">
        <f t="shared" ref="AA242" si="50">IF(AA166="","",IF(AA181="",IF(SUM(COUNTIF(AA182:AA241,"LS")+COUNTIF(AA182:AA241,"LUMP"))&gt;0,"LS",""),IF(SUM(AA182:AA241)&gt;0,ROUNDUP(SUM(AA182:AA241),0),"")))</f>
        <v/>
      </c>
      <c r="AB242" s="22" t="str">
        <f t="shared" ref="AB242" si="51">IF(AB166="","",IF(AB181="",IF(SUM(COUNTIF(AB182:AB241,"LS")+COUNTIF(AB182:AB241,"LUMP"))&gt;0,"LS",""),IF(SUM(AB182:AB241)&gt;0,ROUNDUP(SUM(AB182:AB241),0),"")))</f>
        <v/>
      </c>
      <c r="AC242" s="22" t="str">
        <f t="shared" ref="AC242" si="52">IF(AC166="","",IF(AC181="",IF(SUM(COUNTIF(AC182:AC241,"LS")+COUNTIF(AC182:AC241,"LUMP"))&gt;0,"LS",""),IF(SUM(AC182:AC241)&gt;0,ROUNDUP(SUM(AC182:AC241),0),"")))</f>
        <v/>
      </c>
      <c r="AD242" s="22" t="str">
        <f t="shared" ref="AD242" si="53">IF(AD166="","",IF(AD181="",IF(SUM(COUNTIF(AD182:AD241,"LS")+COUNTIF(AD182:AD241,"LUMP"))&gt;0,"LS",""),IF(SUM(AD182:AD241)&gt;0,ROUNDUP(SUM(AD182:AD241),0),"")))</f>
        <v/>
      </c>
      <c r="AE242" s="22"/>
      <c r="AF242" s="22"/>
      <c r="AG242" s="22" t="str">
        <f t="shared" ref="AG242" si="54">IF(AG166="","",IF(AG181="",IF(SUM(COUNTIF(AG182:AG241,"LS")+COUNTIF(AG182:AG241,"LUMP"))&gt;0,"LS",""),IF(SUM(AG182:AG241)&gt;0,ROUNDUP(SUM(AG182:AG241),0),"")))</f>
        <v/>
      </c>
    </row>
    <row r="243" spans="2:33" ht="12.75" customHeight="1" thickBot="1" x14ac:dyDescent="0.25"/>
    <row r="244" spans="2:33" ht="12.75" customHeight="1" thickBot="1" x14ac:dyDescent="0.25">
      <c r="B244" s="32" t="s">
        <v>10</v>
      </c>
      <c r="D244" s="104">
        <f>D165+1</f>
        <v>4</v>
      </c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</row>
    <row r="245" spans="2:33" ht="12.75" customHeight="1" thickBot="1" x14ac:dyDescent="0.25">
      <c r="B245" s="36"/>
      <c r="D245" s="105" t="s">
        <v>8</v>
      </c>
      <c r="E245" s="105"/>
      <c r="F245" s="105"/>
      <c r="G245" s="105"/>
      <c r="H245" s="105"/>
      <c r="I245" s="105"/>
      <c r="J245" s="105"/>
      <c r="K245" s="105"/>
      <c r="L245" s="105"/>
      <c r="M245" s="42" t="s">
        <v>96</v>
      </c>
      <c r="N245" s="42" t="s">
        <v>97</v>
      </c>
      <c r="O245" s="42" t="s">
        <v>21</v>
      </c>
      <c r="P245" s="42" t="s">
        <v>22</v>
      </c>
      <c r="Q245" s="42" t="s">
        <v>27</v>
      </c>
      <c r="R245" s="42"/>
      <c r="S245" s="42" t="s">
        <v>23</v>
      </c>
      <c r="T245" s="42" t="s">
        <v>222</v>
      </c>
      <c r="U245" s="42" t="s">
        <v>24</v>
      </c>
      <c r="V245" s="42" t="s">
        <v>25</v>
      </c>
      <c r="W245" s="42" t="s">
        <v>26</v>
      </c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2:33" ht="12.75" customHeight="1" thickBot="1" x14ac:dyDescent="0.25">
      <c r="D246" s="106" t="s">
        <v>9</v>
      </c>
      <c r="E246" s="106"/>
      <c r="F246" s="106"/>
      <c r="G246" s="106"/>
      <c r="H246" s="106"/>
      <c r="I246" s="106"/>
      <c r="J246" s="106"/>
      <c r="K246" s="106"/>
      <c r="L246" s="106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2:33" ht="12.75" customHeight="1" x14ac:dyDescent="0.2">
      <c r="B247" s="115" t="s">
        <v>11</v>
      </c>
      <c r="D247" s="91" t="s">
        <v>20</v>
      </c>
      <c r="E247" s="72" t="s">
        <v>0</v>
      </c>
      <c r="F247" s="73"/>
      <c r="G247" s="74"/>
      <c r="H247" s="94" t="s">
        <v>1</v>
      </c>
      <c r="I247" s="95"/>
      <c r="J247" s="95"/>
      <c r="K247" s="95"/>
      <c r="L247" s="96"/>
      <c r="M247" s="8" t="str">
        <f t="shared" ref="M247:AG247" si="55">IF(OR(TRIM(M245)=0,TRIM(M245)=""),"",IF(IFERROR(TRIM(INDEX(QryItemNamed,MATCH(TRIM(M245),ITEM,0),2)),"")="Y","SPECIAL",LEFT(IFERROR(TRIM(INDEX(ITEM,MATCH(TRIM(M245),ITEM,0))),""),3)))</f>
        <v>202</v>
      </c>
      <c r="N247" s="9" t="str">
        <f t="shared" si="55"/>
        <v>202</v>
      </c>
      <c r="O247" s="9" t="str">
        <f t="shared" si="55"/>
        <v>202</v>
      </c>
      <c r="P247" s="9" t="str">
        <f t="shared" si="55"/>
        <v>202</v>
      </c>
      <c r="Q247" s="9" t="str">
        <f t="shared" si="55"/>
        <v>202</v>
      </c>
      <c r="R247" s="9" t="str">
        <f t="shared" si="55"/>
        <v/>
      </c>
      <c r="S247" s="9" t="str">
        <f t="shared" si="55"/>
        <v>202</v>
      </c>
      <c r="T247" s="9" t="str">
        <f t="shared" si="55"/>
        <v>202</v>
      </c>
      <c r="U247" s="9" t="str">
        <f t="shared" si="55"/>
        <v>202</v>
      </c>
      <c r="V247" s="9" t="str">
        <f t="shared" si="55"/>
        <v>202</v>
      </c>
      <c r="W247" s="9" t="str">
        <f t="shared" si="55"/>
        <v>202</v>
      </c>
      <c r="X247" s="9" t="str">
        <f t="shared" si="55"/>
        <v/>
      </c>
      <c r="Y247" s="9" t="str">
        <f t="shared" si="55"/>
        <v/>
      </c>
      <c r="Z247" s="9" t="str">
        <f t="shared" si="55"/>
        <v/>
      </c>
      <c r="AA247" s="9" t="str">
        <f t="shared" si="55"/>
        <v/>
      </c>
      <c r="AB247" s="9" t="str">
        <f t="shared" si="55"/>
        <v/>
      </c>
      <c r="AC247" s="9" t="str">
        <f t="shared" si="55"/>
        <v/>
      </c>
      <c r="AD247" s="9" t="str">
        <f t="shared" si="55"/>
        <v/>
      </c>
      <c r="AE247" s="9" t="str">
        <f t="shared" ref="AE247:AF247" si="56">IF(OR(TRIM(AE245)=0,TRIM(AE245)=""),"",IF(IFERROR(TRIM(INDEX(QryItemNamed,MATCH(TRIM(AE245),ITEM,0),2)),"")="Y","SPECIAL",LEFT(IFERROR(TRIM(INDEX(ITEM,MATCH(TRIM(AE245),ITEM,0))),""),3)))</f>
        <v/>
      </c>
      <c r="AF247" s="9" t="str">
        <f t="shared" si="56"/>
        <v/>
      </c>
      <c r="AG247" s="9" t="str">
        <f t="shared" si="55"/>
        <v/>
      </c>
    </row>
    <row r="248" spans="2:33" ht="12.75" customHeight="1" x14ac:dyDescent="0.2">
      <c r="B248" s="116"/>
      <c r="D248" s="92"/>
      <c r="E248" s="75"/>
      <c r="F248" s="76"/>
      <c r="G248" s="77"/>
      <c r="H248" s="97"/>
      <c r="I248" s="98"/>
      <c r="J248" s="98"/>
      <c r="K248" s="98"/>
      <c r="L248" s="99"/>
      <c r="M248" s="103" t="str">
        <f t="shared" ref="M248:AG248" si="57"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>PAVEMENT REMOVED</v>
      </c>
      <c r="N248" s="81" t="str">
        <f t="shared" si="57"/>
        <v>PAVEMENT REMOVED, ASPHALT</v>
      </c>
      <c r="O248" s="81" t="str">
        <f t="shared" si="57"/>
        <v>WALK REMOVED</v>
      </c>
      <c r="P248" s="81" t="str">
        <f t="shared" si="57"/>
        <v>CURB REMOVED</v>
      </c>
      <c r="Q248" s="71" t="str">
        <f t="shared" si="57"/>
        <v>CURB AND GUTTER REMOVED</v>
      </c>
      <c r="R248" s="71" t="str">
        <f t="shared" si="57"/>
        <v/>
      </c>
      <c r="S248" s="71" t="str">
        <f t="shared" si="57"/>
        <v>PIPE REMOVED, 24" AND UNDER</v>
      </c>
      <c r="T248" s="71" t="str">
        <f t="shared" si="57"/>
        <v>PIPE REMOVED, OVER 24"</v>
      </c>
      <c r="U248" s="71" t="str">
        <f t="shared" si="57"/>
        <v>MANHOLE REMOVED</v>
      </c>
      <c r="V248" s="71" t="str">
        <f t="shared" si="57"/>
        <v>CATCH BASIN REMOVED</v>
      </c>
      <c r="W248" s="71" t="str">
        <f t="shared" si="57"/>
        <v>INLET REMOVED</v>
      </c>
      <c r="X248" s="71" t="str">
        <f t="shared" si="57"/>
        <v/>
      </c>
      <c r="Y248" s="71" t="str">
        <f t="shared" si="57"/>
        <v/>
      </c>
      <c r="Z248" s="71" t="str">
        <f t="shared" si="57"/>
        <v/>
      </c>
      <c r="AA248" s="71" t="str">
        <f t="shared" si="57"/>
        <v/>
      </c>
      <c r="AB248" s="71" t="str">
        <f t="shared" si="57"/>
        <v/>
      </c>
      <c r="AC248" s="82" t="str">
        <f t="shared" si="57"/>
        <v/>
      </c>
      <c r="AD248" s="71" t="str">
        <f t="shared" si="57"/>
        <v/>
      </c>
      <c r="AE248" s="71" t="str">
        <f t="shared" ref="AE248:AF248" si="58">IF(OR(TRIM(AE245)=0,TRIM(AE245)=""),IF(AE246="","",AE246),IF(IFERROR(TRIM(INDEX(QryItemNamed,MATCH(TRIM(AE245),ITEM,0),2)),"")="Y",TRIM(RIGHT(IFERROR(TRIM(INDEX(QryItemNamed,MATCH(TRIM(AE245),ITEM,0),4)),"123456789012"),LEN(IFERROR(TRIM(INDEX(QryItemNamed,MATCH(TRIM(AE245),ITEM,0),4)),"123456789012"))-9))&amp;AE246,IFERROR(TRIM(INDEX(QryItemNamed,MATCH(TRIM(AE245),ITEM,0),4))&amp;AE246,"ITEM CODE DOES NOT EXIST IN ITEM MASTER")))</f>
        <v/>
      </c>
      <c r="AF248" s="71" t="str">
        <f t="shared" si="58"/>
        <v/>
      </c>
      <c r="AG248" s="71" t="str">
        <f t="shared" si="57"/>
        <v/>
      </c>
    </row>
    <row r="249" spans="2:33" ht="12.75" customHeight="1" x14ac:dyDescent="0.2">
      <c r="B249" s="116"/>
      <c r="D249" s="92"/>
      <c r="E249" s="75"/>
      <c r="F249" s="76"/>
      <c r="G249" s="77"/>
      <c r="H249" s="97"/>
      <c r="I249" s="98"/>
      <c r="J249" s="98"/>
      <c r="K249" s="98"/>
      <c r="L249" s="99"/>
      <c r="M249" s="103"/>
      <c r="N249" s="81"/>
      <c r="O249" s="81"/>
      <c r="P249" s="8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83"/>
      <c r="AD249" s="71"/>
      <c r="AE249" s="71"/>
      <c r="AF249" s="71"/>
      <c r="AG249" s="71"/>
    </row>
    <row r="250" spans="2:33" ht="12.75" customHeight="1" x14ac:dyDescent="0.2">
      <c r="B250" s="116"/>
      <c r="D250" s="92"/>
      <c r="E250" s="75"/>
      <c r="F250" s="76"/>
      <c r="G250" s="77"/>
      <c r="H250" s="97"/>
      <c r="I250" s="98"/>
      <c r="J250" s="98"/>
      <c r="K250" s="98"/>
      <c r="L250" s="99"/>
      <c r="M250" s="103"/>
      <c r="N250" s="81"/>
      <c r="O250" s="81"/>
      <c r="P250" s="8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83"/>
      <c r="AD250" s="71"/>
      <c r="AE250" s="71"/>
      <c r="AF250" s="71"/>
      <c r="AG250" s="71"/>
    </row>
    <row r="251" spans="2:33" ht="12.75" customHeight="1" x14ac:dyDescent="0.2">
      <c r="B251" s="116"/>
      <c r="D251" s="92"/>
      <c r="E251" s="75"/>
      <c r="F251" s="76"/>
      <c r="G251" s="77"/>
      <c r="H251" s="97"/>
      <c r="I251" s="98"/>
      <c r="J251" s="98"/>
      <c r="K251" s="98"/>
      <c r="L251" s="99"/>
      <c r="M251" s="103"/>
      <c r="N251" s="81"/>
      <c r="O251" s="81"/>
      <c r="P251" s="8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83"/>
      <c r="AD251" s="71"/>
      <c r="AE251" s="71"/>
      <c r="AF251" s="71"/>
      <c r="AG251" s="71"/>
    </row>
    <row r="252" spans="2:33" ht="12.75" customHeight="1" x14ac:dyDescent="0.2">
      <c r="B252" s="116"/>
      <c r="D252" s="92"/>
      <c r="E252" s="75"/>
      <c r="F252" s="76"/>
      <c r="G252" s="77"/>
      <c r="H252" s="97"/>
      <c r="I252" s="98"/>
      <c r="J252" s="98"/>
      <c r="K252" s="98"/>
      <c r="L252" s="99"/>
      <c r="M252" s="103"/>
      <c r="N252" s="81"/>
      <c r="O252" s="81"/>
      <c r="P252" s="8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83"/>
      <c r="AD252" s="71"/>
      <c r="AE252" s="71"/>
      <c r="AF252" s="71"/>
      <c r="AG252" s="71"/>
    </row>
    <row r="253" spans="2:33" ht="12.75" customHeight="1" x14ac:dyDescent="0.2">
      <c r="B253" s="116"/>
      <c r="D253" s="92"/>
      <c r="E253" s="75"/>
      <c r="F253" s="76"/>
      <c r="G253" s="77"/>
      <c r="H253" s="97"/>
      <c r="I253" s="98"/>
      <c r="J253" s="98"/>
      <c r="K253" s="98"/>
      <c r="L253" s="99"/>
      <c r="M253" s="103"/>
      <c r="N253" s="81"/>
      <c r="O253" s="81"/>
      <c r="P253" s="8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83"/>
      <c r="AD253" s="71"/>
      <c r="AE253" s="71"/>
      <c r="AF253" s="71"/>
      <c r="AG253" s="71"/>
    </row>
    <row r="254" spans="2:33" ht="12.75" customHeight="1" x14ac:dyDescent="0.2">
      <c r="B254" s="116"/>
      <c r="D254" s="92"/>
      <c r="E254" s="75"/>
      <c r="F254" s="76"/>
      <c r="G254" s="77"/>
      <c r="H254" s="97"/>
      <c r="I254" s="98"/>
      <c r="J254" s="98"/>
      <c r="K254" s="98"/>
      <c r="L254" s="99"/>
      <c r="M254" s="103"/>
      <c r="N254" s="81"/>
      <c r="O254" s="81"/>
      <c r="P254" s="8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83"/>
      <c r="AD254" s="71"/>
      <c r="AE254" s="71"/>
      <c r="AF254" s="71"/>
      <c r="AG254" s="71"/>
    </row>
    <row r="255" spans="2:33" ht="12.75" customHeight="1" x14ac:dyDescent="0.2">
      <c r="B255" s="116"/>
      <c r="D255" s="92"/>
      <c r="E255" s="75"/>
      <c r="F255" s="76"/>
      <c r="G255" s="77"/>
      <c r="H255" s="97"/>
      <c r="I255" s="98"/>
      <c r="J255" s="98"/>
      <c r="K255" s="98"/>
      <c r="L255" s="99"/>
      <c r="M255" s="103"/>
      <c r="N255" s="81"/>
      <c r="O255" s="81"/>
      <c r="P255" s="8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83"/>
      <c r="AD255" s="71"/>
      <c r="AE255" s="71"/>
      <c r="AF255" s="71"/>
      <c r="AG255" s="71"/>
    </row>
    <row r="256" spans="2:33" ht="12.75" customHeight="1" x14ac:dyDescent="0.2">
      <c r="B256" s="116"/>
      <c r="D256" s="92"/>
      <c r="E256" s="75"/>
      <c r="F256" s="76"/>
      <c r="G256" s="77"/>
      <c r="H256" s="97"/>
      <c r="I256" s="98"/>
      <c r="J256" s="98"/>
      <c r="K256" s="98"/>
      <c r="L256" s="99"/>
      <c r="M256" s="103"/>
      <c r="N256" s="81"/>
      <c r="O256" s="81"/>
      <c r="P256" s="8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83"/>
      <c r="AD256" s="71"/>
      <c r="AE256" s="71"/>
      <c r="AF256" s="71"/>
      <c r="AG256" s="71"/>
    </row>
    <row r="257" spans="2:33" ht="12.75" customHeight="1" x14ac:dyDescent="0.2">
      <c r="B257" s="116"/>
      <c r="D257" s="92"/>
      <c r="E257" s="75"/>
      <c r="F257" s="76"/>
      <c r="G257" s="77"/>
      <c r="H257" s="97"/>
      <c r="I257" s="98"/>
      <c r="J257" s="98"/>
      <c r="K257" s="98"/>
      <c r="L257" s="99"/>
      <c r="M257" s="103"/>
      <c r="N257" s="81"/>
      <c r="O257" s="81"/>
      <c r="P257" s="8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83"/>
      <c r="AD257" s="71"/>
      <c r="AE257" s="71"/>
      <c r="AF257" s="71"/>
      <c r="AG257" s="71"/>
    </row>
    <row r="258" spans="2:33" ht="12.75" customHeight="1" x14ac:dyDescent="0.2">
      <c r="B258" s="116"/>
      <c r="D258" s="92"/>
      <c r="E258" s="75"/>
      <c r="F258" s="76"/>
      <c r="G258" s="77"/>
      <c r="H258" s="97"/>
      <c r="I258" s="98"/>
      <c r="J258" s="98"/>
      <c r="K258" s="98"/>
      <c r="L258" s="99"/>
      <c r="M258" s="103"/>
      <c r="N258" s="81"/>
      <c r="O258" s="81"/>
      <c r="P258" s="8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83"/>
      <c r="AD258" s="71"/>
      <c r="AE258" s="71"/>
      <c r="AF258" s="71"/>
      <c r="AG258" s="71"/>
    </row>
    <row r="259" spans="2:33" ht="12.75" customHeight="1" x14ac:dyDescent="0.2">
      <c r="B259" s="116"/>
      <c r="D259" s="92"/>
      <c r="E259" s="75"/>
      <c r="F259" s="76"/>
      <c r="G259" s="77"/>
      <c r="H259" s="97"/>
      <c r="I259" s="98"/>
      <c r="J259" s="98"/>
      <c r="K259" s="98"/>
      <c r="L259" s="99"/>
      <c r="M259" s="103"/>
      <c r="N259" s="81"/>
      <c r="O259" s="81"/>
      <c r="P259" s="8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84"/>
      <c r="AD259" s="71"/>
      <c r="AE259" s="71"/>
      <c r="AF259" s="71"/>
      <c r="AG259" s="71"/>
    </row>
    <row r="260" spans="2:33" ht="12.75" customHeight="1" thickBot="1" x14ac:dyDescent="0.25">
      <c r="B260" s="117"/>
      <c r="D260" s="93"/>
      <c r="E260" s="78"/>
      <c r="F260" s="79"/>
      <c r="G260" s="80"/>
      <c r="H260" s="100"/>
      <c r="I260" s="101"/>
      <c r="J260" s="101"/>
      <c r="K260" s="101"/>
      <c r="L260" s="102"/>
      <c r="M260" s="10" t="str">
        <f t="shared" ref="M260:AG260" si="59">IF(OR(TRIM(M245)=0,TRIM(M245)=""),"",IF(IFERROR(TRIM(INDEX(QryItemNamed,MATCH(TRIM(M245),ITEM,0),3)),"")="LS","",IFERROR(TRIM(INDEX(QryItemNamed,MATCH(TRIM(M245),ITEM,0),3)),"")))</f>
        <v>SY</v>
      </c>
      <c r="N260" s="11" t="str">
        <f t="shared" si="59"/>
        <v>SY</v>
      </c>
      <c r="O260" s="11" t="str">
        <f t="shared" si="59"/>
        <v>SF</v>
      </c>
      <c r="P260" s="11" t="str">
        <f t="shared" si="59"/>
        <v>FT</v>
      </c>
      <c r="Q260" s="11" t="str">
        <f t="shared" si="59"/>
        <v>FT</v>
      </c>
      <c r="R260" s="11" t="str">
        <f t="shared" si="59"/>
        <v/>
      </c>
      <c r="S260" s="11" t="str">
        <f t="shared" si="59"/>
        <v>FT</v>
      </c>
      <c r="T260" s="11" t="str">
        <f t="shared" si="59"/>
        <v>FT</v>
      </c>
      <c r="U260" s="11" t="str">
        <f t="shared" si="59"/>
        <v>EACH</v>
      </c>
      <c r="V260" s="11" t="str">
        <f t="shared" si="59"/>
        <v>EACH</v>
      </c>
      <c r="W260" s="11" t="str">
        <f t="shared" si="59"/>
        <v>EACH</v>
      </c>
      <c r="X260" s="11" t="str">
        <f t="shared" si="59"/>
        <v/>
      </c>
      <c r="Y260" s="11" t="str">
        <f t="shared" si="59"/>
        <v/>
      </c>
      <c r="Z260" s="11" t="str">
        <f t="shared" si="59"/>
        <v/>
      </c>
      <c r="AA260" s="11" t="str">
        <f t="shared" si="59"/>
        <v/>
      </c>
      <c r="AB260" s="11" t="str">
        <f t="shared" si="59"/>
        <v/>
      </c>
      <c r="AC260" s="11" t="str">
        <f t="shared" si="59"/>
        <v/>
      </c>
      <c r="AD260" s="11" t="str">
        <f t="shared" si="59"/>
        <v/>
      </c>
      <c r="AE260" s="11" t="str">
        <f t="shared" ref="AE260:AF260" si="60">IF(OR(TRIM(AE245)=0,TRIM(AE245)=""),"",IF(IFERROR(TRIM(INDEX(QryItemNamed,MATCH(TRIM(AE245),ITEM,0),3)),"")="LS","",IFERROR(TRIM(INDEX(QryItemNamed,MATCH(TRIM(AE245),ITEM,0),3)),"")))</f>
        <v/>
      </c>
      <c r="AF260" s="11" t="str">
        <f t="shared" si="60"/>
        <v/>
      </c>
      <c r="AG260" s="11" t="str">
        <f t="shared" si="59"/>
        <v/>
      </c>
    </row>
    <row r="261" spans="2:33" ht="12.75" customHeight="1" x14ac:dyDescent="0.2">
      <c r="B261" s="33"/>
      <c r="D261" s="39" t="s">
        <v>184</v>
      </c>
      <c r="E261" s="65" t="s">
        <v>252</v>
      </c>
      <c r="F261" s="66"/>
      <c r="G261" s="67"/>
      <c r="H261" s="45">
        <v>8398.27</v>
      </c>
      <c r="I261" s="19" t="s">
        <v>94</v>
      </c>
      <c r="J261" s="38" t="s">
        <v>2</v>
      </c>
      <c r="K261" s="45">
        <v>8411.49</v>
      </c>
      <c r="L261" s="21" t="s">
        <v>94</v>
      </c>
      <c r="M261" s="19"/>
      <c r="N261" s="38"/>
      <c r="O261" s="38"/>
      <c r="P261" s="38"/>
      <c r="Q261" s="38"/>
      <c r="R261" s="38"/>
      <c r="S261" s="38">
        <v>24</v>
      </c>
      <c r="T261" s="38"/>
      <c r="U261" s="38">
        <v>1</v>
      </c>
      <c r="V261" s="38"/>
      <c r="W261" s="38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2:33" ht="12.75" customHeight="1" x14ac:dyDescent="0.2">
      <c r="B262" s="34"/>
      <c r="D262" s="39" t="s">
        <v>185</v>
      </c>
      <c r="E262" s="65" t="s">
        <v>252</v>
      </c>
      <c r="F262" s="66"/>
      <c r="G262" s="67"/>
      <c r="H262" s="45">
        <v>8404.67</v>
      </c>
      <c r="I262" s="19"/>
      <c r="J262" s="38"/>
      <c r="K262" s="45"/>
      <c r="L262" s="21"/>
      <c r="M262" s="19">
        <v>15</v>
      </c>
      <c r="N262" s="38"/>
      <c r="O262" s="38"/>
      <c r="P262" s="38"/>
      <c r="Q262" s="38"/>
      <c r="R262" s="38"/>
      <c r="S262" s="38">
        <v>24</v>
      </c>
      <c r="T262" s="38"/>
      <c r="U262" s="38">
        <v>1</v>
      </c>
      <c r="V262" s="38"/>
      <c r="W262" s="38"/>
      <c r="X262" s="20"/>
      <c r="Y262" s="20"/>
      <c r="Z262" s="20"/>
      <c r="AA262" s="20"/>
      <c r="AB262" s="20"/>
      <c r="AC262" s="20"/>
      <c r="AD262" s="20"/>
      <c r="AE262" s="38"/>
      <c r="AF262" s="38"/>
      <c r="AG262" s="20"/>
    </row>
    <row r="263" spans="2:33" ht="12.75" customHeight="1" x14ac:dyDescent="0.2">
      <c r="B263" s="34"/>
      <c r="D263" s="39" t="s">
        <v>186</v>
      </c>
      <c r="E263" s="65"/>
      <c r="F263" s="66"/>
      <c r="G263" s="67"/>
      <c r="H263" s="68" t="s">
        <v>98</v>
      </c>
      <c r="I263" s="69"/>
      <c r="J263" s="69"/>
      <c r="K263" s="69"/>
      <c r="L263" s="70"/>
      <c r="M263" s="19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20"/>
      <c r="Y263" s="20"/>
      <c r="Z263" s="20"/>
      <c r="AA263" s="20"/>
      <c r="AB263" s="20"/>
      <c r="AC263" s="20"/>
      <c r="AD263" s="20"/>
      <c r="AE263" s="38"/>
      <c r="AF263" s="38"/>
      <c r="AG263" s="20"/>
    </row>
    <row r="264" spans="2:33" ht="12.75" customHeight="1" x14ac:dyDescent="0.2">
      <c r="B264" s="34"/>
      <c r="D264" s="39"/>
      <c r="E264" s="65"/>
      <c r="F264" s="66"/>
      <c r="G264" s="67"/>
      <c r="H264" s="45"/>
      <c r="I264" s="19"/>
      <c r="J264" s="38"/>
      <c r="K264" s="45"/>
      <c r="L264" s="21"/>
      <c r="M264" s="19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20"/>
      <c r="Y264" s="20"/>
      <c r="Z264" s="20"/>
      <c r="AA264" s="20"/>
      <c r="AB264" s="20"/>
      <c r="AC264" s="20"/>
      <c r="AD264" s="20"/>
      <c r="AE264" s="38"/>
      <c r="AF264" s="38"/>
      <c r="AG264" s="20"/>
    </row>
    <row r="265" spans="2:33" ht="12.75" customHeight="1" x14ac:dyDescent="0.2">
      <c r="B265" s="34"/>
      <c r="D265" s="39" t="s">
        <v>224</v>
      </c>
      <c r="E265" s="65" t="s">
        <v>252</v>
      </c>
      <c r="F265" s="66"/>
      <c r="G265" s="67"/>
      <c r="H265" s="45">
        <v>8420.44</v>
      </c>
      <c r="I265" s="19" t="s">
        <v>94</v>
      </c>
      <c r="J265" s="38" t="s">
        <v>2</v>
      </c>
      <c r="K265" s="45">
        <v>8520.43</v>
      </c>
      <c r="L265" s="21" t="s">
        <v>94</v>
      </c>
      <c r="M265" s="19">
        <v>103</v>
      </c>
      <c r="N265" s="38"/>
      <c r="O265" s="38"/>
      <c r="P265" s="38">
        <v>71</v>
      </c>
      <c r="Q265" s="38">
        <v>100</v>
      </c>
      <c r="R265" s="38"/>
      <c r="S265" s="38"/>
      <c r="T265" s="38"/>
      <c r="U265" s="38"/>
      <c r="V265" s="38"/>
      <c r="W265" s="38"/>
      <c r="X265" s="20"/>
      <c r="Y265" s="20"/>
      <c r="Z265" s="20"/>
      <c r="AA265" s="20"/>
      <c r="AB265" s="20"/>
      <c r="AC265" s="20"/>
      <c r="AD265" s="20"/>
      <c r="AE265" s="38"/>
      <c r="AF265" s="38"/>
      <c r="AG265" s="20"/>
    </row>
    <row r="266" spans="2:33" ht="12.75" customHeight="1" x14ac:dyDescent="0.2">
      <c r="B266" s="34"/>
      <c r="D266" s="39" t="s">
        <v>225</v>
      </c>
      <c r="E266" s="65" t="s">
        <v>252</v>
      </c>
      <c r="F266" s="66"/>
      <c r="G266" s="67"/>
      <c r="H266" s="45">
        <v>8476.08</v>
      </c>
      <c r="I266" s="19" t="s">
        <v>94</v>
      </c>
      <c r="J266" s="38"/>
      <c r="K266" s="45"/>
      <c r="L266" s="21"/>
      <c r="M266" s="19"/>
      <c r="N266" s="38"/>
      <c r="O266" s="38"/>
      <c r="P266" s="38"/>
      <c r="Q266" s="38"/>
      <c r="R266" s="38"/>
      <c r="S266" s="38">
        <v>12</v>
      </c>
      <c r="T266" s="38"/>
      <c r="U266" s="38"/>
      <c r="V266" s="38">
        <v>1</v>
      </c>
      <c r="W266" s="38"/>
      <c r="X266" s="20"/>
      <c r="Y266" s="20"/>
      <c r="Z266" s="20"/>
      <c r="AA266" s="20"/>
      <c r="AB266" s="20"/>
      <c r="AC266" s="20"/>
      <c r="AD266" s="20"/>
      <c r="AE266" s="38"/>
      <c r="AF266" s="38"/>
      <c r="AG266" s="20"/>
    </row>
    <row r="267" spans="2:33" ht="12.75" customHeight="1" x14ac:dyDescent="0.2">
      <c r="B267" s="34"/>
      <c r="D267" s="39" t="s">
        <v>226</v>
      </c>
      <c r="E267" s="65" t="s">
        <v>252</v>
      </c>
      <c r="F267" s="66"/>
      <c r="G267" s="67"/>
      <c r="H267" s="45">
        <v>8522.7800000000007</v>
      </c>
      <c r="I267" s="19" t="s">
        <v>94</v>
      </c>
      <c r="J267" s="38"/>
      <c r="K267" s="45"/>
      <c r="L267" s="21"/>
      <c r="M267" s="19"/>
      <c r="N267" s="38"/>
      <c r="O267" s="38"/>
      <c r="P267" s="38"/>
      <c r="Q267" s="38"/>
      <c r="R267" s="38"/>
      <c r="S267" s="38">
        <v>6</v>
      </c>
      <c r="T267" s="38"/>
      <c r="U267" s="38">
        <v>1</v>
      </c>
      <c r="V267" s="38"/>
      <c r="W267" s="38"/>
      <c r="X267" s="20"/>
      <c r="Y267" s="20"/>
      <c r="Z267" s="20"/>
      <c r="AA267" s="20"/>
      <c r="AB267" s="20"/>
      <c r="AC267" s="20"/>
      <c r="AD267" s="20"/>
      <c r="AE267" s="38"/>
      <c r="AF267" s="38"/>
      <c r="AG267" s="20"/>
    </row>
    <row r="268" spans="2:33" ht="12.75" customHeight="1" x14ac:dyDescent="0.2">
      <c r="B268" s="34"/>
      <c r="D268" s="39" t="s">
        <v>227</v>
      </c>
      <c r="E268" s="65" t="s">
        <v>252</v>
      </c>
      <c r="F268" s="66"/>
      <c r="G268" s="67"/>
      <c r="H268" s="45">
        <v>8576.6200000000008</v>
      </c>
      <c r="I268" s="19" t="s">
        <v>95</v>
      </c>
      <c r="J268" s="38"/>
      <c r="K268" s="45"/>
      <c r="L268" s="21"/>
      <c r="M268" s="19"/>
      <c r="N268" s="38"/>
      <c r="O268" s="38"/>
      <c r="P268" s="38"/>
      <c r="Q268" s="38"/>
      <c r="R268" s="38"/>
      <c r="S268" s="38">
        <v>12</v>
      </c>
      <c r="T268" s="38"/>
      <c r="U268" s="38">
        <v>1</v>
      </c>
      <c r="V268" s="38"/>
      <c r="W268" s="38"/>
      <c r="X268" s="20"/>
      <c r="Y268" s="20"/>
      <c r="Z268" s="20"/>
      <c r="AA268" s="20"/>
      <c r="AB268" s="20"/>
      <c r="AC268" s="20"/>
      <c r="AD268" s="20"/>
      <c r="AE268" s="38"/>
      <c r="AF268" s="38"/>
      <c r="AG268" s="20"/>
    </row>
    <row r="269" spans="2:33" ht="12.75" customHeight="1" x14ac:dyDescent="0.2">
      <c r="B269" s="34"/>
      <c r="D269" s="39" t="s">
        <v>228</v>
      </c>
      <c r="E269" s="65"/>
      <c r="F269" s="66"/>
      <c r="G269" s="67"/>
      <c r="H269" s="68" t="s">
        <v>98</v>
      </c>
      <c r="I269" s="69"/>
      <c r="J269" s="69"/>
      <c r="K269" s="69"/>
      <c r="L269" s="70"/>
      <c r="M269" s="19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20"/>
      <c r="Y269" s="20"/>
      <c r="Z269" s="20"/>
      <c r="AA269" s="20"/>
      <c r="AB269" s="20"/>
      <c r="AC269" s="20"/>
      <c r="AD269" s="20"/>
      <c r="AE269" s="38"/>
      <c r="AF269" s="38"/>
      <c r="AG269" s="20"/>
    </row>
    <row r="270" spans="2:33" ht="12.75" customHeight="1" x14ac:dyDescent="0.2">
      <c r="B270" s="34"/>
      <c r="D270" s="39"/>
      <c r="E270" s="65"/>
      <c r="F270" s="66"/>
      <c r="G270" s="67"/>
      <c r="H270" s="45"/>
      <c r="I270" s="19"/>
      <c r="J270" s="38"/>
      <c r="K270" s="45"/>
      <c r="L270" s="21"/>
      <c r="M270" s="19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20"/>
      <c r="Y270" s="20"/>
      <c r="Z270" s="20"/>
      <c r="AA270" s="20"/>
      <c r="AB270" s="20"/>
      <c r="AC270" s="20"/>
      <c r="AD270" s="20"/>
      <c r="AE270" s="38"/>
      <c r="AF270" s="38"/>
      <c r="AG270" s="20"/>
    </row>
    <row r="271" spans="2:33" ht="12.75" customHeight="1" x14ac:dyDescent="0.2">
      <c r="B271" s="34"/>
      <c r="D271" s="39" t="s">
        <v>187</v>
      </c>
      <c r="E271" s="65" t="s">
        <v>252</v>
      </c>
      <c r="F271" s="66"/>
      <c r="G271" s="67"/>
      <c r="H271" s="45">
        <v>8578.66</v>
      </c>
      <c r="I271" s="19" t="s">
        <v>95</v>
      </c>
      <c r="J271" s="38"/>
      <c r="K271" s="45"/>
      <c r="L271" s="21"/>
      <c r="M271" s="19"/>
      <c r="N271" s="38"/>
      <c r="O271" s="38"/>
      <c r="P271" s="38"/>
      <c r="Q271" s="38"/>
      <c r="R271" s="38"/>
      <c r="S271" s="38">
        <v>30</v>
      </c>
      <c r="T271" s="38"/>
      <c r="U271" s="38"/>
      <c r="V271" s="38"/>
      <c r="W271" s="38">
        <v>1</v>
      </c>
      <c r="X271" s="20"/>
      <c r="Y271" s="20"/>
      <c r="Z271" s="20"/>
      <c r="AA271" s="20"/>
      <c r="AB271" s="20"/>
      <c r="AC271" s="20"/>
      <c r="AD271" s="20"/>
      <c r="AE271" s="38"/>
      <c r="AF271" s="38"/>
      <c r="AG271" s="20"/>
    </row>
    <row r="272" spans="2:33" ht="12.75" customHeight="1" x14ac:dyDescent="0.2">
      <c r="B272" s="34"/>
      <c r="D272" s="39" t="s">
        <v>188</v>
      </c>
      <c r="E272" s="65" t="s">
        <v>252</v>
      </c>
      <c r="F272" s="66"/>
      <c r="G272" s="67"/>
      <c r="H272" s="45">
        <v>8708.8799999999992</v>
      </c>
      <c r="I272" s="19" t="s">
        <v>94</v>
      </c>
      <c r="J272" s="38" t="s">
        <v>2</v>
      </c>
      <c r="K272" s="45">
        <v>8744.9699999999993</v>
      </c>
      <c r="L272" s="21" t="s">
        <v>94</v>
      </c>
      <c r="M272" s="19">
        <v>29</v>
      </c>
      <c r="N272" s="38"/>
      <c r="O272" s="38"/>
      <c r="P272" s="38"/>
      <c r="Q272" s="38">
        <v>36</v>
      </c>
      <c r="R272" s="38"/>
      <c r="S272" s="38"/>
      <c r="T272" s="38"/>
      <c r="U272" s="38"/>
      <c r="V272" s="38"/>
      <c r="W272" s="38"/>
      <c r="X272" s="20"/>
      <c r="Y272" s="20"/>
      <c r="Z272" s="20"/>
      <c r="AA272" s="20"/>
      <c r="AB272" s="20"/>
      <c r="AC272" s="20"/>
      <c r="AD272" s="20"/>
      <c r="AE272" s="38"/>
      <c r="AF272" s="38"/>
      <c r="AG272" s="20"/>
    </row>
    <row r="273" spans="2:33" ht="12.75" customHeight="1" x14ac:dyDescent="0.2">
      <c r="B273" s="34"/>
      <c r="D273" s="39" t="s">
        <v>189</v>
      </c>
      <c r="E273" s="65" t="s">
        <v>252</v>
      </c>
      <c r="F273" s="66"/>
      <c r="G273" s="67"/>
      <c r="H273" s="45">
        <v>8709.67</v>
      </c>
      <c r="I273" s="19" t="s">
        <v>94</v>
      </c>
      <c r="J273" s="38" t="s">
        <v>2</v>
      </c>
      <c r="K273" s="45">
        <v>8742.06</v>
      </c>
      <c r="L273" s="21" t="s">
        <v>94</v>
      </c>
      <c r="M273" s="19"/>
      <c r="N273" s="38"/>
      <c r="O273" s="38"/>
      <c r="P273" s="38"/>
      <c r="Q273" s="38"/>
      <c r="R273" s="38"/>
      <c r="S273" s="38">
        <v>32</v>
      </c>
      <c r="T273" s="38"/>
      <c r="U273" s="38"/>
      <c r="V273" s="38"/>
      <c r="W273" s="38"/>
      <c r="X273" s="20"/>
      <c r="Y273" s="20"/>
      <c r="Z273" s="20"/>
      <c r="AA273" s="20"/>
      <c r="AB273" s="20"/>
      <c r="AC273" s="20"/>
      <c r="AD273" s="20"/>
      <c r="AE273" s="38"/>
      <c r="AF273" s="38"/>
      <c r="AG273" s="20"/>
    </row>
    <row r="274" spans="2:33" ht="12.75" customHeight="1" x14ac:dyDescent="0.2">
      <c r="B274" s="34"/>
      <c r="D274" s="39" t="s">
        <v>190</v>
      </c>
      <c r="E274" s="65" t="s">
        <v>251</v>
      </c>
      <c r="F274" s="66"/>
      <c r="G274" s="67"/>
      <c r="H274" s="45">
        <v>8867.3799999999992</v>
      </c>
      <c r="I274" s="19" t="s">
        <v>94</v>
      </c>
      <c r="J274" s="38" t="s">
        <v>2</v>
      </c>
      <c r="K274" s="45">
        <v>8903.0300000000007</v>
      </c>
      <c r="L274" s="21" t="s">
        <v>94</v>
      </c>
      <c r="M274" s="19">
        <v>28</v>
      </c>
      <c r="N274" s="38"/>
      <c r="O274" s="38"/>
      <c r="P274" s="38"/>
      <c r="Q274" s="38">
        <v>36</v>
      </c>
      <c r="R274" s="38"/>
      <c r="S274" s="38"/>
      <c r="T274" s="38"/>
      <c r="U274" s="38"/>
      <c r="V274" s="38"/>
      <c r="W274" s="38"/>
      <c r="X274" s="20"/>
      <c r="Y274" s="20"/>
      <c r="Z274" s="20"/>
      <c r="AA274" s="20"/>
      <c r="AB274" s="20"/>
      <c r="AC274" s="20"/>
      <c r="AD274" s="20"/>
      <c r="AE274" s="38"/>
      <c r="AF274" s="38"/>
      <c r="AG274" s="20"/>
    </row>
    <row r="275" spans="2:33" ht="12.75" customHeight="1" x14ac:dyDescent="0.2">
      <c r="B275" s="34"/>
      <c r="D275" s="39" t="s">
        <v>191</v>
      </c>
      <c r="E275" s="65"/>
      <c r="F275" s="66"/>
      <c r="G275" s="67"/>
      <c r="H275" s="68" t="s">
        <v>98</v>
      </c>
      <c r="I275" s="69"/>
      <c r="J275" s="69"/>
      <c r="K275" s="69"/>
      <c r="L275" s="70"/>
      <c r="M275" s="19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20"/>
      <c r="Y275" s="20"/>
      <c r="Z275" s="20"/>
      <c r="AA275" s="20"/>
      <c r="AB275" s="20"/>
      <c r="AC275" s="20"/>
      <c r="AD275" s="20"/>
      <c r="AE275" s="38"/>
      <c r="AF275" s="38"/>
      <c r="AG275" s="20"/>
    </row>
    <row r="276" spans="2:33" ht="12.75" customHeight="1" x14ac:dyDescent="0.2">
      <c r="B276" s="34"/>
      <c r="D276" s="39"/>
      <c r="E276" s="65"/>
      <c r="F276" s="66"/>
      <c r="G276" s="67"/>
      <c r="H276" s="45"/>
      <c r="I276" s="19"/>
      <c r="J276" s="38"/>
      <c r="K276" s="45"/>
      <c r="L276" s="21"/>
      <c r="M276" s="19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20"/>
      <c r="Y276" s="20"/>
      <c r="Z276" s="20"/>
      <c r="AA276" s="20"/>
      <c r="AB276" s="20"/>
      <c r="AC276" s="20"/>
      <c r="AD276" s="20"/>
      <c r="AE276" s="38"/>
      <c r="AF276" s="38"/>
      <c r="AG276" s="20"/>
    </row>
    <row r="277" spans="2:33" ht="12.75" customHeight="1" x14ac:dyDescent="0.2">
      <c r="B277" s="34"/>
      <c r="D277" s="39" t="s">
        <v>192</v>
      </c>
      <c r="E277" s="65" t="s">
        <v>251</v>
      </c>
      <c r="F277" s="66"/>
      <c r="G277" s="67"/>
      <c r="H277" s="45">
        <v>9038.35</v>
      </c>
      <c r="I277" s="19" t="s">
        <v>95</v>
      </c>
      <c r="J277" s="38" t="s">
        <v>2</v>
      </c>
      <c r="K277" s="45">
        <v>9227.9</v>
      </c>
      <c r="L277" s="21" t="s">
        <v>95</v>
      </c>
      <c r="M277" s="19"/>
      <c r="N277" s="38">
        <v>246</v>
      </c>
      <c r="O277" s="38"/>
      <c r="P277" s="38"/>
      <c r="Q277" s="38"/>
      <c r="R277" s="38"/>
      <c r="S277" s="38"/>
      <c r="T277" s="38"/>
      <c r="U277" s="38"/>
      <c r="V277" s="38"/>
      <c r="W277" s="38"/>
      <c r="X277" s="20"/>
      <c r="Y277" s="20"/>
      <c r="Z277" s="20"/>
      <c r="AA277" s="20"/>
      <c r="AB277" s="20"/>
      <c r="AC277" s="20"/>
      <c r="AD277" s="20"/>
      <c r="AE277" s="38"/>
      <c r="AF277" s="38"/>
      <c r="AG277" s="20"/>
    </row>
    <row r="278" spans="2:33" ht="12.75" customHeight="1" x14ac:dyDescent="0.2">
      <c r="B278" s="34"/>
      <c r="D278" s="39" t="s">
        <v>193</v>
      </c>
      <c r="E278" s="65" t="s">
        <v>251</v>
      </c>
      <c r="F278" s="66"/>
      <c r="G278" s="67"/>
      <c r="H278" s="45">
        <v>9131.7000000000007</v>
      </c>
      <c r="I278" s="19" t="s">
        <v>94</v>
      </c>
      <c r="J278" s="38" t="s">
        <v>2</v>
      </c>
      <c r="K278" s="45">
        <v>9168.64</v>
      </c>
      <c r="L278" s="21" t="s">
        <v>94</v>
      </c>
      <c r="M278" s="19">
        <v>30</v>
      </c>
      <c r="N278" s="38"/>
      <c r="O278" s="38"/>
      <c r="P278" s="38"/>
      <c r="Q278" s="38">
        <v>37</v>
      </c>
      <c r="R278" s="38"/>
      <c r="S278" s="38"/>
      <c r="T278" s="38"/>
      <c r="U278" s="38"/>
      <c r="V278" s="38"/>
      <c r="W278" s="38"/>
      <c r="X278" s="20"/>
      <c r="Y278" s="20"/>
      <c r="Z278" s="20"/>
      <c r="AA278" s="20"/>
      <c r="AB278" s="20"/>
      <c r="AC278" s="20"/>
      <c r="AD278" s="20"/>
      <c r="AE278" s="38"/>
      <c r="AF278" s="38"/>
      <c r="AG278" s="20"/>
    </row>
    <row r="279" spans="2:33" ht="12.75" customHeight="1" x14ac:dyDescent="0.2">
      <c r="B279" s="34"/>
      <c r="D279" s="39" t="s">
        <v>194</v>
      </c>
      <c r="E279" s="65" t="s">
        <v>251</v>
      </c>
      <c r="F279" s="66"/>
      <c r="G279" s="67"/>
      <c r="H279" s="45">
        <v>9164.14</v>
      </c>
      <c r="I279" s="19" t="s">
        <v>95</v>
      </c>
      <c r="J279" s="38" t="s">
        <v>2</v>
      </c>
      <c r="K279" s="45">
        <v>9178.59</v>
      </c>
      <c r="L279" s="21" t="s">
        <v>95</v>
      </c>
      <c r="M279" s="19"/>
      <c r="N279" s="38"/>
      <c r="O279" s="38">
        <v>47</v>
      </c>
      <c r="P279" s="38">
        <v>5</v>
      </c>
      <c r="Q279" s="38"/>
      <c r="R279" s="38"/>
      <c r="S279" s="38"/>
      <c r="T279" s="38"/>
      <c r="U279" s="38"/>
      <c r="V279" s="38"/>
      <c r="W279" s="38"/>
      <c r="X279" s="20"/>
      <c r="Y279" s="20"/>
      <c r="Z279" s="20"/>
      <c r="AA279" s="20"/>
      <c r="AB279" s="20"/>
      <c r="AC279" s="20"/>
      <c r="AD279" s="20"/>
      <c r="AE279" s="38"/>
      <c r="AF279" s="38"/>
      <c r="AG279" s="20"/>
    </row>
    <row r="280" spans="2:33" ht="12.75" customHeight="1" x14ac:dyDescent="0.2">
      <c r="B280" s="34"/>
      <c r="D280" s="39" t="s">
        <v>195</v>
      </c>
      <c r="E280" s="65" t="s">
        <v>251</v>
      </c>
      <c r="F280" s="66"/>
      <c r="G280" s="67"/>
      <c r="H280" s="45">
        <v>9219.7099999999991</v>
      </c>
      <c r="I280" s="19" t="s">
        <v>95</v>
      </c>
      <c r="J280" s="38" t="s">
        <v>2</v>
      </c>
      <c r="K280" s="45">
        <v>9235.44</v>
      </c>
      <c r="L280" s="21" t="s">
        <v>95</v>
      </c>
      <c r="M280" s="19"/>
      <c r="N280" s="38"/>
      <c r="O280" s="38"/>
      <c r="P280" s="38"/>
      <c r="Q280" s="38">
        <v>22</v>
      </c>
      <c r="R280" s="38"/>
      <c r="S280" s="38"/>
      <c r="T280" s="38"/>
      <c r="U280" s="38"/>
      <c r="V280" s="38"/>
      <c r="W280" s="38"/>
      <c r="X280" s="20"/>
      <c r="Y280" s="20"/>
      <c r="Z280" s="20"/>
      <c r="AA280" s="20"/>
      <c r="AB280" s="20"/>
      <c r="AC280" s="20"/>
      <c r="AD280" s="20"/>
      <c r="AE280" s="38"/>
      <c r="AF280" s="38"/>
      <c r="AG280" s="20"/>
    </row>
    <row r="281" spans="2:33" ht="12.75" customHeight="1" x14ac:dyDescent="0.2">
      <c r="B281" s="34"/>
      <c r="D281" s="39" t="s">
        <v>196</v>
      </c>
      <c r="E281" s="65" t="s">
        <v>253</v>
      </c>
      <c r="F281" s="66"/>
      <c r="G281" s="67"/>
      <c r="H281" s="45">
        <v>9321.99</v>
      </c>
      <c r="I281" s="19" t="s">
        <v>95</v>
      </c>
      <c r="J281" s="38" t="s">
        <v>2</v>
      </c>
      <c r="K281" s="45">
        <v>9365.99</v>
      </c>
      <c r="L281" s="21" t="s">
        <v>95</v>
      </c>
      <c r="M281" s="19">
        <v>39</v>
      </c>
      <c r="N281" s="38"/>
      <c r="O281" s="38"/>
      <c r="P281" s="38"/>
      <c r="Q281" s="38">
        <v>44</v>
      </c>
      <c r="R281" s="38"/>
      <c r="S281" s="38"/>
      <c r="T281" s="38"/>
      <c r="U281" s="38"/>
      <c r="V281" s="38"/>
      <c r="W281" s="38"/>
      <c r="X281" s="20"/>
      <c r="Y281" s="20"/>
      <c r="Z281" s="20"/>
      <c r="AA281" s="20"/>
      <c r="AB281" s="20"/>
      <c r="AC281" s="20"/>
      <c r="AD281" s="20"/>
      <c r="AE281" s="38"/>
      <c r="AF281" s="38"/>
      <c r="AG281" s="20"/>
    </row>
    <row r="282" spans="2:33" ht="12.75" customHeight="1" x14ac:dyDescent="0.2">
      <c r="B282" s="34"/>
      <c r="D282" s="39"/>
      <c r="E282" s="65"/>
      <c r="F282" s="66"/>
      <c r="G282" s="67"/>
      <c r="H282" s="45"/>
      <c r="I282" s="19"/>
      <c r="J282" s="38"/>
      <c r="K282" s="45"/>
      <c r="L282" s="21"/>
      <c r="M282" s="19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20"/>
      <c r="Y282" s="20"/>
      <c r="Z282" s="20"/>
      <c r="AA282" s="20"/>
      <c r="AB282" s="20"/>
      <c r="AC282" s="20"/>
      <c r="AD282" s="20"/>
      <c r="AE282" s="38"/>
      <c r="AF282" s="38"/>
      <c r="AG282" s="20"/>
    </row>
    <row r="283" spans="2:33" ht="12.75" customHeight="1" x14ac:dyDescent="0.2">
      <c r="B283" s="34"/>
      <c r="D283" s="39" t="s">
        <v>197</v>
      </c>
      <c r="E283" s="65" t="s">
        <v>253</v>
      </c>
      <c r="F283" s="66"/>
      <c r="G283" s="67"/>
      <c r="H283" s="45">
        <v>9516.77</v>
      </c>
      <c r="I283" s="19" t="s">
        <v>94</v>
      </c>
      <c r="J283" s="38"/>
      <c r="K283" s="45"/>
      <c r="L283" s="21"/>
      <c r="M283" s="19"/>
      <c r="N283" s="38"/>
      <c r="O283" s="38"/>
      <c r="P283" s="38"/>
      <c r="Q283" s="38"/>
      <c r="R283" s="38"/>
      <c r="S283" s="38">
        <v>18</v>
      </c>
      <c r="T283" s="38"/>
      <c r="U283" s="38"/>
      <c r="V283" s="38">
        <v>1</v>
      </c>
      <c r="W283" s="38"/>
      <c r="X283" s="20"/>
      <c r="Y283" s="20"/>
      <c r="Z283" s="20"/>
      <c r="AA283" s="20"/>
      <c r="AB283" s="20"/>
      <c r="AC283" s="20"/>
      <c r="AD283" s="20"/>
      <c r="AE283" s="38"/>
      <c r="AF283" s="38"/>
      <c r="AG283" s="20"/>
    </row>
    <row r="284" spans="2:33" ht="12.75" customHeight="1" x14ac:dyDescent="0.2">
      <c r="B284" s="34"/>
      <c r="D284" s="39" t="s">
        <v>198</v>
      </c>
      <c r="E284" s="65" t="s">
        <v>253</v>
      </c>
      <c r="F284" s="66"/>
      <c r="G284" s="67"/>
      <c r="H284" s="45">
        <v>9549.7099999999991</v>
      </c>
      <c r="I284" s="19" t="s">
        <v>95</v>
      </c>
      <c r="J284" s="38" t="s">
        <v>2</v>
      </c>
      <c r="K284" s="45">
        <v>9603.2800000000007</v>
      </c>
      <c r="L284" s="21" t="s">
        <v>95</v>
      </c>
      <c r="M284" s="19"/>
      <c r="N284" s="38"/>
      <c r="O284" s="38"/>
      <c r="P284" s="38"/>
      <c r="Q284" s="38">
        <v>69</v>
      </c>
      <c r="R284" s="38"/>
      <c r="S284" s="38"/>
      <c r="T284" s="38"/>
      <c r="U284" s="38"/>
      <c r="V284" s="38"/>
      <c r="W284" s="38"/>
      <c r="X284" s="20"/>
      <c r="Y284" s="20"/>
      <c r="Z284" s="20"/>
      <c r="AA284" s="20"/>
      <c r="AB284" s="20"/>
      <c r="AC284" s="20"/>
      <c r="AD284" s="20"/>
      <c r="AE284" s="38"/>
      <c r="AF284" s="38"/>
      <c r="AG284" s="20"/>
    </row>
    <row r="285" spans="2:33" ht="12.75" customHeight="1" x14ac:dyDescent="0.2">
      <c r="B285" s="34"/>
      <c r="D285" s="39" t="s">
        <v>199</v>
      </c>
      <c r="E285" s="65" t="s">
        <v>253</v>
      </c>
      <c r="F285" s="66"/>
      <c r="G285" s="67"/>
      <c r="H285" s="45">
        <v>9556.5300000000007</v>
      </c>
      <c r="I285" s="19" t="s">
        <v>94</v>
      </c>
      <c r="J285" s="38" t="s">
        <v>2</v>
      </c>
      <c r="K285" s="45">
        <v>9575.7000000000007</v>
      </c>
      <c r="L285" s="21" t="s">
        <v>94</v>
      </c>
      <c r="M285" s="19"/>
      <c r="N285" s="38"/>
      <c r="O285" s="38"/>
      <c r="P285" s="38"/>
      <c r="Q285" s="38">
        <v>23</v>
      </c>
      <c r="R285" s="38"/>
      <c r="S285" s="38"/>
      <c r="T285" s="38"/>
      <c r="U285" s="38"/>
      <c r="V285" s="38"/>
      <c r="W285" s="38"/>
      <c r="X285" s="20"/>
      <c r="Y285" s="20"/>
      <c r="Z285" s="20"/>
      <c r="AA285" s="20"/>
      <c r="AB285" s="20"/>
      <c r="AC285" s="20"/>
      <c r="AD285" s="20"/>
      <c r="AE285" s="38"/>
      <c r="AF285" s="38"/>
      <c r="AG285" s="20"/>
    </row>
    <row r="286" spans="2:33" ht="12.75" customHeight="1" x14ac:dyDescent="0.2">
      <c r="B286" s="34"/>
      <c r="D286" s="39" t="s">
        <v>200</v>
      </c>
      <c r="E286" s="65" t="s">
        <v>253</v>
      </c>
      <c r="F286" s="66"/>
      <c r="G286" s="67"/>
      <c r="H286" s="45">
        <v>9575.89</v>
      </c>
      <c r="I286" s="19" t="s">
        <v>95</v>
      </c>
      <c r="J286" s="38"/>
      <c r="K286" s="45"/>
      <c r="L286" s="21"/>
      <c r="M286" s="19"/>
      <c r="N286" s="38"/>
      <c r="O286" s="38"/>
      <c r="P286" s="38"/>
      <c r="Q286" s="38"/>
      <c r="R286" s="38"/>
      <c r="S286" s="38">
        <v>6</v>
      </c>
      <c r="T286" s="38"/>
      <c r="U286" s="38"/>
      <c r="V286" s="38"/>
      <c r="W286" s="38">
        <v>1</v>
      </c>
      <c r="X286" s="20"/>
      <c r="Y286" s="20"/>
      <c r="Z286" s="20"/>
      <c r="AA286" s="20"/>
      <c r="AB286" s="20"/>
      <c r="AC286" s="20"/>
      <c r="AD286" s="20"/>
      <c r="AE286" s="38"/>
      <c r="AF286" s="38"/>
      <c r="AG286" s="20"/>
    </row>
    <row r="287" spans="2:33" ht="12.75" customHeight="1" x14ac:dyDescent="0.2">
      <c r="B287" s="34"/>
      <c r="D287" s="39" t="s">
        <v>201</v>
      </c>
      <c r="E287" s="65"/>
      <c r="F287" s="66"/>
      <c r="G287" s="67"/>
      <c r="H287" s="68" t="s">
        <v>98</v>
      </c>
      <c r="I287" s="69"/>
      <c r="J287" s="69"/>
      <c r="K287" s="69"/>
      <c r="L287" s="70"/>
      <c r="M287" s="19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20"/>
      <c r="Y287" s="20"/>
      <c r="Z287" s="20"/>
      <c r="AA287" s="20"/>
      <c r="AB287" s="20"/>
      <c r="AC287" s="20"/>
      <c r="AD287" s="20"/>
      <c r="AE287" s="38"/>
      <c r="AF287" s="38"/>
      <c r="AG287" s="20"/>
    </row>
    <row r="288" spans="2:33" ht="12.75" customHeight="1" x14ac:dyDescent="0.2">
      <c r="B288" s="34"/>
      <c r="D288" s="39"/>
      <c r="E288" s="65"/>
      <c r="F288" s="66"/>
      <c r="G288" s="67"/>
      <c r="H288" s="45"/>
      <c r="I288" s="19"/>
      <c r="J288" s="38"/>
      <c r="K288" s="45"/>
      <c r="L288" s="21"/>
      <c r="M288" s="19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20"/>
      <c r="Y288" s="20"/>
      <c r="Z288" s="20"/>
      <c r="AA288" s="20"/>
      <c r="AB288" s="20"/>
      <c r="AC288" s="20"/>
      <c r="AD288" s="20"/>
      <c r="AE288" s="38"/>
      <c r="AF288" s="38"/>
      <c r="AG288" s="20"/>
    </row>
    <row r="289" spans="2:33" ht="12.75" customHeight="1" x14ac:dyDescent="0.2">
      <c r="B289" s="34"/>
      <c r="D289" s="39" t="s">
        <v>202</v>
      </c>
      <c r="E289" s="65" t="s">
        <v>253</v>
      </c>
      <c r="F289" s="66"/>
      <c r="G289" s="67"/>
      <c r="H289" s="45">
        <v>9637.69</v>
      </c>
      <c r="I289" s="19" t="s">
        <v>95</v>
      </c>
      <c r="J289" s="38" t="s">
        <v>2</v>
      </c>
      <c r="K289" s="45">
        <v>9677.18</v>
      </c>
      <c r="L289" s="21" t="s">
        <v>95</v>
      </c>
      <c r="M289" s="19"/>
      <c r="N289" s="38"/>
      <c r="O289" s="38"/>
      <c r="P289" s="38"/>
      <c r="Q289" s="38">
        <v>61</v>
      </c>
      <c r="R289" s="38"/>
      <c r="S289" s="38"/>
      <c r="T289" s="38"/>
      <c r="U289" s="38"/>
      <c r="V289" s="38"/>
      <c r="W289" s="38"/>
      <c r="X289" s="20"/>
      <c r="Y289" s="20"/>
      <c r="Z289" s="20"/>
      <c r="AA289" s="20"/>
      <c r="AB289" s="20"/>
      <c r="AC289" s="20"/>
      <c r="AD289" s="20"/>
      <c r="AE289" s="38"/>
      <c r="AF289" s="38"/>
      <c r="AG289" s="20"/>
    </row>
    <row r="290" spans="2:33" ht="12.75" customHeight="1" x14ac:dyDescent="0.2">
      <c r="B290" s="34"/>
      <c r="D290" s="39" t="s">
        <v>203</v>
      </c>
      <c r="E290" s="65" t="s">
        <v>253</v>
      </c>
      <c r="F290" s="66"/>
      <c r="G290" s="67"/>
      <c r="H290" s="45">
        <v>9663.7900000000009</v>
      </c>
      <c r="I290" s="19" t="s">
        <v>94</v>
      </c>
      <c r="J290" s="38" t="s">
        <v>2</v>
      </c>
      <c r="K290" s="45">
        <v>9686.73</v>
      </c>
      <c r="L290" s="21" t="s">
        <v>94</v>
      </c>
      <c r="M290" s="19"/>
      <c r="N290" s="38"/>
      <c r="O290" s="38"/>
      <c r="P290" s="38"/>
      <c r="Q290" s="38">
        <v>26</v>
      </c>
      <c r="R290" s="38"/>
      <c r="S290" s="38"/>
      <c r="T290" s="38"/>
      <c r="U290" s="38"/>
      <c r="V290" s="38"/>
      <c r="W290" s="38"/>
      <c r="X290" s="20"/>
      <c r="Y290" s="20"/>
      <c r="Z290" s="20"/>
      <c r="AA290" s="20"/>
      <c r="AB290" s="20"/>
      <c r="AC290" s="20"/>
      <c r="AD290" s="20"/>
      <c r="AE290" s="38"/>
      <c r="AF290" s="38"/>
      <c r="AG290" s="20"/>
    </row>
    <row r="291" spans="2:33" ht="12.75" customHeight="1" x14ac:dyDescent="0.2">
      <c r="B291" s="34"/>
      <c r="D291" s="39" t="s">
        <v>204</v>
      </c>
      <c r="E291" s="65" t="s">
        <v>254</v>
      </c>
      <c r="F291" s="66"/>
      <c r="G291" s="67"/>
      <c r="H291" s="45">
        <v>9929.89</v>
      </c>
      <c r="I291" s="19" t="s">
        <v>94</v>
      </c>
      <c r="J291" s="38" t="s">
        <v>2</v>
      </c>
      <c r="K291" s="45">
        <v>10226</v>
      </c>
      <c r="L291" s="21" t="s">
        <v>94</v>
      </c>
      <c r="M291" s="19"/>
      <c r="N291" s="38">
        <v>387</v>
      </c>
      <c r="O291" s="38"/>
      <c r="P291" s="38"/>
      <c r="Q291" s="38"/>
      <c r="R291" s="38"/>
      <c r="S291" s="38"/>
      <c r="T291" s="38"/>
      <c r="U291" s="38"/>
      <c r="V291" s="38"/>
      <c r="W291" s="38"/>
      <c r="X291" s="20"/>
      <c r="Y291" s="20"/>
      <c r="Z291" s="20"/>
      <c r="AA291" s="20"/>
      <c r="AB291" s="20"/>
      <c r="AC291" s="20"/>
      <c r="AD291" s="20"/>
      <c r="AE291" s="38"/>
      <c r="AF291" s="38"/>
      <c r="AG291" s="20"/>
    </row>
    <row r="292" spans="2:33" ht="12.75" customHeight="1" x14ac:dyDescent="0.2">
      <c r="B292" s="34"/>
      <c r="D292" s="39" t="s">
        <v>205</v>
      </c>
      <c r="E292" s="65" t="s">
        <v>254</v>
      </c>
      <c r="F292" s="66"/>
      <c r="G292" s="67"/>
      <c r="H292" s="45">
        <v>9998.43</v>
      </c>
      <c r="I292" s="19" t="s">
        <v>95</v>
      </c>
      <c r="J292" s="38"/>
      <c r="K292" s="45"/>
      <c r="L292" s="21"/>
      <c r="M292" s="19"/>
      <c r="N292" s="38"/>
      <c r="O292" s="38"/>
      <c r="P292" s="38"/>
      <c r="Q292" s="38"/>
      <c r="R292" s="38"/>
      <c r="S292" s="38">
        <v>12</v>
      </c>
      <c r="T292" s="38"/>
      <c r="U292" s="38"/>
      <c r="V292" s="38"/>
      <c r="W292" s="38">
        <v>1</v>
      </c>
      <c r="X292" s="20"/>
      <c r="Y292" s="20"/>
      <c r="Z292" s="20"/>
      <c r="AA292" s="20"/>
      <c r="AB292" s="20"/>
      <c r="AC292" s="20"/>
      <c r="AD292" s="20"/>
      <c r="AE292" s="38"/>
      <c r="AF292" s="38"/>
      <c r="AG292" s="20"/>
    </row>
    <row r="293" spans="2:33" ht="12.75" customHeight="1" x14ac:dyDescent="0.2">
      <c r="B293" s="34"/>
      <c r="D293" s="39" t="s">
        <v>206</v>
      </c>
      <c r="E293" s="65" t="s">
        <v>254</v>
      </c>
      <c r="F293" s="66"/>
      <c r="G293" s="67"/>
      <c r="H293" s="45">
        <v>10088.620000000001</v>
      </c>
      <c r="I293" s="19" t="s">
        <v>95</v>
      </c>
      <c r="J293" s="38" t="s">
        <v>2</v>
      </c>
      <c r="K293" s="45">
        <v>10152.620000000001</v>
      </c>
      <c r="L293" s="21" t="s">
        <v>95</v>
      </c>
      <c r="M293" s="19">
        <v>65</v>
      </c>
      <c r="N293" s="38"/>
      <c r="O293" s="38"/>
      <c r="P293" s="38"/>
      <c r="Q293" s="38">
        <v>64</v>
      </c>
      <c r="R293" s="38"/>
      <c r="S293" s="38"/>
      <c r="T293" s="38"/>
      <c r="U293" s="38"/>
      <c r="V293" s="38"/>
      <c r="W293" s="38"/>
      <c r="X293" s="20"/>
      <c r="Y293" s="20"/>
      <c r="Z293" s="20"/>
      <c r="AA293" s="20"/>
      <c r="AB293" s="20"/>
      <c r="AC293" s="20"/>
      <c r="AD293" s="20"/>
      <c r="AE293" s="38"/>
      <c r="AF293" s="38"/>
      <c r="AG293" s="20"/>
    </row>
    <row r="294" spans="2:33" ht="12.75" customHeight="1" x14ac:dyDescent="0.2">
      <c r="B294" s="34"/>
      <c r="D294" s="39"/>
      <c r="E294" s="65"/>
      <c r="F294" s="66"/>
      <c r="G294" s="67"/>
      <c r="H294" s="45"/>
      <c r="I294" s="19"/>
      <c r="J294" s="38"/>
      <c r="K294" s="45"/>
      <c r="L294" s="21"/>
      <c r="M294" s="19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20"/>
      <c r="Y294" s="20"/>
      <c r="Z294" s="20"/>
      <c r="AA294" s="20"/>
      <c r="AB294" s="20"/>
      <c r="AC294" s="20"/>
      <c r="AD294" s="20"/>
      <c r="AE294" s="38"/>
      <c r="AF294" s="38"/>
      <c r="AG294" s="20"/>
    </row>
    <row r="295" spans="2:33" ht="12.75" customHeight="1" x14ac:dyDescent="0.2">
      <c r="B295" s="34"/>
      <c r="D295" s="39" t="s">
        <v>207</v>
      </c>
      <c r="E295" s="65" t="s">
        <v>254</v>
      </c>
      <c r="F295" s="66"/>
      <c r="G295" s="67"/>
      <c r="H295" s="45">
        <v>10298.780000000001</v>
      </c>
      <c r="I295" s="19" t="s">
        <v>94</v>
      </c>
      <c r="J295" s="38"/>
      <c r="K295" s="45"/>
      <c r="L295" s="21"/>
      <c r="M295" s="19"/>
      <c r="N295" s="38"/>
      <c r="O295" s="38"/>
      <c r="P295" s="38"/>
      <c r="Q295" s="38"/>
      <c r="R295" s="38"/>
      <c r="S295" s="38">
        <v>6</v>
      </c>
      <c r="T295" s="38"/>
      <c r="U295" s="38"/>
      <c r="V295" s="38"/>
      <c r="W295" s="38">
        <v>1</v>
      </c>
      <c r="X295" s="20"/>
      <c r="Y295" s="20"/>
      <c r="Z295" s="20"/>
      <c r="AA295" s="20"/>
      <c r="AB295" s="20"/>
      <c r="AC295" s="20"/>
      <c r="AD295" s="20"/>
      <c r="AE295" s="38"/>
      <c r="AF295" s="38"/>
      <c r="AG295" s="20"/>
    </row>
    <row r="296" spans="2:33" ht="12.75" customHeight="1" x14ac:dyDescent="0.2">
      <c r="B296" s="34"/>
      <c r="D296" s="39" t="s">
        <v>208</v>
      </c>
      <c r="E296" s="65" t="s">
        <v>254</v>
      </c>
      <c r="F296" s="66"/>
      <c r="G296" s="67"/>
      <c r="H296" s="45">
        <v>10296.31</v>
      </c>
      <c r="I296" s="19" t="s">
        <v>95</v>
      </c>
      <c r="J296" s="38"/>
      <c r="K296" s="45"/>
      <c r="L296" s="21"/>
      <c r="M296" s="19"/>
      <c r="N296" s="38"/>
      <c r="O296" s="38"/>
      <c r="P296" s="38"/>
      <c r="Q296" s="38"/>
      <c r="R296" s="38"/>
      <c r="S296" s="38">
        <v>12</v>
      </c>
      <c r="T296" s="38"/>
      <c r="U296" s="38"/>
      <c r="V296" s="38"/>
      <c r="W296" s="38">
        <v>1</v>
      </c>
      <c r="X296" s="20"/>
      <c r="Y296" s="20"/>
      <c r="Z296" s="20"/>
      <c r="AA296" s="20"/>
      <c r="AB296" s="20"/>
      <c r="AC296" s="20"/>
      <c r="AD296" s="20"/>
      <c r="AE296" s="38"/>
      <c r="AF296" s="38"/>
      <c r="AG296" s="20"/>
    </row>
    <row r="297" spans="2:33" ht="12.75" customHeight="1" x14ac:dyDescent="0.2">
      <c r="B297" s="34"/>
      <c r="D297" s="39" t="s">
        <v>209</v>
      </c>
      <c r="E297" s="65" t="s">
        <v>255</v>
      </c>
      <c r="F297" s="66"/>
      <c r="G297" s="67"/>
      <c r="H297" s="45">
        <v>10597</v>
      </c>
      <c r="I297" s="19" t="s">
        <v>94</v>
      </c>
      <c r="J297" s="38"/>
      <c r="K297" s="45"/>
      <c r="L297" s="21"/>
      <c r="M297" s="19"/>
      <c r="N297" s="38"/>
      <c r="O297" s="38"/>
      <c r="P297" s="38"/>
      <c r="Q297" s="38"/>
      <c r="R297" s="38"/>
      <c r="S297" s="38">
        <v>6</v>
      </c>
      <c r="T297" s="38"/>
      <c r="U297" s="38"/>
      <c r="V297" s="38"/>
      <c r="W297" s="38">
        <v>1</v>
      </c>
      <c r="X297" s="20"/>
      <c r="Y297" s="20"/>
      <c r="Z297" s="20"/>
      <c r="AA297" s="20"/>
      <c r="AB297" s="20"/>
      <c r="AC297" s="20"/>
      <c r="AD297" s="20"/>
      <c r="AE297" s="38"/>
      <c r="AF297" s="38"/>
      <c r="AG297" s="20"/>
    </row>
    <row r="298" spans="2:33" ht="12.75" customHeight="1" x14ac:dyDescent="0.2">
      <c r="B298" s="34"/>
      <c r="D298" s="39" t="s">
        <v>210</v>
      </c>
      <c r="E298" s="53" t="s">
        <v>255</v>
      </c>
      <c r="F298" s="60" t="str">
        <f>"-"</f>
        <v>-</v>
      </c>
      <c r="G298" s="54" t="s">
        <v>256</v>
      </c>
      <c r="H298" s="45">
        <v>10738</v>
      </c>
      <c r="I298" s="19" t="s">
        <v>94</v>
      </c>
      <c r="J298" s="38" t="s">
        <v>2</v>
      </c>
      <c r="K298" s="45">
        <v>11561.36</v>
      </c>
      <c r="L298" s="21" t="s">
        <v>94</v>
      </c>
      <c r="M298" s="19"/>
      <c r="N298" s="38">
        <v>1092</v>
      </c>
      <c r="O298" s="38"/>
      <c r="P298" s="38"/>
      <c r="Q298" s="38"/>
      <c r="R298" s="38"/>
      <c r="S298" s="38"/>
      <c r="T298" s="38"/>
      <c r="U298" s="38"/>
      <c r="V298" s="38"/>
      <c r="W298" s="38"/>
      <c r="X298" s="20"/>
      <c r="Y298" s="20"/>
      <c r="Z298" s="20"/>
      <c r="AA298" s="20"/>
      <c r="AB298" s="20"/>
      <c r="AC298" s="20"/>
      <c r="AD298" s="20"/>
      <c r="AE298" s="38"/>
      <c r="AF298" s="38"/>
      <c r="AG298" s="20"/>
    </row>
    <row r="299" spans="2:33" ht="12.75" customHeight="1" x14ac:dyDescent="0.2">
      <c r="B299" s="34"/>
      <c r="D299" s="39" t="s">
        <v>211</v>
      </c>
      <c r="E299" s="65"/>
      <c r="F299" s="66"/>
      <c r="G299" s="67"/>
      <c r="H299" s="68" t="s">
        <v>98</v>
      </c>
      <c r="I299" s="69"/>
      <c r="J299" s="69"/>
      <c r="K299" s="69"/>
      <c r="L299" s="70"/>
      <c r="M299" s="19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20"/>
      <c r="Y299" s="20"/>
      <c r="Z299" s="20"/>
      <c r="AA299" s="20"/>
      <c r="AB299" s="20"/>
      <c r="AC299" s="20"/>
      <c r="AD299" s="20"/>
      <c r="AE299" s="38"/>
      <c r="AF299" s="38"/>
      <c r="AG299" s="20"/>
    </row>
    <row r="300" spans="2:33" ht="12.75" customHeight="1" x14ac:dyDescent="0.2">
      <c r="B300" s="34"/>
      <c r="D300" s="39"/>
      <c r="E300" s="65"/>
      <c r="F300" s="66"/>
      <c r="G300" s="67"/>
      <c r="H300" s="45"/>
      <c r="I300" s="19"/>
      <c r="J300" s="38"/>
      <c r="K300" s="45"/>
      <c r="L300" s="21"/>
      <c r="M300" s="19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20"/>
      <c r="Y300" s="20"/>
      <c r="Z300" s="20"/>
      <c r="AA300" s="20"/>
      <c r="AB300" s="20"/>
      <c r="AC300" s="20"/>
      <c r="AD300" s="20"/>
      <c r="AE300" s="38"/>
      <c r="AF300" s="38"/>
      <c r="AG300" s="20"/>
    </row>
    <row r="301" spans="2:33" ht="12.75" customHeight="1" x14ac:dyDescent="0.2">
      <c r="B301" s="34"/>
      <c r="D301" s="39" t="s">
        <v>212</v>
      </c>
      <c r="E301" s="65" t="s">
        <v>257</v>
      </c>
      <c r="F301" s="66"/>
      <c r="G301" s="67"/>
      <c r="H301" s="45">
        <v>10894.18</v>
      </c>
      <c r="I301" s="19" t="s">
        <v>95</v>
      </c>
      <c r="J301" s="38"/>
      <c r="K301" s="45"/>
      <c r="L301" s="21"/>
      <c r="M301" s="19"/>
      <c r="N301" s="38"/>
      <c r="O301" s="38"/>
      <c r="P301" s="38"/>
      <c r="Q301" s="38"/>
      <c r="R301" s="38"/>
      <c r="S301" s="38">
        <v>12</v>
      </c>
      <c r="T301" s="38"/>
      <c r="U301" s="38"/>
      <c r="V301" s="38"/>
      <c r="W301" s="38">
        <v>1</v>
      </c>
      <c r="X301" s="20"/>
      <c r="Y301" s="20"/>
      <c r="Z301" s="20"/>
      <c r="AA301" s="20"/>
      <c r="AB301" s="20"/>
      <c r="AC301" s="20"/>
      <c r="AD301" s="20"/>
      <c r="AE301" s="38"/>
      <c r="AF301" s="38"/>
      <c r="AG301" s="20"/>
    </row>
    <row r="302" spans="2:33" ht="12.75" customHeight="1" x14ac:dyDescent="0.2">
      <c r="B302" s="34"/>
      <c r="D302" s="39" t="s">
        <v>213</v>
      </c>
      <c r="E302" s="65" t="s">
        <v>257</v>
      </c>
      <c r="F302" s="66"/>
      <c r="G302" s="67"/>
      <c r="H302" s="45">
        <v>10894.67</v>
      </c>
      <c r="I302" s="19" t="s">
        <v>94</v>
      </c>
      <c r="J302" s="38"/>
      <c r="K302" s="45"/>
      <c r="L302" s="21"/>
      <c r="M302" s="19"/>
      <c r="N302" s="38"/>
      <c r="O302" s="38"/>
      <c r="P302" s="38"/>
      <c r="Q302" s="38"/>
      <c r="R302" s="38"/>
      <c r="S302" s="38">
        <v>6</v>
      </c>
      <c r="T302" s="38"/>
      <c r="U302" s="38"/>
      <c r="V302" s="38"/>
      <c r="W302" s="38">
        <v>1</v>
      </c>
      <c r="X302" s="20"/>
      <c r="Y302" s="20"/>
      <c r="Z302" s="20"/>
      <c r="AA302" s="20"/>
      <c r="AB302" s="20"/>
      <c r="AC302" s="20"/>
      <c r="AD302" s="20"/>
      <c r="AE302" s="38"/>
      <c r="AF302" s="38"/>
      <c r="AG302" s="20"/>
    </row>
    <row r="303" spans="2:33" ht="12.75" customHeight="1" x14ac:dyDescent="0.2">
      <c r="B303" s="34"/>
      <c r="D303" s="39" t="s">
        <v>214</v>
      </c>
      <c r="E303" s="65" t="s">
        <v>257</v>
      </c>
      <c r="F303" s="66"/>
      <c r="G303" s="67"/>
      <c r="H303" s="45">
        <v>11144.64</v>
      </c>
      <c r="I303" s="19" t="s">
        <v>94</v>
      </c>
      <c r="J303" s="38" t="s">
        <v>2</v>
      </c>
      <c r="K303" s="45">
        <v>11181.64</v>
      </c>
      <c r="L303" s="21" t="s">
        <v>94</v>
      </c>
      <c r="M303" s="19"/>
      <c r="N303" s="38"/>
      <c r="O303" s="38"/>
      <c r="P303" s="38"/>
      <c r="Q303" s="38">
        <v>37</v>
      </c>
      <c r="R303" s="38"/>
      <c r="S303" s="38"/>
      <c r="T303" s="38"/>
      <c r="U303" s="38"/>
      <c r="V303" s="38"/>
      <c r="W303" s="38"/>
      <c r="X303" s="20"/>
      <c r="Y303" s="20"/>
      <c r="Z303" s="20"/>
      <c r="AA303" s="20"/>
      <c r="AB303" s="20"/>
      <c r="AC303" s="20"/>
      <c r="AD303" s="20"/>
      <c r="AE303" s="38"/>
      <c r="AF303" s="38"/>
      <c r="AG303" s="20"/>
    </row>
    <row r="304" spans="2:33" ht="12.75" customHeight="1" x14ac:dyDescent="0.2">
      <c r="B304" s="34"/>
      <c r="D304" s="39" t="s">
        <v>215</v>
      </c>
      <c r="E304" s="65" t="s">
        <v>257</v>
      </c>
      <c r="F304" s="66"/>
      <c r="G304" s="67"/>
      <c r="H304" s="45">
        <v>11249.97</v>
      </c>
      <c r="I304" s="19" t="s">
        <v>94</v>
      </c>
      <c r="J304" s="38"/>
      <c r="K304" s="45"/>
      <c r="L304" s="21"/>
      <c r="M304" s="19"/>
      <c r="N304" s="38"/>
      <c r="O304" s="38"/>
      <c r="P304" s="38"/>
      <c r="Q304" s="38"/>
      <c r="R304" s="38"/>
      <c r="S304" s="38">
        <v>6</v>
      </c>
      <c r="T304" s="38"/>
      <c r="U304" s="38"/>
      <c r="V304" s="38">
        <v>1</v>
      </c>
      <c r="W304" s="38"/>
      <c r="X304" s="20"/>
      <c r="Y304" s="20"/>
      <c r="Z304" s="20"/>
      <c r="AA304" s="20"/>
      <c r="AB304" s="20"/>
      <c r="AC304" s="20"/>
      <c r="AD304" s="20"/>
      <c r="AE304" s="38"/>
      <c r="AF304" s="38"/>
      <c r="AG304" s="20"/>
    </row>
    <row r="305" spans="2:33" ht="12.75" customHeight="1" x14ac:dyDescent="0.2">
      <c r="B305" s="34"/>
      <c r="D305" s="39" t="s">
        <v>216</v>
      </c>
      <c r="E305" s="65" t="s">
        <v>256</v>
      </c>
      <c r="F305" s="66"/>
      <c r="G305" s="67"/>
      <c r="H305" s="45">
        <v>11351.71</v>
      </c>
      <c r="I305" s="19" t="s">
        <v>94</v>
      </c>
      <c r="J305" s="38"/>
      <c r="K305" s="45"/>
      <c r="L305" s="21"/>
      <c r="M305" s="19"/>
      <c r="N305" s="38"/>
      <c r="O305" s="38"/>
      <c r="P305" s="38"/>
      <c r="Q305" s="38"/>
      <c r="R305" s="38"/>
      <c r="S305" s="38">
        <v>6</v>
      </c>
      <c r="T305" s="38"/>
      <c r="U305" s="38"/>
      <c r="V305" s="38"/>
      <c r="W305" s="38">
        <v>1</v>
      </c>
      <c r="X305" s="20"/>
      <c r="Y305" s="20"/>
      <c r="Z305" s="20"/>
      <c r="AA305" s="20"/>
      <c r="AB305" s="20"/>
      <c r="AC305" s="20"/>
      <c r="AD305" s="20"/>
      <c r="AE305" s="38"/>
      <c r="AF305" s="38"/>
      <c r="AG305" s="20"/>
    </row>
    <row r="306" spans="2:33" ht="12.75" customHeight="1" x14ac:dyDescent="0.2">
      <c r="B306" s="34"/>
      <c r="D306" s="39"/>
      <c r="E306" s="65"/>
      <c r="F306" s="66"/>
      <c r="G306" s="67"/>
      <c r="H306" s="45"/>
      <c r="I306" s="19"/>
      <c r="J306" s="38"/>
      <c r="K306" s="45"/>
      <c r="L306" s="21"/>
      <c r="M306" s="19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20"/>
      <c r="Y306" s="20"/>
      <c r="Z306" s="20"/>
      <c r="AA306" s="20"/>
      <c r="AB306" s="20"/>
      <c r="AC306" s="20"/>
      <c r="AD306" s="20"/>
      <c r="AE306" s="38"/>
      <c r="AF306" s="38"/>
      <c r="AG306" s="20"/>
    </row>
    <row r="307" spans="2:33" ht="12.75" customHeight="1" x14ac:dyDescent="0.2">
      <c r="B307" s="34"/>
      <c r="D307" s="39" t="s">
        <v>217</v>
      </c>
      <c r="E307" s="65" t="s">
        <v>256</v>
      </c>
      <c r="F307" s="66"/>
      <c r="G307" s="67"/>
      <c r="H307" s="45">
        <v>11352.11</v>
      </c>
      <c r="I307" s="19" t="s">
        <v>95</v>
      </c>
      <c r="J307" s="38"/>
      <c r="K307" s="45"/>
      <c r="L307" s="21"/>
      <c r="M307" s="19"/>
      <c r="N307" s="38"/>
      <c r="O307" s="38"/>
      <c r="P307" s="38"/>
      <c r="Q307" s="38"/>
      <c r="R307" s="38"/>
      <c r="S307" s="38">
        <v>12</v>
      </c>
      <c r="T307" s="38"/>
      <c r="U307" s="38"/>
      <c r="V307" s="38"/>
      <c r="W307" s="38">
        <v>1</v>
      </c>
      <c r="X307" s="20"/>
      <c r="Y307" s="20"/>
      <c r="Z307" s="20"/>
      <c r="AA307" s="20"/>
      <c r="AB307" s="20"/>
      <c r="AC307" s="20"/>
      <c r="AD307" s="20"/>
      <c r="AE307" s="38"/>
      <c r="AF307" s="38"/>
      <c r="AG307" s="20"/>
    </row>
    <row r="308" spans="2:33" ht="12.75" customHeight="1" x14ac:dyDescent="0.2">
      <c r="B308" s="34"/>
      <c r="D308" s="39" t="s">
        <v>218</v>
      </c>
      <c r="E308" s="65" t="s">
        <v>256</v>
      </c>
      <c r="F308" s="66"/>
      <c r="G308" s="67"/>
      <c r="H308" s="45">
        <v>11501.73</v>
      </c>
      <c r="I308" s="19" t="s">
        <v>95</v>
      </c>
      <c r="J308" s="38"/>
      <c r="K308" s="45"/>
      <c r="L308" s="21"/>
      <c r="M308" s="19"/>
      <c r="N308" s="38"/>
      <c r="O308" s="38"/>
      <c r="P308" s="38"/>
      <c r="Q308" s="38"/>
      <c r="R308" s="38"/>
      <c r="S308" s="38">
        <v>12</v>
      </c>
      <c r="T308" s="38"/>
      <c r="U308" s="38"/>
      <c r="V308" s="38"/>
      <c r="W308" s="38">
        <v>1</v>
      </c>
      <c r="X308" s="20"/>
      <c r="Y308" s="20"/>
      <c r="Z308" s="20"/>
      <c r="AA308" s="20"/>
      <c r="AB308" s="20"/>
      <c r="AC308" s="20"/>
      <c r="AD308" s="20"/>
      <c r="AE308" s="38"/>
      <c r="AF308" s="38"/>
      <c r="AG308" s="20"/>
    </row>
    <row r="309" spans="2:33" ht="12.75" customHeight="1" x14ac:dyDescent="0.2">
      <c r="B309" s="34"/>
      <c r="D309" s="39" t="s">
        <v>219</v>
      </c>
      <c r="E309" s="65"/>
      <c r="F309" s="66"/>
      <c r="G309" s="67"/>
      <c r="H309" s="68" t="s">
        <v>98</v>
      </c>
      <c r="I309" s="69"/>
      <c r="J309" s="69"/>
      <c r="K309" s="69"/>
      <c r="L309" s="70"/>
      <c r="M309" s="19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20"/>
      <c r="Y309" s="20"/>
      <c r="Z309" s="20"/>
      <c r="AA309" s="20"/>
      <c r="AB309" s="20"/>
      <c r="AC309" s="20"/>
      <c r="AD309" s="20"/>
      <c r="AE309" s="38"/>
      <c r="AF309" s="38"/>
      <c r="AG309" s="20"/>
    </row>
    <row r="310" spans="2:33" ht="12.75" customHeight="1" x14ac:dyDescent="0.2">
      <c r="B310" s="34"/>
      <c r="D310" s="39" t="s">
        <v>220</v>
      </c>
      <c r="E310" s="53" t="s">
        <v>256</v>
      </c>
      <c r="F310" s="64" t="str">
        <f>"-"</f>
        <v>-</v>
      </c>
      <c r="G310" s="54" t="s">
        <v>258</v>
      </c>
      <c r="H310" s="45">
        <v>11836.05</v>
      </c>
      <c r="I310" s="19" t="s">
        <v>95</v>
      </c>
      <c r="J310" s="38" t="s">
        <v>2</v>
      </c>
      <c r="K310" s="45">
        <v>11976</v>
      </c>
      <c r="L310" s="21" t="s">
        <v>95</v>
      </c>
      <c r="M310" s="19"/>
      <c r="N310" s="38"/>
      <c r="O310" s="38"/>
      <c r="P310" s="38"/>
      <c r="Q310" s="38">
        <v>140</v>
      </c>
      <c r="R310" s="38"/>
      <c r="S310" s="38"/>
      <c r="T310" s="38"/>
      <c r="U310" s="38"/>
      <c r="V310" s="38"/>
      <c r="W310" s="38"/>
      <c r="X310" s="20"/>
      <c r="Y310" s="20"/>
      <c r="Z310" s="20"/>
      <c r="AA310" s="20"/>
      <c r="AB310" s="20"/>
      <c r="AC310" s="20"/>
      <c r="AD310" s="20"/>
      <c r="AE310" s="38"/>
      <c r="AF310" s="38"/>
      <c r="AG310" s="20"/>
    </row>
    <row r="311" spans="2:33" ht="12.75" customHeight="1" x14ac:dyDescent="0.2">
      <c r="B311" s="34"/>
      <c r="D311" s="39"/>
      <c r="E311" s="65"/>
      <c r="F311" s="66"/>
      <c r="G311" s="67"/>
      <c r="H311" s="45"/>
      <c r="I311" s="19"/>
      <c r="J311" s="38"/>
      <c r="K311" s="45"/>
      <c r="L311" s="21"/>
      <c r="M311" s="19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20"/>
      <c r="Y311" s="20"/>
      <c r="Z311" s="20"/>
      <c r="AA311" s="20"/>
      <c r="AB311" s="20"/>
      <c r="AC311" s="20"/>
      <c r="AD311" s="20"/>
      <c r="AE311" s="38"/>
      <c r="AF311" s="38"/>
      <c r="AG311" s="20"/>
    </row>
    <row r="312" spans="2:33" ht="12.75" customHeight="1" x14ac:dyDescent="0.2">
      <c r="B312" s="34"/>
      <c r="D312" s="39" t="s">
        <v>221</v>
      </c>
      <c r="E312" s="53" t="s">
        <v>256</v>
      </c>
      <c r="F312" s="64" t="str">
        <f>"-"</f>
        <v>-</v>
      </c>
      <c r="G312" s="54" t="s">
        <v>258</v>
      </c>
      <c r="H312" s="62">
        <v>11882.84</v>
      </c>
      <c r="I312" s="19" t="s">
        <v>95</v>
      </c>
      <c r="J312" s="63" t="s">
        <v>2</v>
      </c>
      <c r="K312" s="62">
        <v>11962.73</v>
      </c>
      <c r="L312" s="21" t="s">
        <v>95</v>
      </c>
      <c r="M312" s="19">
        <v>88</v>
      </c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20"/>
      <c r="Y312" s="20"/>
      <c r="Z312" s="20"/>
      <c r="AA312" s="20"/>
      <c r="AB312" s="20"/>
      <c r="AC312" s="20"/>
      <c r="AD312" s="20"/>
      <c r="AE312" s="38"/>
      <c r="AF312" s="38"/>
      <c r="AG312" s="20"/>
    </row>
    <row r="313" spans="2:33" ht="12.75" customHeight="1" x14ac:dyDescent="0.2">
      <c r="B313" s="34"/>
      <c r="D313" s="39" t="s">
        <v>229</v>
      </c>
      <c r="E313" s="53" t="s">
        <v>258</v>
      </c>
      <c r="F313" s="60" t="str">
        <f>"-"</f>
        <v>-</v>
      </c>
      <c r="G313" s="54" t="s">
        <v>259</v>
      </c>
      <c r="H313" s="45">
        <v>12134.25</v>
      </c>
      <c r="I313" s="19" t="s">
        <v>94</v>
      </c>
      <c r="J313" s="38" t="s">
        <v>2</v>
      </c>
      <c r="K313" s="45">
        <v>12685.99</v>
      </c>
      <c r="L313" s="21" t="s">
        <v>94</v>
      </c>
      <c r="M313" s="19"/>
      <c r="N313" s="38">
        <v>1023</v>
      </c>
      <c r="O313" s="38"/>
      <c r="P313" s="38"/>
      <c r="Q313" s="38"/>
      <c r="R313" s="38"/>
      <c r="S313" s="38"/>
      <c r="T313" s="38"/>
      <c r="U313" s="38"/>
      <c r="V313" s="38"/>
      <c r="W313" s="38"/>
      <c r="X313" s="20"/>
      <c r="Y313" s="20"/>
      <c r="Z313" s="20"/>
      <c r="AA313" s="20"/>
      <c r="AB313" s="20"/>
      <c r="AC313" s="20"/>
      <c r="AD313" s="20"/>
      <c r="AE313" s="38"/>
      <c r="AF313" s="38"/>
      <c r="AG313" s="20"/>
    </row>
    <row r="314" spans="2:33" ht="12.75" customHeight="1" x14ac:dyDescent="0.2">
      <c r="B314" s="34"/>
      <c r="D314" s="39"/>
      <c r="E314" s="65"/>
      <c r="F314" s="66"/>
      <c r="G314" s="67"/>
      <c r="H314" s="68"/>
      <c r="I314" s="69"/>
      <c r="J314" s="69"/>
      <c r="K314" s="69"/>
      <c r="L314" s="70"/>
      <c r="M314" s="19"/>
      <c r="N314" s="38"/>
      <c r="O314" s="38"/>
      <c r="P314" s="38"/>
      <c r="Q314" s="38"/>
      <c r="R314" s="38"/>
      <c r="S314" s="38"/>
      <c r="T314" s="38"/>
      <c r="U314" s="38"/>
      <c r="V314" s="38"/>
      <c r="W314" s="20"/>
      <c r="X314" s="20"/>
      <c r="Y314" s="20"/>
      <c r="Z314" s="20"/>
      <c r="AA314" s="20"/>
      <c r="AB314" s="20"/>
      <c r="AC314" s="20"/>
      <c r="AD314" s="20"/>
      <c r="AE314" s="38"/>
      <c r="AF314" s="38"/>
      <c r="AG314" s="20"/>
    </row>
    <row r="315" spans="2:33" ht="12.75" customHeight="1" x14ac:dyDescent="0.2">
      <c r="B315" s="34"/>
      <c r="D315" s="39"/>
      <c r="E315" s="65"/>
      <c r="F315" s="66"/>
      <c r="G315" s="67"/>
      <c r="H315" s="112" t="s">
        <v>232</v>
      </c>
      <c r="I315" s="113"/>
      <c r="J315" s="113"/>
      <c r="K315" s="113"/>
      <c r="L315" s="114"/>
      <c r="M315" s="47"/>
      <c r="N315" s="46"/>
      <c r="O315" s="46"/>
      <c r="P315" s="46"/>
      <c r="Q315" s="46"/>
      <c r="R315" s="46"/>
      <c r="S315" s="46"/>
      <c r="T315" s="46"/>
      <c r="U315" s="46"/>
      <c r="V315" s="46"/>
      <c r="W315" s="20"/>
      <c r="X315" s="20"/>
      <c r="Y315" s="20"/>
      <c r="Z315" s="20"/>
      <c r="AA315" s="20"/>
      <c r="AB315" s="20"/>
      <c r="AC315" s="20"/>
      <c r="AD315" s="20"/>
      <c r="AE315" s="38"/>
      <c r="AF315" s="38"/>
      <c r="AG315" s="20"/>
    </row>
    <row r="316" spans="2:33" ht="12.75" customHeight="1" x14ac:dyDescent="0.2">
      <c r="B316" s="34"/>
      <c r="D316" s="46" t="s">
        <v>233</v>
      </c>
      <c r="E316" s="65" t="s">
        <v>260</v>
      </c>
      <c r="F316" s="66"/>
      <c r="G316" s="67"/>
      <c r="H316" s="48">
        <v>19103.68</v>
      </c>
      <c r="I316" s="47" t="s">
        <v>94</v>
      </c>
      <c r="J316" s="46" t="s">
        <v>2</v>
      </c>
      <c r="K316" s="48">
        <v>19103.68</v>
      </c>
      <c r="L316" s="49" t="s">
        <v>94</v>
      </c>
      <c r="M316" s="47"/>
      <c r="N316" s="46"/>
      <c r="O316" s="46">
        <v>5</v>
      </c>
      <c r="P316" s="46"/>
      <c r="Q316" s="46">
        <v>6</v>
      </c>
      <c r="R316" s="46"/>
      <c r="S316" s="46"/>
      <c r="T316" s="46"/>
      <c r="U316" s="46"/>
      <c r="V316" s="46"/>
      <c r="W316" s="20"/>
      <c r="X316" s="20"/>
      <c r="Y316" s="20"/>
      <c r="Z316" s="20"/>
      <c r="AA316" s="20"/>
      <c r="AB316" s="20"/>
      <c r="AC316" s="20"/>
      <c r="AD316" s="20"/>
      <c r="AE316" s="38"/>
      <c r="AF316" s="38"/>
      <c r="AG316" s="20"/>
    </row>
    <row r="317" spans="2:33" ht="12.75" customHeight="1" x14ac:dyDescent="0.2">
      <c r="B317" s="34"/>
      <c r="D317" s="46" t="s">
        <v>234</v>
      </c>
      <c r="E317" s="65" t="s">
        <v>260</v>
      </c>
      <c r="F317" s="66"/>
      <c r="G317" s="67"/>
      <c r="H317" s="48">
        <v>19110.38</v>
      </c>
      <c r="I317" s="47" t="s">
        <v>94</v>
      </c>
      <c r="J317" s="46"/>
      <c r="K317" s="48"/>
      <c r="L317" s="49"/>
      <c r="M317" s="47"/>
      <c r="N317" s="46"/>
      <c r="O317" s="46"/>
      <c r="P317" s="46"/>
      <c r="Q317" s="46"/>
      <c r="R317" s="46"/>
      <c r="S317" s="46">
        <v>12</v>
      </c>
      <c r="T317" s="46">
        <v>12</v>
      </c>
      <c r="U317" s="46">
        <v>1</v>
      </c>
      <c r="V317" s="46"/>
      <c r="W317" s="20"/>
      <c r="X317" s="20"/>
      <c r="Y317" s="20"/>
      <c r="Z317" s="20"/>
      <c r="AA317" s="20"/>
      <c r="AB317" s="20"/>
      <c r="AC317" s="20"/>
      <c r="AD317" s="20"/>
      <c r="AE317" s="38"/>
      <c r="AF317" s="38"/>
      <c r="AG317" s="20"/>
    </row>
    <row r="318" spans="2:33" ht="12.75" customHeight="1" x14ac:dyDescent="0.2">
      <c r="B318" s="34"/>
      <c r="D318" s="46" t="s">
        <v>235</v>
      </c>
      <c r="E318" s="65" t="s">
        <v>260</v>
      </c>
      <c r="F318" s="66"/>
      <c r="G318" s="67"/>
      <c r="H318" s="48">
        <v>19130.16</v>
      </c>
      <c r="I318" s="47" t="s">
        <v>94</v>
      </c>
      <c r="J318" s="46" t="s">
        <v>2</v>
      </c>
      <c r="K318" s="48">
        <v>19142.82</v>
      </c>
      <c r="L318" s="49" t="s">
        <v>94</v>
      </c>
      <c r="M318" s="47"/>
      <c r="N318" s="46"/>
      <c r="O318" s="46">
        <v>74</v>
      </c>
      <c r="P318" s="46"/>
      <c r="Q318" s="46">
        <v>8</v>
      </c>
      <c r="R318" s="46"/>
      <c r="S318" s="46"/>
      <c r="T318" s="46"/>
      <c r="U318" s="46"/>
      <c r="V318" s="46"/>
      <c r="W318" s="20"/>
      <c r="X318" s="20"/>
      <c r="Y318" s="20"/>
      <c r="Z318" s="20"/>
      <c r="AA318" s="20"/>
      <c r="AB318" s="20"/>
      <c r="AC318" s="20"/>
      <c r="AD318" s="20"/>
      <c r="AE318" s="38"/>
      <c r="AF318" s="38"/>
      <c r="AG318" s="20"/>
    </row>
    <row r="319" spans="2:33" ht="12.75" customHeight="1" x14ac:dyDescent="0.2">
      <c r="B319" s="34"/>
      <c r="D319" s="46" t="s">
        <v>236</v>
      </c>
      <c r="E319" s="53" t="s">
        <v>260</v>
      </c>
      <c r="F319" s="60" t="str">
        <f>"-"</f>
        <v>-</v>
      </c>
      <c r="G319" s="54" t="s">
        <v>261</v>
      </c>
      <c r="H319" s="48">
        <v>19196.57</v>
      </c>
      <c r="I319" s="47" t="s">
        <v>95</v>
      </c>
      <c r="J319" s="46" t="s">
        <v>2</v>
      </c>
      <c r="K319" s="48">
        <v>19420.009999999998</v>
      </c>
      <c r="L319" s="49" t="s">
        <v>95</v>
      </c>
      <c r="M319" s="47"/>
      <c r="N319" s="46"/>
      <c r="O319" s="46"/>
      <c r="P319" s="46"/>
      <c r="Q319" s="46">
        <v>227</v>
      </c>
      <c r="R319" s="46"/>
      <c r="S319" s="46"/>
      <c r="T319" s="46"/>
      <c r="U319" s="46"/>
      <c r="V319" s="46"/>
      <c r="W319" s="20"/>
      <c r="X319" s="20"/>
      <c r="Y319" s="20"/>
      <c r="Z319" s="20"/>
      <c r="AA319" s="20"/>
      <c r="AB319" s="20"/>
      <c r="AC319" s="20"/>
      <c r="AD319" s="20"/>
      <c r="AE319" s="38"/>
      <c r="AF319" s="38"/>
      <c r="AG319" s="20"/>
    </row>
    <row r="320" spans="2:33" ht="12.75" customHeight="1" thickBot="1" x14ac:dyDescent="0.25">
      <c r="B320" s="35"/>
      <c r="D320" s="46" t="s">
        <v>237</v>
      </c>
      <c r="E320" s="65" t="s">
        <v>261</v>
      </c>
      <c r="F320" s="66"/>
      <c r="G320" s="67"/>
      <c r="H320" s="48">
        <v>19247.22</v>
      </c>
      <c r="I320" s="47" t="s">
        <v>95</v>
      </c>
      <c r="J320" s="46"/>
      <c r="K320" s="48"/>
      <c r="L320" s="49"/>
      <c r="M320" s="47"/>
      <c r="N320" s="46"/>
      <c r="O320" s="46"/>
      <c r="P320" s="46"/>
      <c r="Q320" s="46"/>
      <c r="R320" s="46"/>
      <c r="S320" s="46">
        <v>31</v>
      </c>
      <c r="T320" s="46"/>
      <c r="U320" s="46"/>
      <c r="V320" s="46">
        <v>1</v>
      </c>
      <c r="W320" s="20"/>
      <c r="X320" s="20"/>
      <c r="Y320" s="20"/>
      <c r="Z320" s="20"/>
      <c r="AA320" s="20"/>
      <c r="AB320" s="20"/>
      <c r="AC320" s="20"/>
      <c r="AD320" s="20"/>
      <c r="AE320" s="38"/>
      <c r="AF320" s="38"/>
      <c r="AG320" s="20"/>
    </row>
    <row r="321" spans="2:33" ht="12.75" customHeight="1" x14ac:dyDescent="0.2">
      <c r="B321" s="5" t="s">
        <v>12</v>
      </c>
      <c r="D321" s="88" t="s">
        <v>3</v>
      </c>
      <c r="E321" s="89"/>
      <c r="F321" s="89"/>
      <c r="G321" s="89"/>
      <c r="H321" s="89"/>
      <c r="I321" s="89"/>
      <c r="J321" s="89"/>
      <c r="K321" s="89"/>
      <c r="L321" s="90"/>
      <c r="M321" s="22">
        <f>IF(M245="","",IF(M260="",IF(SUM(COUNTIF(M261:M320,"LS")+COUNTIF(M261:M320,"LUMP"))&gt;0,"LS",""),IF(SUM(M261:M320)&gt;0,ROUNDUP(SUM(M261:M320),0),"")))</f>
        <v>397</v>
      </c>
      <c r="N321" s="22">
        <f t="shared" ref="N321" si="61">IF(N245="","",IF(N260="",IF(SUM(COUNTIF(N261:N320,"LS")+COUNTIF(N261:N320,"LUMP"))&gt;0,"LS",""),IF(SUM(N261:N320)&gt;0,ROUNDUP(SUM(N261:N320),0),"")))</f>
        <v>2748</v>
      </c>
      <c r="O321" s="22">
        <f t="shared" ref="O321" si="62">IF(O245="","",IF(O260="",IF(SUM(COUNTIF(O261:O320,"LS")+COUNTIF(O261:O320,"LUMP"))&gt;0,"LS",""),IF(SUM(O261:O320)&gt;0,ROUNDUP(SUM(O261:O320),0),"")))</f>
        <v>126</v>
      </c>
      <c r="P321" s="22">
        <f t="shared" ref="P321" si="63">IF(P245="","",IF(P260="",IF(SUM(COUNTIF(P261:P320,"LS")+COUNTIF(P261:P320,"LUMP"))&gt;0,"LS",""),IF(SUM(P261:P320)&gt;0,ROUNDUP(SUM(P261:P320),0),"")))</f>
        <v>76</v>
      </c>
      <c r="Q321" s="22">
        <f t="shared" ref="Q321" si="64">IF(Q245="","",IF(Q260="",IF(SUM(COUNTIF(Q261:Q320,"LS")+COUNTIF(Q261:Q320,"LUMP"))&gt;0,"LS",""),IF(SUM(Q261:Q320)&gt;0,ROUNDUP(SUM(Q261:Q320),0),"")))</f>
        <v>936</v>
      </c>
      <c r="R321" s="22" t="str">
        <f t="shared" ref="R321" si="65">IF(R245="","",IF(R260="",IF(SUM(COUNTIF(R261:R320,"LS")+COUNTIF(R261:R320,"LUMP"))&gt;0,"LS",""),IF(SUM(R261:R320)&gt;0,ROUNDUP(SUM(R261:R320),0),"")))</f>
        <v/>
      </c>
      <c r="S321" s="22">
        <f t="shared" ref="S321" si="66">IF(S245="","",IF(S260="",IF(SUM(COUNTIF(S261:S320,"LS")+COUNTIF(S261:S320,"LUMP"))&gt;0,"LS",""),IF(SUM(S261:S320)&gt;0,ROUNDUP(SUM(S261:S320),0),"")))</f>
        <v>297</v>
      </c>
      <c r="T321" s="22">
        <f t="shared" ref="T321" si="67">IF(T245="","",IF(T260="",IF(SUM(COUNTIF(T261:T320,"LS")+COUNTIF(T261:T320,"LUMP"))&gt;0,"LS",""),IF(SUM(T261:T320)&gt;0,ROUNDUP(SUM(T261:T320),0),"")))</f>
        <v>12</v>
      </c>
      <c r="U321" s="22">
        <f t="shared" ref="U321" si="68">IF(U245="","",IF(U260="",IF(SUM(COUNTIF(U261:U320,"LS")+COUNTIF(U261:U320,"LUMP"))&gt;0,"LS",""),IF(SUM(U261:U320)&gt;0,ROUNDUP(SUM(U261:U320),0),"")))</f>
        <v>5</v>
      </c>
      <c r="V321" s="22">
        <f t="shared" ref="V321" si="69">IF(V245="","",IF(V260="",IF(SUM(COUNTIF(V261:V320,"LS")+COUNTIF(V261:V320,"LUMP"))&gt;0,"LS",""),IF(SUM(V261:V320)&gt;0,ROUNDUP(SUM(V261:V320),0),"")))</f>
        <v>4</v>
      </c>
      <c r="W321" s="22">
        <f t="shared" ref="W321" si="70">IF(W245="","",IF(W260="",IF(SUM(COUNTIF(W261:W320,"LS")+COUNTIF(W261:W320,"LUMP"))&gt;0,"LS",""),IF(SUM(W261:W320)&gt;0,ROUNDUP(SUM(W261:W320),0),"")))</f>
        <v>11</v>
      </c>
      <c r="X321" s="22" t="str">
        <f t="shared" ref="X321" si="71">IF(X245="","",IF(X260="",IF(SUM(COUNTIF(X261:X320,"LS")+COUNTIF(X261:X320,"LUMP"))&gt;0,"LS",""),IF(SUM(X261:X320)&gt;0,ROUNDUP(SUM(X261:X320),0),"")))</f>
        <v/>
      </c>
      <c r="Y321" s="22" t="str">
        <f t="shared" ref="Y321" si="72">IF(Y245="","",IF(Y260="",IF(SUM(COUNTIF(Y261:Y320,"LS")+COUNTIF(Y261:Y320,"LUMP"))&gt;0,"LS",""),IF(SUM(Y261:Y320)&gt;0,ROUNDUP(SUM(Y261:Y320),0),"")))</f>
        <v/>
      </c>
      <c r="Z321" s="22" t="str">
        <f t="shared" ref="Z321" si="73">IF(Z245="","",IF(Z260="",IF(SUM(COUNTIF(Z261:Z320,"LS")+COUNTIF(Z261:Z320,"LUMP"))&gt;0,"LS",""),IF(SUM(Z261:Z320)&gt;0,ROUNDUP(SUM(Z261:Z320),0),"")))</f>
        <v/>
      </c>
      <c r="AA321" s="22" t="str">
        <f t="shared" ref="AA321" si="74">IF(AA245="","",IF(AA260="",IF(SUM(COUNTIF(AA261:AA320,"LS")+COUNTIF(AA261:AA320,"LUMP"))&gt;0,"LS",""),IF(SUM(AA261:AA320)&gt;0,ROUNDUP(SUM(AA261:AA320),0),"")))</f>
        <v/>
      </c>
      <c r="AB321" s="22" t="str">
        <f t="shared" ref="AB321" si="75">IF(AB245="","",IF(AB260="",IF(SUM(COUNTIF(AB261:AB320,"LS")+COUNTIF(AB261:AB320,"LUMP"))&gt;0,"LS",""),IF(SUM(AB261:AB320)&gt;0,ROUNDUP(SUM(AB261:AB320),0),"")))</f>
        <v/>
      </c>
      <c r="AC321" s="22" t="str">
        <f t="shared" ref="AC321" si="76">IF(AC245="","",IF(AC260="",IF(SUM(COUNTIF(AC261:AC320,"LS")+COUNTIF(AC261:AC320,"LUMP"))&gt;0,"LS",""),IF(SUM(AC261:AC320)&gt;0,ROUNDUP(SUM(AC261:AC320),0),"")))</f>
        <v/>
      </c>
      <c r="AD321" s="22" t="str">
        <f t="shared" ref="AD321" si="77">IF(AD245="","",IF(AD260="",IF(SUM(COUNTIF(AD261:AD320,"LS")+COUNTIF(AD261:AD320,"LUMP"))&gt;0,"LS",""),IF(SUM(AD261:AD320)&gt;0,ROUNDUP(SUM(AD261:AD320),0),"")))</f>
        <v/>
      </c>
      <c r="AE321" s="22"/>
      <c r="AF321" s="22"/>
      <c r="AG321" s="22" t="str">
        <f t="shared" ref="AG321" si="78">IF(AG245="","",IF(AG260="",IF(SUM(COUNTIF(AG261:AG320,"LS")+COUNTIF(AG261:AG320,"LUMP"))&gt;0,"LS",""),IF(SUM(AG261:AG320)&gt;0,ROUNDUP(SUM(AG261:AG320),0),"")))</f>
        <v/>
      </c>
    </row>
  </sheetData>
  <mergeCells count="361">
    <mergeCell ref="B10:B23"/>
    <mergeCell ref="B89:B102"/>
    <mergeCell ref="B168:B181"/>
    <mergeCell ref="B247:B260"/>
    <mergeCell ref="D246:L246"/>
    <mergeCell ref="D89:D102"/>
    <mergeCell ref="D167:L167"/>
    <mergeCell ref="H36:L36"/>
    <mergeCell ref="H48:L48"/>
    <mergeCell ref="H72:L72"/>
    <mergeCell ref="H104:L104"/>
    <mergeCell ref="H52:L52"/>
    <mergeCell ref="D165:AG165"/>
    <mergeCell ref="D166:L166"/>
    <mergeCell ref="AB90:AB101"/>
    <mergeCell ref="D244:AG244"/>
    <mergeCell ref="D245:L245"/>
    <mergeCell ref="AC169:AC180"/>
    <mergeCell ref="AD169:AD180"/>
    <mergeCell ref="AG169:AG180"/>
    <mergeCell ref="AE11:AE22"/>
    <mergeCell ref="AF11:AF22"/>
    <mergeCell ref="E24:G24"/>
    <mergeCell ref="E25:G25"/>
    <mergeCell ref="D321:L321"/>
    <mergeCell ref="AC248:AC259"/>
    <mergeCell ref="AD248:AD259"/>
    <mergeCell ref="AG248:AG259"/>
    <mergeCell ref="Y248:Y259"/>
    <mergeCell ref="Z248:Z259"/>
    <mergeCell ref="AA248:AA259"/>
    <mergeCell ref="AB248:AB259"/>
    <mergeCell ref="U248:U259"/>
    <mergeCell ref="V248:V259"/>
    <mergeCell ref="W248:W259"/>
    <mergeCell ref="X248:X259"/>
    <mergeCell ref="Q248:Q259"/>
    <mergeCell ref="R248:R259"/>
    <mergeCell ref="S248:S259"/>
    <mergeCell ref="T248:T259"/>
    <mergeCell ref="M248:M259"/>
    <mergeCell ref="N248:N259"/>
    <mergeCell ref="O248:O259"/>
    <mergeCell ref="P248:P259"/>
    <mergeCell ref="D247:D260"/>
    <mergeCell ref="H247:L260"/>
    <mergeCell ref="H315:L315"/>
    <mergeCell ref="E293:G293"/>
    <mergeCell ref="H24:L24"/>
    <mergeCell ref="D84:L84"/>
    <mergeCell ref="H122:L122"/>
    <mergeCell ref="E37:G37"/>
    <mergeCell ref="E36:G36"/>
    <mergeCell ref="E40:G40"/>
    <mergeCell ref="E41:G41"/>
    <mergeCell ref="E42:G42"/>
    <mergeCell ref="E45:G45"/>
    <mergeCell ref="E46:G46"/>
    <mergeCell ref="E47:G47"/>
    <mergeCell ref="E50:G50"/>
    <mergeCell ref="E51:G51"/>
    <mergeCell ref="E52:G52"/>
    <mergeCell ref="E53:G53"/>
    <mergeCell ref="E28:G28"/>
    <mergeCell ref="E35:G35"/>
    <mergeCell ref="E34:G34"/>
    <mergeCell ref="E33:G33"/>
    <mergeCell ref="E32:G32"/>
    <mergeCell ref="E30:G30"/>
    <mergeCell ref="E29:G29"/>
    <mergeCell ref="E38:G38"/>
    <mergeCell ref="E39:G39"/>
    <mergeCell ref="E31:G31"/>
    <mergeCell ref="H10:L23"/>
    <mergeCell ref="Q11:Q22"/>
    <mergeCell ref="X11:X22"/>
    <mergeCell ref="H89:L102"/>
    <mergeCell ref="Y169:Y180"/>
    <mergeCell ref="Z169:Z180"/>
    <mergeCell ref="H140:L140"/>
    <mergeCell ref="H152:L152"/>
    <mergeCell ref="H161:L161"/>
    <mergeCell ref="H132:L132"/>
    <mergeCell ref="M90:M101"/>
    <mergeCell ref="N90:N101"/>
    <mergeCell ref="O90:O101"/>
    <mergeCell ref="P90:P101"/>
    <mergeCell ref="Q90:Q101"/>
    <mergeCell ref="O11:O22"/>
    <mergeCell ref="P11:P22"/>
    <mergeCell ref="E10:G23"/>
    <mergeCell ref="E78:G78"/>
    <mergeCell ref="E80:G80"/>
    <mergeCell ref="E71:G71"/>
    <mergeCell ref="E54:G54"/>
    <mergeCell ref="E56:G56"/>
    <mergeCell ref="D7:AG7"/>
    <mergeCell ref="AC11:AC22"/>
    <mergeCell ref="AB11:AB22"/>
    <mergeCell ref="AD11:AD22"/>
    <mergeCell ref="AG11:AG22"/>
    <mergeCell ref="AA11:AA22"/>
    <mergeCell ref="D10:D23"/>
    <mergeCell ref="D8:L8"/>
    <mergeCell ref="D9:L9"/>
    <mergeCell ref="R11:R22"/>
    <mergeCell ref="S11:S22"/>
    <mergeCell ref="T11:T22"/>
    <mergeCell ref="U11:U22"/>
    <mergeCell ref="Y11:Y22"/>
    <mergeCell ref="Z11:Z22"/>
    <mergeCell ref="V11:V22"/>
    <mergeCell ref="W11:W22"/>
    <mergeCell ref="M11:M22"/>
    <mergeCell ref="N11:N22"/>
    <mergeCell ref="AD90:AD101"/>
    <mergeCell ref="D86:AG86"/>
    <mergeCell ref="D87:L87"/>
    <mergeCell ref="D88:L88"/>
    <mergeCell ref="R90:R101"/>
    <mergeCell ref="Y90:Y101"/>
    <mergeCell ref="Z90:Z101"/>
    <mergeCell ref="S90:S101"/>
    <mergeCell ref="T90:T101"/>
    <mergeCell ref="U90:U101"/>
    <mergeCell ref="V90:V101"/>
    <mergeCell ref="AE90:AE101"/>
    <mergeCell ref="AF90:AF101"/>
    <mergeCell ref="AA90:AA101"/>
    <mergeCell ref="W90:W101"/>
    <mergeCell ref="X90:X101"/>
    <mergeCell ref="AG90:AG101"/>
    <mergeCell ref="E58:G58"/>
    <mergeCell ref="E60:G60"/>
    <mergeCell ref="E62:G62"/>
    <mergeCell ref="E63:G63"/>
    <mergeCell ref="E64:G64"/>
    <mergeCell ref="H314:L314"/>
    <mergeCell ref="AC90:AC101"/>
    <mergeCell ref="H184:L184"/>
    <mergeCell ref="H208:L208"/>
    <mergeCell ref="H220:L220"/>
    <mergeCell ref="X169:X180"/>
    <mergeCell ref="Q169:Q180"/>
    <mergeCell ref="R169:R180"/>
    <mergeCell ref="S169:S180"/>
    <mergeCell ref="D163:L163"/>
    <mergeCell ref="D242:L242"/>
    <mergeCell ref="H128:L128"/>
    <mergeCell ref="AB169:AB180"/>
    <mergeCell ref="D168:D181"/>
    <mergeCell ref="H168:L181"/>
    <mergeCell ref="M169:M180"/>
    <mergeCell ref="N169:N180"/>
    <mergeCell ref="E106:G106"/>
    <mergeCell ref="E107:G107"/>
    <mergeCell ref="E109:G109"/>
    <mergeCell ref="E110:G110"/>
    <mergeCell ref="E112:G112"/>
    <mergeCell ref="E113:G113"/>
    <mergeCell ref="E114:G114"/>
    <mergeCell ref="E74:G74"/>
    <mergeCell ref="E75:G75"/>
    <mergeCell ref="E76:G76"/>
    <mergeCell ref="E77:G77"/>
    <mergeCell ref="E115:G115"/>
    <mergeCell ref="E118:G118"/>
    <mergeCell ref="E48:G48"/>
    <mergeCell ref="E49:G49"/>
    <mergeCell ref="E55:G55"/>
    <mergeCell ref="E61:G61"/>
    <mergeCell ref="E67:G67"/>
    <mergeCell ref="E72:G72"/>
    <mergeCell ref="E73:G73"/>
    <mergeCell ref="E79:G79"/>
    <mergeCell ref="E83:G83"/>
    <mergeCell ref="E104:G104"/>
    <mergeCell ref="E105:G105"/>
    <mergeCell ref="E111:G111"/>
    <mergeCell ref="E116:G116"/>
    <mergeCell ref="E117:G117"/>
    <mergeCell ref="E81:G81"/>
    <mergeCell ref="E82:G82"/>
    <mergeCell ref="E65:G65"/>
    <mergeCell ref="E68:G68"/>
    <mergeCell ref="E69:G69"/>
    <mergeCell ref="E70:G70"/>
    <mergeCell ref="E89:G102"/>
    <mergeCell ref="E103:G103"/>
    <mergeCell ref="E119:G119"/>
    <mergeCell ref="E120:G120"/>
    <mergeCell ref="E121:G121"/>
    <mergeCell ref="E124:G124"/>
    <mergeCell ref="E125:G125"/>
    <mergeCell ref="E126:G126"/>
    <mergeCell ref="E127:G127"/>
    <mergeCell ref="E130:G130"/>
    <mergeCell ref="E133:G133"/>
    <mergeCell ref="E142:G142"/>
    <mergeCell ref="E143:G143"/>
    <mergeCell ref="E122:G122"/>
    <mergeCell ref="E123:G123"/>
    <mergeCell ref="E128:G128"/>
    <mergeCell ref="E129:G129"/>
    <mergeCell ref="E132:G132"/>
    <mergeCell ref="E135:G135"/>
    <mergeCell ref="E140:G140"/>
    <mergeCell ref="E141:G141"/>
    <mergeCell ref="E162:G162"/>
    <mergeCell ref="E43:G43"/>
    <mergeCell ref="E155:G155"/>
    <mergeCell ref="E156:G156"/>
    <mergeCell ref="E157:G157"/>
    <mergeCell ref="E158:G158"/>
    <mergeCell ref="E152:G152"/>
    <mergeCell ref="E153:G153"/>
    <mergeCell ref="E159:G159"/>
    <mergeCell ref="E161:G161"/>
    <mergeCell ref="E147:G147"/>
    <mergeCell ref="E144:G144"/>
    <mergeCell ref="E145:G145"/>
    <mergeCell ref="E146:G146"/>
    <mergeCell ref="E148:G148"/>
    <mergeCell ref="E149:G149"/>
    <mergeCell ref="E150:G150"/>
    <mergeCell ref="E151:G151"/>
    <mergeCell ref="E154:G154"/>
    <mergeCell ref="E134:G134"/>
    <mergeCell ref="E136:G136"/>
    <mergeCell ref="E137:G137"/>
    <mergeCell ref="E138:G138"/>
    <mergeCell ref="E139:G139"/>
    <mergeCell ref="AE169:AE180"/>
    <mergeCell ref="AF169:AF180"/>
    <mergeCell ref="E168:G181"/>
    <mergeCell ref="E182:G182"/>
    <mergeCell ref="E183:G183"/>
    <mergeCell ref="E186:G186"/>
    <mergeCell ref="E187:G187"/>
    <mergeCell ref="E189:G189"/>
    <mergeCell ref="E192:G192"/>
    <mergeCell ref="E190:G190"/>
    <mergeCell ref="E184:G184"/>
    <mergeCell ref="E185:G185"/>
    <mergeCell ref="E191:G191"/>
    <mergeCell ref="O169:O180"/>
    <mergeCell ref="P169:P180"/>
    <mergeCell ref="W169:W180"/>
    <mergeCell ref="T169:T180"/>
    <mergeCell ref="U169:U180"/>
    <mergeCell ref="V169:V180"/>
    <mergeCell ref="AA169:AA180"/>
    <mergeCell ref="E208:G208"/>
    <mergeCell ref="E209:G209"/>
    <mergeCell ref="E215:G215"/>
    <mergeCell ref="E220:G220"/>
    <mergeCell ref="E221:G221"/>
    <mergeCell ref="E227:G227"/>
    <mergeCell ref="E233:G233"/>
    <mergeCell ref="E205:G205"/>
    <mergeCell ref="E206:G206"/>
    <mergeCell ref="E207:G207"/>
    <mergeCell ref="E210:G210"/>
    <mergeCell ref="E211:G211"/>
    <mergeCell ref="E212:G212"/>
    <mergeCell ref="E213:G213"/>
    <mergeCell ref="E214:G214"/>
    <mergeCell ref="E216:G216"/>
    <mergeCell ref="E217:G217"/>
    <mergeCell ref="E218:G218"/>
    <mergeCell ref="E219:G219"/>
    <mergeCell ref="E222:G222"/>
    <mergeCell ref="E224:G224"/>
    <mergeCell ref="E225:G225"/>
    <mergeCell ref="E194:G194"/>
    <mergeCell ref="E195:G195"/>
    <mergeCell ref="E196:G196"/>
    <mergeCell ref="E198:G198"/>
    <mergeCell ref="E199:G199"/>
    <mergeCell ref="E200:G200"/>
    <mergeCell ref="E201:G201"/>
    <mergeCell ref="E202:G202"/>
    <mergeCell ref="E204:G204"/>
    <mergeCell ref="E197:G197"/>
    <mergeCell ref="E203:G203"/>
    <mergeCell ref="E237:G237"/>
    <mergeCell ref="E238:G238"/>
    <mergeCell ref="E239:G239"/>
    <mergeCell ref="E241:G241"/>
    <mergeCell ref="E226:G226"/>
    <mergeCell ref="E228:G228"/>
    <mergeCell ref="E229:G229"/>
    <mergeCell ref="E230:G230"/>
    <mergeCell ref="E231:G231"/>
    <mergeCell ref="E232:G232"/>
    <mergeCell ref="E234:G234"/>
    <mergeCell ref="E235:G235"/>
    <mergeCell ref="E236:G236"/>
    <mergeCell ref="E295:G295"/>
    <mergeCell ref="E296:G296"/>
    <mergeCell ref="E297:G297"/>
    <mergeCell ref="AE248:AE259"/>
    <mergeCell ref="AF248:AF259"/>
    <mergeCell ref="E247:G260"/>
    <mergeCell ref="E261:G261"/>
    <mergeCell ref="E262:G262"/>
    <mergeCell ref="H263:L263"/>
    <mergeCell ref="E263:G263"/>
    <mergeCell ref="E264:G264"/>
    <mergeCell ref="E269:G269"/>
    <mergeCell ref="E265:G265"/>
    <mergeCell ref="E266:G266"/>
    <mergeCell ref="E267:G267"/>
    <mergeCell ref="E268:G268"/>
    <mergeCell ref="H269:L269"/>
    <mergeCell ref="H275:L275"/>
    <mergeCell ref="H287:L287"/>
    <mergeCell ref="E270:G270"/>
    <mergeCell ref="E282:G282"/>
    <mergeCell ref="E291:G291"/>
    <mergeCell ref="E292:G292"/>
    <mergeCell ref="H299:L299"/>
    <mergeCell ref="H309:L309"/>
    <mergeCell ref="E271:G271"/>
    <mergeCell ref="E272:G272"/>
    <mergeCell ref="E273:G273"/>
    <mergeCell ref="E274:G274"/>
    <mergeCell ref="E277:G277"/>
    <mergeCell ref="E278:G278"/>
    <mergeCell ref="E279:G279"/>
    <mergeCell ref="E280:G280"/>
    <mergeCell ref="E281:G281"/>
    <mergeCell ref="E283:G283"/>
    <mergeCell ref="E284:G284"/>
    <mergeCell ref="E285:G285"/>
    <mergeCell ref="E286:G286"/>
    <mergeCell ref="E289:G289"/>
    <mergeCell ref="E290:G290"/>
    <mergeCell ref="E288:G288"/>
    <mergeCell ref="E287:G287"/>
    <mergeCell ref="E294:G294"/>
    <mergeCell ref="E299:G299"/>
    <mergeCell ref="E300:G300"/>
    <mergeCell ref="E275:G275"/>
    <mergeCell ref="E276:G276"/>
    <mergeCell ref="E316:G316"/>
    <mergeCell ref="E317:G317"/>
    <mergeCell ref="E318:G318"/>
    <mergeCell ref="E320:G320"/>
    <mergeCell ref="E301:G301"/>
    <mergeCell ref="E302:G302"/>
    <mergeCell ref="E303:G303"/>
    <mergeCell ref="E304:G304"/>
    <mergeCell ref="E305:G305"/>
    <mergeCell ref="E307:G307"/>
    <mergeCell ref="E308:G308"/>
    <mergeCell ref="E309:G309"/>
    <mergeCell ref="E306:G306"/>
    <mergeCell ref="E311:G311"/>
    <mergeCell ref="E314:G314"/>
    <mergeCell ref="E315:G315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Brant Gressel</cp:lastModifiedBy>
  <cp:lastPrinted>2015-05-18T13:50:30Z</cp:lastPrinted>
  <dcterms:created xsi:type="dcterms:W3CDTF">2005-09-27T11:52:28Z</dcterms:created>
  <dcterms:modified xsi:type="dcterms:W3CDTF">2019-11-19T18:39:41Z</dcterms:modified>
</cp:coreProperties>
</file>