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\60\08342\105792_BRIDGE_REDECK\Design\Roadway\Spreadsheets\"/>
    </mc:Choice>
  </mc:AlternateContent>
  <bookViews>
    <workbookView xWindow="-15" yWindow="7755" windowWidth="23970" windowHeight="7815"/>
  </bookViews>
  <sheets>
    <sheet name="PAVEMENT REMOVAL CALCS" sheetId="1" r:id="rId1"/>
  </sheets>
  <externalReferences>
    <externalReference r:id="rId2"/>
  </externalReferences>
  <definedNames>
    <definedName name="_xlnm._FilterDatabase" localSheetId="0" hidden="1">'PAVEMENT REMOVAL CALCS'!#REF!</definedName>
    <definedName name="ITEM">[1]QryItemAddIn2!$A:$A</definedName>
    <definedName name="_xlnm.Print_Area" localSheetId="0">'PAVEMENT REMOVAL CALCS'!$D$14:$AE$88</definedName>
    <definedName name="QryItemNamed">[1]QryItemAddIn2!$A:$G</definedName>
  </definedNames>
  <calcPr calcId="162913"/>
</workbook>
</file>

<file path=xl/calcChain.xml><?xml version="1.0" encoding="utf-8"?>
<calcChain xmlns="http://schemas.openxmlformats.org/spreadsheetml/2006/main">
  <c r="M87" i="1" l="1"/>
  <c r="O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N74" i="1"/>
  <c r="N75" i="1" s="1"/>
  <c r="I74" i="1"/>
  <c r="N66" i="1"/>
  <c r="N65" i="1"/>
  <c r="N64" i="1"/>
  <c r="I66" i="1"/>
  <c r="I65" i="1"/>
  <c r="I64" i="1"/>
  <c r="J64" i="1" s="1"/>
  <c r="N62" i="1"/>
  <c r="N60" i="1"/>
  <c r="N61" i="1"/>
  <c r="I62" i="1"/>
  <c r="J62" i="1" s="1"/>
  <c r="I61" i="1"/>
  <c r="I60" i="1"/>
  <c r="J60" i="1" s="1"/>
  <c r="N58" i="1"/>
  <c r="N57" i="1"/>
  <c r="I58" i="1"/>
  <c r="J58" i="1" s="1"/>
  <c r="I57" i="1"/>
  <c r="N54" i="1"/>
  <c r="N55" i="1"/>
  <c r="I55" i="1"/>
  <c r="J55" i="1" s="1"/>
  <c r="I54" i="1"/>
  <c r="I46" i="1"/>
  <c r="I44" i="1"/>
  <c r="I43" i="1"/>
  <c r="P46" i="1"/>
  <c r="P44" i="1"/>
  <c r="P43" i="1"/>
  <c r="P41" i="1"/>
  <c r="P39" i="1"/>
  <c r="N36" i="1"/>
  <c r="N34" i="1"/>
  <c r="N32" i="1"/>
  <c r="N30" i="1"/>
  <c r="I41" i="1"/>
  <c r="I39" i="1"/>
  <c r="I36" i="1"/>
  <c r="I34" i="1"/>
  <c r="I32" i="1"/>
  <c r="P47" i="1" l="1"/>
  <c r="P87" i="1" s="1"/>
  <c r="N47" i="1"/>
  <c r="N67" i="1"/>
  <c r="N87" i="1" s="1"/>
  <c r="N88" i="1" l="1"/>
  <c r="O88" i="1"/>
  <c r="P88" i="1"/>
  <c r="R88" i="1"/>
  <c r="S88" i="1"/>
  <c r="T88" i="1"/>
  <c r="U88" i="1"/>
  <c r="W88" i="1"/>
  <c r="X88" i="1"/>
  <c r="Y88" i="1"/>
  <c r="Z88" i="1"/>
  <c r="AA88" i="1"/>
  <c r="AB88" i="1"/>
  <c r="AC88" i="1"/>
  <c r="AD88" i="1"/>
  <c r="AE88" i="1"/>
  <c r="M88" i="1"/>
  <c r="I30" i="1" l="1"/>
  <c r="Q88" i="1" l="1"/>
  <c r="V88" i="1"/>
  <c r="Q27" i="1" l="1"/>
  <c r="Q15" i="1"/>
  <c r="Q14" i="1"/>
  <c r="P27" i="1"/>
  <c r="P15" i="1"/>
  <c r="P14" i="1"/>
  <c r="AE15" i="1" l="1"/>
  <c r="AD15" i="1"/>
  <c r="AC15" i="1"/>
  <c r="AB15" i="1"/>
  <c r="AA15" i="1"/>
  <c r="Z15" i="1"/>
  <c r="X15" i="1"/>
  <c r="W15" i="1"/>
  <c r="V15" i="1"/>
  <c r="T15" i="1"/>
  <c r="N15" i="1"/>
  <c r="M15" i="1"/>
  <c r="AE27" i="1" l="1"/>
  <c r="AD27" i="1"/>
  <c r="AC27" i="1"/>
  <c r="AB27" i="1"/>
  <c r="AA27" i="1"/>
  <c r="Z27" i="1"/>
  <c r="X27" i="1"/>
  <c r="W27" i="1"/>
  <c r="V27" i="1"/>
  <c r="T27" i="1"/>
  <c r="N27" i="1"/>
  <c r="AE14" i="1"/>
  <c r="AD14" i="1"/>
  <c r="AC14" i="1"/>
  <c r="AB14" i="1"/>
  <c r="AA14" i="1"/>
  <c r="Z14" i="1"/>
  <c r="X14" i="1"/>
  <c r="W14" i="1"/>
  <c r="V14" i="1"/>
  <c r="T14" i="1"/>
  <c r="N14" i="1"/>
  <c r="M27" i="1"/>
  <c r="M14" i="1"/>
  <c r="D9" i="1" l="1"/>
</calcChain>
</file>

<file path=xl/sharedStrings.xml><?xml version="1.0" encoding="utf-8"?>
<sst xmlns="http://schemas.openxmlformats.org/spreadsheetml/2006/main" count="105" uniqueCount="46">
  <si>
    <t>SIDE</t>
  </si>
  <si>
    <t>TO</t>
  </si>
  <si>
    <t>STATION RANGE</t>
  </si>
  <si>
    <t>CADD GENERATED AREA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</si>
  <si>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</si>
  <si>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</si>
  <si>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</si>
  <si>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</si>
  <si>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</si>
  <si>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</si>
  <si>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</si>
  <si>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</si>
  <si>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</si>
  <si>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</si>
  <si>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</si>
  <si>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</si>
  <si>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</si>
  <si>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</si>
  <si>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</si>
  <si>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</si>
  <si>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</si>
  <si>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</si>
  <si>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</si>
  <si>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</si>
  <si>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</si>
  <si>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</si>
  <si>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PAV</t>
  </si>
  <si>
    <t>NOTE:  PLEASE BE CAREFULL WITH THE UNITS USED ……. WATCH OUT FOR "SQ FT" TO "SQ YD" CONVERSIONS</t>
  </si>
  <si>
    <t>WEST 44TH STREET</t>
  </si>
  <si>
    <t>LT</t>
  </si>
  <si>
    <t>RT</t>
  </si>
  <si>
    <t>-BRIDGE-</t>
  </si>
  <si>
    <t>I-90</t>
  </si>
  <si>
    <t>LT/RT</t>
  </si>
  <si>
    <t>-LIGHT POLE-</t>
  </si>
  <si>
    <t>RAMP 27</t>
  </si>
  <si>
    <t>TOTALS CARRIED TO GENERAL SUMMARY</t>
  </si>
  <si>
    <t>I -90 TOTALS</t>
  </si>
  <si>
    <t>WEST 44TH STREET TOTALS</t>
  </si>
  <si>
    <t>RAMP 27 TOTALS</t>
  </si>
  <si>
    <t>MED</t>
  </si>
  <si>
    <t>BRIDGE PIER</t>
  </si>
  <si>
    <t>SF</t>
  </si>
  <si>
    <t>GRAND TOTALS</t>
  </si>
  <si>
    <t>202E23900</t>
  </si>
  <si>
    <t>202e23001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</si>
</sst>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?/???"/>
    <numFmt numFmtId="165" formatCode="0&quot;+&quot;00.00"/>
    <numFmt numFmtId="166" formatCode="0\)"/>
    <numFmt numFmtId="167" formatCode="&quot;PAVEMENT CALC SHEET &quot;#"/>
  </numFmts>
  <fonts count="6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/>
    </xf>
    <xf numFmtId="1" fontId="4" fillId="2" borderId="0" xfId="0" applyNumberFormat="1" applyFont="1" applyFill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6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165" fontId="4" fillId="0" borderId="1" xfId="0" quotePrefix="1" applyNumberFormat="1" applyFont="1" applyFill="1" applyBorder="1" applyAlignment="1" applyProtection="1">
      <alignment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1" fontId="4" fillId="0" borderId="9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vertical="center"/>
    </xf>
    <xf numFmtId="0" fontId="5" fillId="3" borderId="0" xfId="1" applyFont="1" applyFill="1" applyAlignment="1" applyProtection="1">
      <alignment vertical="center"/>
    </xf>
    <xf numFmtId="166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165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8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9" xfId="0" quotePrefix="1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horizontal="center" vertical="center" textRotation="90"/>
    </xf>
    <xf numFmtId="1" fontId="4" fillId="0" borderId="2" xfId="0" applyNumberFormat="1" applyFont="1" applyFill="1" applyBorder="1" applyAlignment="1" applyProtection="1">
      <alignment horizontal="center" vertical="center" textRotation="90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7" name="Line 30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26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08" name="Line 31"/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26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09" name="Line 32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0" name="Line 41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1" name="Line 4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2" name="Line 43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3" name="Line 44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4" name="Line 45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5" name="Line 46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16" name="Line 47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7" name="Line 48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18" name="Line 49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19" name="Line 50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0" name="Line 51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1" name="Line 5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 macro="" textlink="">
      <xdr:nvSpPr>
        <xdr:cNvPr id="1122" name="Line 54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3" name="Line 55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1124" name="Line 56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1125" name="Line 57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86</xdr:row>
      <xdr:rowOff>76200</xdr:rowOff>
    </xdr:from>
    <xdr:to>
      <xdr:col>31</xdr:col>
      <xdr:colOff>0</xdr:colOff>
      <xdr:row>86</xdr:row>
      <xdr:rowOff>76200</xdr:rowOff>
    </xdr:to>
    <xdr:sp macro="" textlink="">
      <xdr:nvSpPr>
        <xdr:cNvPr id="24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87</xdr:row>
      <xdr:rowOff>76200</xdr:rowOff>
    </xdr:from>
    <xdr:to>
      <xdr:col>31</xdr:col>
      <xdr:colOff>0</xdr:colOff>
      <xdr:row>87</xdr:row>
      <xdr:rowOff>76200</xdr:rowOff>
    </xdr:to>
    <xdr:sp macro="" textlink="">
      <xdr:nvSpPr>
        <xdr:cNvPr id="25" name="Line 17"/>
        <xdr:cNvSpPr>
          <a:spLocks noChangeShapeType="1"/>
        </xdr:cNvSpPr>
      </xdr:nvSpPr>
      <xdr:spPr bwMode="auto">
        <a:xfrm>
          <a:off x="19230975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34" name="Line 30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88</xdr:row>
      <xdr:rowOff>0</xdr:rowOff>
    </xdr:from>
    <xdr:to>
      <xdr:col>44</xdr:col>
      <xdr:colOff>161925</xdr:colOff>
      <xdr:row>88</xdr:row>
      <xdr:rowOff>0</xdr:rowOff>
    </xdr:to>
    <xdr:sp macro="" textlink="">
      <xdr:nvSpPr>
        <xdr:cNvPr id="35" name="Line 31"/>
        <xdr:cNvSpPr>
          <a:spLocks noChangeShapeType="1"/>
        </xdr:cNvSpPr>
      </xdr:nvSpPr>
      <xdr:spPr bwMode="auto">
        <a:xfrm rot="5400000">
          <a:off x="2186940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88</xdr:row>
      <xdr:rowOff>0</xdr:rowOff>
    </xdr:from>
    <xdr:to>
      <xdr:col>43</xdr:col>
      <xdr:colOff>66675</xdr:colOff>
      <xdr:row>88</xdr:row>
      <xdr:rowOff>0</xdr:rowOff>
    </xdr:to>
    <xdr:sp macro="" textlink="">
      <xdr:nvSpPr>
        <xdr:cNvPr id="36" name="Line 32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AM88"/>
  <sheetViews>
    <sheetView showGridLines="0" tabSelected="1" view="pageBreakPreview" zoomScale="90" zoomScaleNormal="100" zoomScaleSheetLayoutView="90" workbookViewId="0">
      <pane xSplit="3" ySplit="27" topLeftCell="D67" activePane="bottomRight" state="frozen"/>
      <selection pane="topRight" activeCell="D1" sqref="D1"/>
      <selection pane="bottomLeft" activeCell="A28" sqref="A28"/>
      <selection pane="bottomRight" activeCell="P69" sqref="P69"/>
    </sheetView>
  </sheetViews>
  <sheetFormatPr defaultRowHeight="12.75" customHeight="1" x14ac:dyDescent="0.2"/>
  <cols>
    <col min="1" max="1" width="2.5703125" style="1" customWidth="1"/>
    <col min="2" max="2" width="9.140625" style="1"/>
    <col min="3" max="3" width="2.7109375" style="1" customWidth="1"/>
    <col min="4" max="4" width="15.42578125" style="1" customWidth="1"/>
    <col min="5" max="5" width="4.28515625" style="1" customWidth="1"/>
    <col min="6" max="6" width="15.42578125" style="1" customWidth="1"/>
    <col min="7" max="7" width="5.7109375" style="2" customWidth="1"/>
    <col min="8" max="8" width="9.7109375" style="39" customWidth="1"/>
    <col min="9" max="9" width="9.7109375" style="3" customWidth="1"/>
    <col min="10" max="31" width="9.7109375" style="39" customWidth="1"/>
    <col min="32" max="32" width="2.7109375" style="1" customWidth="1"/>
    <col min="33" max="16384" width="9.140625" style="1"/>
  </cols>
  <sheetData>
    <row r="1" spans="1:39" ht="12.75" customHeight="1" x14ac:dyDescent="0.2">
      <c r="A1" s="1">
        <v>1</v>
      </c>
      <c r="D1" s="54"/>
      <c r="E1" s="54"/>
      <c r="F1" s="55" t="s">
        <v>11</v>
      </c>
      <c r="G1" s="56" t="s">
        <v>18</v>
      </c>
      <c r="H1" s="54" t="s">
        <v>19</v>
      </c>
      <c r="I1" s="57"/>
      <c r="J1" s="57"/>
      <c r="K1" s="57"/>
      <c r="L1" s="58"/>
      <c r="M1" s="57"/>
      <c r="N1" s="57"/>
      <c r="O1" s="57"/>
      <c r="P1" s="57"/>
      <c r="Q1" s="57"/>
      <c r="R1" s="57"/>
      <c r="S1" s="57"/>
      <c r="T1" s="57"/>
      <c r="U1" s="57"/>
      <c r="V1" s="58"/>
      <c r="W1" s="58"/>
      <c r="X1" s="58"/>
      <c r="Y1" s="58"/>
      <c r="Z1" s="58"/>
      <c r="AA1" s="58"/>
      <c r="AB1" s="32"/>
      <c r="AC1" s="32"/>
      <c r="AD1" s="32"/>
      <c r="AE1" s="32"/>
    </row>
    <row r="2" spans="1:39" ht="12.75" customHeight="1" x14ac:dyDescent="0.2">
      <c r="D2" s="54"/>
      <c r="E2" s="54"/>
      <c r="F2" s="55" t="s">
        <v>10</v>
      </c>
      <c r="G2" s="56" t="s">
        <v>20</v>
      </c>
      <c r="H2" s="54" t="s">
        <v>22</v>
      </c>
      <c r="I2" s="57"/>
      <c r="J2" s="57"/>
      <c r="K2" s="57"/>
      <c r="L2" s="58"/>
      <c r="M2" s="57"/>
      <c r="N2" s="57"/>
      <c r="O2" s="57"/>
      <c r="P2" s="57"/>
      <c r="Q2" s="57"/>
      <c r="R2" s="57"/>
      <c r="S2" s="57"/>
      <c r="T2" s="57"/>
      <c r="U2" s="57"/>
      <c r="V2" s="58"/>
      <c r="W2" s="58"/>
      <c r="X2" s="58"/>
      <c r="Y2" s="58"/>
      <c r="Z2" s="58"/>
      <c r="AA2" s="58"/>
      <c r="AB2" s="32"/>
      <c r="AC2" s="32"/>
      <c r="AD2" s="32"/>
      <c r="AE2" s="32"/>
    </row>
    <row r="3" spans="1:39" ht="12.75" customHeight="1" x14ac:dyDescent="0.2">
      <c r="D3" s="54"/>
      <c r="E3" s="55"/>
      <c r="F3" s="55"/>
      <c r="G3" s="56" t="s">
        <v>21</v>
      </c>
      <c r="H3" s="54" t="s">
        <v>24</v>
      </c>
      <c r="I3" s="57"/>
      <c r="J3" s="57"/>
      <c r="K3" s="57"/>
      <c r="L3" s="54"/>
      <c r="M3" s="57"/>
      <c r="N3" s="57"/>
      <c r="O3" s="57"/>
      <c r="P3" s="57"/>
      <c r="Q3" s="57"/>
      <c r="R3" s="57"/>
      <c r="S3" s="57"/>
      <c r="T3" s="57"/>
      <c r="U3" s="57"/>
      <c r="V3" s="54"/>
      <c r="W3" s="54"/>
      <c r="X3" s="54"/>
      <c r="Y3" s="54"/>
      <c r="Z3" s="54"/>
      <c r="AA3" s="54"/>
      <c r="AB3" s="32"/>
      <c r="AC3" s="32"/>
      <c r="AD3" s="32"/>
      <c r="AE3" s="32"/>
    </row>
    <row r="4" spans="1:39" ht="12.75" customHeight="1" x14ac:dyDescent="0.2">
      <c r="D4" s="54"/>
      <c r="E4" s="55"/>
      <c r="F4" s="59"/>
      <c r="G4" s="56" t="s">
        <v>23</v>
      </c>
      <c r="H4" s="54" t="s">
        <v>25</v>
      </c>
      <c r="I4" s="57"/>
      <c r="J4" s="57"/>
      <c r="K4" s="57"/>
      <c r="L4" s="54"/>
      <c r="M4" s="57"/>
      <c r="N4" s="57"/>
      <c r="O4" s="57"/>
      <c r="P4" s="57"/>
      <c r="Q4" s="57"/>
      <c r="R4" s="57"/>
      <c r="S4" s="57"/>
      <c r="T4" s="57"/>
      <c r="U4" s="57"/>
      <c r="V4" s="54"/>
      <c r="W4" s="54"/>
      <c r="X4" s="54"/>
      <c r="Y4" s="54"/>
      <c r="Z4" s="54"/>
      <c r="AA4" s="54"/>
      <c r="AB4" s="32"/>
      <c r="AC4" s="32"/>
      <c r="AD4" s="32"/>
      <c r="AE4" s="32"/>
    </row>
    <row r="5" spans="1:39" ht="12.75" customHeight="1" x14ac:dyDescent="0.2">
      <c r="D5" s="54"/>
      <c r="E5" s="55"/>
      <c r="F5" s="59"/>
      <c r="G5" s="56"/>
      <c r="H5" s="54"/>
      <c r="I5" s="57"/>
      <c r="J5" s="57"/>
      <c r="K5" s="57"/>
      <c r="L5" s="54"/>
      <c r="M5" s="57"/>
      <c r="N5" s="57"/>
      <c r="O5" s="57"/>
      <c r="P5" s="57"/>
      <c r="Q5" s="57"/>
      <c r="R5" s="57"/>
      <c r="S5" s="57"/>
      <c r="T5" s="57"/>
      <c r="U5" s="57"/>
      <c r="V5" s="54"/>
      <c r="W5" s="54"/>
      <c r="X5" s="54"/>
      <c r="Y5" s="54"/>
      <c r="Z5" s="54"/>
      <c r="AA5" s="54"/>
      <c r="AB5" s="32"/>
      <c r="AC5" s="32"/>
      <c r="AD5" s="32"/>
      <c r="AE5" s="32"/>
    </row>
    <row r="6" spans="1:39" ht="12.75" customHeight="1" x14ac:dyDescent="0.2">
      <c r="D6" s="54"/>
      <c r="E6" s="55"/>
      <c r="F6" s="59"/>
      <c r="G6" s="56"/>
      <c r="H6" s="54"/>
      <c r="I6" s="57"/>
      <c r="J6" s="57"/>
      <c r="K6" s="57"/>
      <c r="L6" s="54"/>
      <c r="M6" s="57"/>
      <c r="N6" s="57"/>
      <c r="O6" s="57"/>
      <c r="P6" s="57"/>
      <c r="Q6" s="57"/>
      <c r="R6" s="57"/>
      <c r="S6" s="57"/>
      <c r="T6" s="57"/>
      <c r="U6" s="57"/>
      <c r="V6" s="54"/>
      <c r="W6" s="54"/>
      <c r="X6" s="54"/>
      <c r="Y6" s="54"/>
      <c r="Z6" s="54"/>
      <c r="AA6" s="54"/>
      <c r="AB6" s="32"/>
      <c r="AC6" s="32"/>
      <c r="AD6" s="32"/>
      <c r="AE6" s="32"/>
    </row>
    <row r="7" spans="1:39" ht="12.75" customHeight="1" x14ac:dyDescent="0.2">
      <c r="D7" s="54"/>
      <c r="E7" s="60"/>
      <c r="F7" s="59"/>
      <c r="G7" s="61" t="s">
        <v>27</v>
      </c>
      <c r="H7" s="61"/>
      <c r="I7" s="57"/>
      <c r="J7" s="57"/>
      <c r="K7" s="57"/>
      <c r="L7" s="54"/>
      <c r="M7" s="57"/>
      <c r="N7" s="57"/>
      <c r="O7" s="57"/>
      <c r="P7" s="57"/>
      <c r="Q7" s="57"/>
      <c r="R7" s="57"/>
      <c r="S7" s="57"/>
      <c r="T7" s="57"/>
      <c r="U7" s="57"/>
      <c r="V7" s="54"/>
      <c r="W7" s="54"/>
      <c r="X7" s="54"/>
      <c r="Y7" s="54"/>
      <c r="Z7" s="54"/>
      <c r="AA7" s="54"/>
      <c r="AB7" s="32"/>
      <c r="AC7" s="32"/>
      <c r="AD7" s="32"/>
      <c r="AE7" s="32"/>
    </row>
    <row r="8" spans="1:39" ht="12.75" customHeight="1" thickBot="1" x14ac:dyDescent="0.25"/>
    <row r="9" spans="1:39" ht="12.75" customHeight="1" thickBot="1" x14ac:dyDescent="0.25">
      <c r="B9" s="36" t="s">
        <v>16</v>
      </c>
      <c r="D9" s="75">
        <f>AG9</f>
        <v>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G9" s="33">
        <v>1</v>
      </c>
      <c r="AH9" s="34" t="s">
        <v>12</v>
      </c>
      <c r="AI9" s="9"/>
      <c r="AJ9" s="9"/>
      <c r="AK9" s="9"/>
      <c r="AL9" s="9"/>
      <c r="AM9" s="9"/>
    </row>
    <row r="10" spans="1:39" ht="12.75" customHeight="1" thickBot="1" x14ac:dyDescent="0.25">
      <c r="B10" s="37"/>
      <c r="D10" s="4"/>
      <c r="E10" s="4"/>
      <c r="F10" s="4"/>
      <c r="G10" s="4"/>
      <c r="H10" s="4"/>
      <c r="I10" s="5"/>
      <c r="J10" s="5"/>
      <c r="K10" s="5"/>
      <c r="L10" s="6" t="s">
        <v>14</v>
      </c>
      <c r="M10" s="35"/>
      <c r="N10" s="35" t="s">
        <v>45</v>
      </c>
      <c r="O10" s="35"/>
      <c r="P10" s="35" t="s">
        <v>44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9" ht="12.75" customHeight="1" x14ac:dyDescent="0.2">
      <c r="D11" s="4"/>
      <c r="E11" s="4"/>
      <c r="F11" s="4"/>
      <c r="G11" s="4"/>
      <c r="H11" s="4"/>
      <c r="I11" s="5"/>
      <c r="J11" s="5"/>
      <c r="K11" s="5"/>
      <c r="L11" s="6" t="s">
        <v>15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9" ht="12.75" customHeight="1" x14ac:dyDescent="0.2">
      <c r="D12" s="9"/>
      <c r="E12" s="9"/>
      <c r="F12" s="9"/>
      <c r="G12" s="10"/>
      <c r="H12" s="5"/>
      <c r="I12" s="4"/>
      <c r="J12" s="5"/>
      <c r="K12" s="5"/>
      <c r="L12" s="6" t="s">
        <v>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9" ht="12.75" customHeight="1" thickBot="1" x14ac:dyDescent="0.25">
      <c r="D13" s="9"/>
      <c r="E13" s="9"/>
      <c r="F13" s="9"/>
      <c r="G13" s="10"/>
      <c r="H13" s="5"/>
      <c r="I13" s="4"/>
      <c r="J13" s="5"/>
      <c r="K13" s="5"/>
      <c r="L13" s="6" t="s">
        <v>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9" ht="12.75" customHeight="1" x14ac:dyDescent="0.2">
      <c r="B14" s="89" t="s">
        <v>17</v>
      </c>
      <c r="D14" s="78" t="s">
        <v>2</v>
      </c>
      <c r="E14" s="79"/>
      <c r="F14" s="80"/>
      <c r="G14" s="84" t="s">
        <v>7</v>
      </c>
      <c r="H14" s="76" t="s">
        <v>0</v>
      </c>
      <c r="I14" s="76" t="s">
        <v>8</v>
      </c>
      <c r="J14" s="76" t="s">
        <v>9</v>
      </c>
      <c r="K14" s="76" t="s">
        <v>13</v>
      </c>
      <c r="L14" s="76" t="s">
        <v>3</v>
      </c>
      <c r="M14" s="12" t="str">
        <f t="shared" ref="M14:AE14" si="0">IF(OR(TRIM(M10)=0,TRIM(M10)=""),"",IF(IFERROR(TRIM(INDEX(QryItemNamed,MATCH(TRIM(M10),ITEM,0),2)),"")="Y","SPECIAL",LEFT(IFERROR(TRIM(INDEX(ITEM,MATCH(TRIM(M10),ITEM,0))),""),3)))</f>
        <v/>
      </c>
      <c r="N14" s="12" t="str">
        <f t="shared" si="0"/>
        <v>202</v>
      </c>
      <c r="O14" s="12"/>
      <c r="P14" s="12" t="str">
        <f t="shared" ref="P14:Q14" si="1">IF(OR(TRIM(P10)=0,TRIM(P10)=""),"",IF(IFERROR(TRIM(INDEX(QryItemNamed,MATCH(TRIM(P10),ITEM,0),2)),"")="Y","SPECIAL",LEFT(IFERROR(TRIM(INDEX(ITEM,MATCH(TRIM(P10),ITEM,0))),""),3)))</f>
        <v>202</v>
      </c>
      <c r="Q14" s="12" t="str">
        <f t="shared" si="1"/>
        <v/>
      </c>
      <c r="R14" s="12"/>
      <c r="S14" s="12"/>
      <c r="T14" s="12" t="str">
        <f t="shared" si="0"/>
        <v/>
      </c>
      <c r="U14" s="12"/>
      <c r="V14" s="12" t="str">
        <f t="shared" si="0"/>
        <v/>
      </c>
      <c r="W14" s="12" t="str">
        <f t="shared" si="0"/>
        <v/>
      </c>
      <c r="X14" s="12" t="str">
        <f t="shared" si="0"/>
        <v/>
      </c>
      <c r="Y14" s="12"/>
      <c r="Z14" s="12" t="str">
        <f t="shared" si="0"/>
        <v/>
      </c>
      <c r="AA14" s="12" t="str">
        <f t="shared" si="0"/>
        <v/>
      </c>
      <c r="AB14" s="12" t="str">
        <f t="shared" si="0"/>
        <v/>
      </c>
      <c r="AC14" s="12" t="str">
        <f t="shared" si="0"/>
        <v/>
      </c>
      <c r="AD14" s="12" t="str">
        <f t="shared" si="0"/>
        <v/>
      </c>
      <c r="AE14" s="12" t="str">
        <f t="shared" si="0"/>
        <v/>
      </c>
    </row>
    <row r="15" spans="1:39" ht="12.75" customHeight="1" x14ac:dyDescent="0.2">
      <c r="B15" s="90"/>
      <c r="D15" s="81"/>
      <c r="E15" s="82"/>
      <c r="F15" s="83"/>
      <c r="G15" s="85"/>
      <c r="H15" s="77"/>
      <c r="I15" s="77"/>
      <c r="J15" s="77"/>
      <c r="K15" s="77"/>
      <c r="L15" s="77"/>
      <c r="M15" s="86" t="str">
        <f t="shared" ref="M15:AE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86" t="str">
        <f t="shared" si="2"/>
        <v>PAVEMENT REMOVED, AS PER PLAN</v>
      </c>
      <c r="O15" s="40"/>
      <c r="P15" s="86" t="str">
        <f t="shared" ref="P15:Q15" si="3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CONCRETE BASE REMOVED</v>
      </c>
      <c r="Q15" s="86" t="str">
        <f t="shared" si="3"/>
        <v/>
      </c>
      <c r="R15" s="40"/>
      <c r="S15" s="86"/>
      <c r="T15" s="86" t="str">
        <f t="shared" si="2"/>
        <v/>
      </c>
      <c r="U15" s="40"/>
      <c r="V15" s="86" t="str">
        <f t="shared" si="2"/>
        <v/>
      </c>
      <c r="W15" s="86" t="str">
        <f t="shared" si="2"/>
        <v/>
      </c>
      <c r="X15" s="86" t="str">
        <f t="shared" si="2"/>
        <v/>
      </c>
      <c r="Y15" s="40"/>
      <c r="Z15" s="86" t="str">
        <f t="shared" si="2"/>
        <v/>
      </c>
      <c r="AA15" s="86" t="str">
        <f t="shared" si="2"/>
        <v/>
      </c>
      <c r="AB15" s="86" t="str">
        <f t="shared" si="2"/>
        <v/>
      </c>
      <c r="AC15" s="86" t="str">
        <f t="shared" si="2"/>
        <v/>
      </c>
      <c r="AD15" s="86" t="str">
        <f t="shared" si="2"/>
        <v/>
      </c>
      <c r="AE15" s="86" t="str">
        <f t="shared" si="2"/>
        <v/>
      </c>
    </row>
    <row r="16" spans="1:39" ht="12.75" customHeight="1" x14ac:dyDescent="0.2">
      <c r="B16" s="90"/>
      <c r="D16" s="81"/>
      <c r="E16" s="82"/>
      <c r="F16" s="83"/>
      <c r="G16" s="85"/>
      <c r="H16" s="77"/>
      <c r="I16" s="77"/>
      <c r="J16" s="77"/>
      <c r="K16" s="77"/>
      <c r="L16" s="77"/>
      <c r="M16" s="87"/>
      <c r="N16" s="87"/>
      <c r="O16" s="41"/>
      <c r="P16" s="87"/>
      <c r="Q16" s="87"/>
      <c r="R16" s="41"/>
      <c r="S16" s="87"/>
      <c r="T16" s="87"/>
      <c r="U16" s="41"/>
      <c r="V16" s="87"/>
      <c r="W16" s="87"/>
      <c r="X16" s="87"/>
      <c r="Y16" s="41"/>
      <c r="Z16" s="87"/>
      <c r="AA16" s="87"/>
      <c r="AB16" s="87"/>
      <c r="AC16" s="87"/>
      <c r="AD16" s="87"/>
      <c r="AE16" s="87"/>
    </row>
    <row r="17" spans="2:33" ht="12.75" customHeight="1" x14ac:dyDescent="0.2">
      <c r="B17" s="90"/>
      <c r="D17" s="81"/>
      <c r="E17" s="82"/>
      <c r="F17" s="83"/>
      <c r="G17" s="85"/>
      <c r="H17" s="77"/>
      <c r="I17" s="77"/>
      <c r="J17" s="77"/>
      <c r="K17" s="77"/>
      <c r="L17" s="77"/>
      <c r="M17" s="87"/>
      <c r="N17" s="87"/>
      <c r="O17" s="41"/>
      <c r="P17" s="87"/>
      <c r="Q17" s="87"/>
      <c r="R17" s="41"/>
      <c r="S17" s="87"/>
      <c r="T17" s="87"/>
      <c r="U17" s="41"/>
      <c r="V17" s="87"/>
      <c r="W17" s="87"/>
      <c r="X17" s="87"/>
      <c r="Y17" s="41"/>
      <c r="Z17" s="87"/>
      <c r="AA17" s="87"/>
      <c r="AB17" s="87"/>
      <c r="AC17" s="87"/>
      <c r="AD17" s="87"/>
      <c r="AE17" s="87"/>
    </row>
    <row r="18" spans="2:33" ht="12.75" customHeight="1" x14ac:dyDescent="0.2">
      <c r="B18" s="90"/>
      <c r="D18" s="81"/>
      <c r="E18" s="82"/>
      <c r="F18" s="83"/>
      <c r="G18" s="85"/>
      <c r="H18" s="77"/>
      <c r="I18" s="77"/>
      <c r="J18" s="77"/>
      <c r="K18" s="77"/>
      <c r="L18" s="77"/>
      <c r="M18" s="87"/>
      <c r="N18" s="87"/>
      <c r="O18" s="41"/>
      <c r="P18" s="87"/>
      <c r="Q18" s="87"/>
      <c r="R18" s="41"/>
      <c r="S18" s="87"/>
      <c r="T18" s="87"/>
      <c r="U18" s="41"/>
      <c r="V18" s="87"/>
      <c r="W18" s="87"/>
      <c r="X18" s="87"/>
      <c r="Y18" s="41"/>
      <c r="Z18" s="87"/>
      <c r="AA18" s="87"/>
      <c r="AB18" s="87"/>
      <c r="AC18" s="87"/>
      <c r="AD18" s="87"/>
      <c r="AE18" s="87"/>
    </row>
    <row r="19" spans="2:33" ht="12.75" customHeight="1" x14ac:dyDescent="0.2">
      <c r="B19" s="90"/>
      <c r="D19" s="81"/>
      <c r="E19" s="82"/>
      <c r="F19" s="83"/>
      <c r="G19" s="85"/>
      <c r="H19" s="77"/>
      <c r="I19" s="77"/>
      <c r="J19" s="77"/>
      <c r="K19" s="77"/>
      <c r="L19" s="77"/>
      <c r="M19" s="87"/>
      <c r="N19" s="87"/>
      <c r="O19" s="41"/>
      <c r="P19" s="87"/>
      <c r="Q19" s="87"/>
      <c r="R19" s="41"/>
      <c r="S19" s="87"/>
      <c r="T19" s="87"/>
      <c r="U19" s="41"/>
      <c r="V19" s="87"/>
      <c r="W19" s="87"/>
      <c r="X19" s="87"/>
      <c r="Y19" s="41"/>
      <c r="Z19" s="87"/>
      <c r="AA19" s="87"/>
      <c r="AB19" s="87"/>
      <c r="AC19" s="87"/>
      <c r="AD19" s="87"/>
      <c r="AE19" s="87"/>
    </row>
    <row r="20" spans="2:33" ht="12.75" customHeight="1" x14ac:dyDescent="0.2">
      <c r="B20" s="90"/>
      <c r="D20" s="81"/>
      <c r="E20" s="82"/>
      <c r="F20" s="83"/>
      <c r="G20" s="85"/>
      <c r="H20" s="77"/>
      <c r="I20" s="77"/>
      <c r="J20" s="77"/>
      <c r="K20" s="77"/>
      <c r="L20" s="77"/>
      <c r="M20" s="87"/>
      <c r="N20" s="87"/>
      <c r="O20" s="41"/>
      <c r="P20" s="87"/>
      <c r="Q20" s="87"/>
      <c r="R20" s="41"/>
      <c r="S20" s="87"/>
      <c r="T20" s="87"/>
      <c r="U20" s="41"/>
      <c r="V20" s="87"/>
      <c r="W20" s="87"/>
      <c r="X20" s="87"/>
      <c r="Y20" s="41"/>
      <c r="Z20" s="87"/>
      <c r="AA20" s="87"/>
      <c r="AB20" s="87"/>
      <c r="AC20" s="87"/>
      <c r="AD20" s="87"/>
      <c r="AE20" s="87"/>
    </row>
    <row r="21" spans="2:33" ht="12.75" customHeight="1" x14ac:dyDescent="0.2">
      <c r="B21" s="90"/>
      <c r="D21" s="81"/>
      <c r="E21" s="82"/>
      <c r="F21" s="83"/>
      <c r="G21" s="85"/>
      <c r="H21" s="77"/>
      <c r="I21" s="77"/>
      <c r="J21" s="77"/>
      <c r="K21" s="77"/>
      <c r="L21" s="77"/>
      <c r="M21" s="87"/>
      <c r="N21" s="87"/>
      <c r="O21" s="41"/>
      <c r="P21" s="87"/>
      <c r="Q21" s="87"/>
      <c r="R21" s="41"/>
      <c r="S21" s="87"/>
      <c r="T21" s="87"/>
      <c r="U21" s="41"/>
      <c r="V21" s="87"/>
      <c r="W21" s="87"/>
      <c r="X21" s="87"/>
      <c r="Y21" s="41"/>
      <c r="Z21" s="87"/>
      <c r="AA21" s="87"/>
      <c r="AB21" s="87"/>
      <c r="AC21" s="87"/>
      <c r="AD21" s="87"/>
      <c r="AE21" s="87"/>
    </row>
    <row r="22" spans="2:33" ht="12.75" customHeight="1" x14ac:dyDescent="0.2">
      <c r="B22" s="90"/>
      <c r="D22" s="81"/>
      <c r="E22" s="82"/>
      <c r="F22" s="83"/>
      <c r="G22" s="85"/>
      <c r="H22" s="77"/>
      <c r="I22" s="77"/>
      <c r="J22" s="77"/>
      <c r="K22" s="77"/>
      <c r="L22" s="77"/>
      <c r="M22" s="87"/>
      <c r="N22" s="87"/>
      <c r="O22" s="41"/>
      <c r="P22" s="87"/>
      <c r="Q22" s="87"/>
      <c r="R22" s="41"/>
      <c r="S22" s="87"/>
      <c r="T22" s="87"/>
      <c r="U22" s="41"/>
      <c r="V22" s="87"/>
      <c r="W22" s="87"/>
      <c r="X22" s="87"/>
      <c r="Y22" s="41"/>
      <c r="Z22" s="87"/>
      <c r="AA22" s="87"/>
      <c r="AB22" s="87"/>
      <c r="AC22" s="87"/>
      <c r="AD22" s="87"/>
      <c r="AE22" s="87"/>
    </row>
    <row r="23" spans="2:33" ht="12.75" customHeight="1" x14ac:dyDescent="0.2">
      <c r="B23" s="90"/>
      <c r="D23" s="81"/>
      <c r="E23" s="82"/>
      <c r="F23" s="83"/>
      <c r="G23" s="85"/>
      <c r="H23" s="77"/>
      <c r="I23" s="77"/>
      <c r="J23" s="77"/>
      <c r="K23" s="77"/>
      <c r="L23" s="77"/>
      <c r="M23" s="87"/>
      <c r="N23" s="87"/>
      <c r="O23" s="41"/>
      <c r="P23" s="87"/>
      <c r="Q23" s="87"/>
      <c r="R23" s="41"/>
      <c r="S23" s="87"/>
      <c r="T23" s="87"/>
      <c r="U23" s="41"/>
      <c r="V23" s="87"/>
      <c r="W23" s="87"/>
      <c r="X23" s="87"/>
      <c r="Y23" s="41"/>
      <c r="Z23" s="87"/>
      <c r="AA23" s="87"/>
      <c r="AB23" s="87"/>
      <c r="AC23" s="87"/>
      <c r="AD23" s="87"/>
      <c r="AE23" s="87"/>
    </row>
    <row r="24" spans="2:33" ht="12.75" customHeight="1" x14ac:dyDescent="0.2">
      <c r="B24" s="90"/>
      <c r="D24" s="81"/>
      <c r="E24" s="82"/>
      <c r="F24" s="83"/>
      <c r="G24" s="85"/>
      <c r="H24" s="77"/>
      <c r="I24" s="77"/>
      <c r="J24" s="77"/>
      <c r="K24" s="77"/>
      <c r="L24" s="77"/>
      <c r="M24" s="87"/>
      <c r="N24" s="87"/>
      <c r="O24" s="41"/>
      <c r="P24" s="87"/>
      <c r="Q24" s="87"/>
      <c r="R24" s="41"/>
      <c r="S24" s="87"/>
      <c r="T24" s="87"/>
      <c r="U24" s="41"/>
      <c r="V24" s="87"/>
      <c r="W24" s="87"/>
      <c r="X24" s="87"/>
      <c r="Y24" s="41"/>
      <c r="Z24" s="87"/>
      <c r="AA24" s="87"/>
      <c r="AB24" s="87"/>
      <c r="AC24" s="87"/>
      <c r="AD24" s="87"/>
      <c r="AE24" s="87"/>
    </row>
    <row r="25" spans="2:33" ht="12.75" customHeight="1" x14ac:dyDescent="0.2">
      <c r="B25" s="90"/>
      <c r="D25" s="81"/>
      <c r="E25" s="82"/>
      <c r="F25" s="83"/>
      <c r="G25" s="85"/>
      <c r="H25" s="77"/>
      <c r="I25" s="77"/>
      <c r="J25" s="77"/>
      <c r="K25" s="77"/>
      <c r="L25" s="77"/>
      <c r="M25" s="87"/>
      <c r="N25" s="87"/>
      <c r="O25" s="41"/>
      <c r="P25" s="87"/>
      <c r="Q25" s="87"/>
      <c r="R25" s="41"/>
      <c r="S25" s="87"/>
      <c r="T25" s="87"/>
      <c r="U25" s="41"/>
      <c r="V25" s="87"/>
      <c r="W25" s="87"/>
      <c r="X25" s="87"/>
      <c r="Y25" s="41"/>
      <c r="Z25" s="87"/>
      <c r="AA25" s="87"/>
      <c r="AB25" s="87"/>
      <c r="AC25" s="87"/>
      <c r="AD25" s="87"/>
      <c r="AE25" s="87"/>
    </row>
    <row r="26" spans="2:33" ht="12.75" customHeight="1" x14ac:dyDescent="0.2">
      <c r="B26" s="90"/>
      <c r="D26" s="81"/>
      <c r="E26" s="82"/>
      <c r="F26" s="83"/>
      <c r="G26" s="85"/>
      <c r="H26" s="77"/>
      <c r="I26" s="77"/>
      <c r="J26" s="77"/>
      <c r="K26" s="77"/>
      <c r="L26" s="77"/>
      <c r="M26" s="88"/>
      <c r="N26" s="88"/>
      <c r="O26" s="42"/>
      <c r="P26" s="88"/>
      <c r="Q26" s="88"/>
      <c r="R26" s="42"/>
      <c r="S26" s="88"/>
      <c r="T26" s="88"/>
      <c r="U26" s="42"/>
      <c r="V26" s="88"/>
      <c r="W26" s="88"/>
      <c r="X26" s="88"/>
      <c r="Y26" s="42"/>
      <c r="Z26" s="88"/>
      <c r="AA26" s="88"/>
      <c r="AB26" s="88"/>
      <c r="AC26" s="88"/>
      <c r="AD26" s="88"/>
      <c r="AE26" s="88"/>
    </row>
    <row r="27" spans="2:33" ht="12.75" customHeight="1" thickBot="1" x14ac:dyDescent="0.25">
      <c r="B27" s="91"/>
      <c r="D27" s="92"/>
      <c r="E27" s="92"/>
      <c r="F27" s="92"/>
      <c r="G27" s="13"/>
      <c r="H27" s="14"/>
      <c r="I27" s="15" t="s">
        <v>4</v>
      </c>
      <c r="J27" s="15" t="s">
        <v>4</v>
      </c>
      <c r="K27" s="15" t="s">
        <v>42</v>
      </c>
      <c r="L27" s="15" t="s">
        <v>42</v>
      </c>
      <c r="M27" s="15" t="str">
        <f t="shared" ref="M27:AE27" si="4">IF(OR(TRIM(M10)=0,TRIM(M10)=""),"",IF(IFERROR(TRIM(INDEX(QryItemNamed,MATCH(TRIM(M10),ITEM,0),3)),"")="LS","",IFERROR(TRIM(INDEX(QryItemNamed,MATCH(TRIM(M10),ITEM,0),3)),"")))</f>
        <v/>
      </c>
      <c r="N27" s="15" t="str">
        <f t="shared" si="4"/>
        <v>SY</v>
      </c>
      <c r="O27" s="15"/>
      <c r="P27" s="15" t="str">
        <f t="shared" ref="P27:Q27" si="5">IF(OR(TRIM(P10)=0,TRIM(P10)=""),"",IF(IFERROR(TRIM(INDEX(QryItemNamed,MATCH(TRIM(P10),ITEM,0),3)),"")="LS","",IFERROR(TRIM(INDEX(QryItemNamed,MATCH(TRIM(P10),ITEM,0),3)),"")))</f>
        <v>SY</v>
      </c>
      <c r="Q27" s="15" t="str">
        <f t="shared" si="5"/>
        <v/>
      </c>
      <c r="R27" s="15"/>
      <c r="S27" s="15"/>
      <c r="T27" s="15" t="str">
        <f t="shared" si="4"/>
        <v/>
      </c>
      <c r="U27" s="15"/>
      <c r="V27" s="15" t="str">
        <f t="shared" si="4"/>
        <v/>
      </c>
      <c r="W27" s="15" t="str">
        <f t="shared" si="4"/>
        <v/>
      </c>
      <c r="X27" s="15" t="str">
        <f t="shared" si="4"/>
        <v/>
      </c>
      <c r="Y27" s="15"/>
      <c r="Z27" s="15" t="str">
        <f t="shared" si="4"/>
        <v/>
      </c>
      <c r="AA27" s="15" t="str">
        <f t="shared" si="4"/>
        <v/>
      </c>
      <c r="AB27" s="15" t="str">
        <f t="shared" si="4"/>
        <v/>
      </c>
      <c r="AC27" s="15" t="str">
        <f t="shared" si="4"/>
        <v/>
      </c>
      <c r="AD27" s="15" t="str">
        <f t="shared" si="4"/>
        <v/>
      </c>
      <c r="AE27" s="15" t="str">
        <f t="shared" si="4"/>
        <v/>
      </c>
    </row>
    <row r="28" spans="2:33" ht="12.75" customHeight="1" x14ac:dyDescent="0.2">
      <c r="B28" s="43"/>
      <c r="D28" s="51"/>
      <c r="E28" s="51"/>
      <c r="F28" s="5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G28" s="1">
        <v>1</v>
      </c>
    </row>
    <row r="29" spans="2:33" ht="12.75" customHeight="1" x14ac:dyDescent="0.2">
      <c r="B29" s="38"/>
      <c r="D29" s="93" t="s">
        <v>32</v>
      </c>
      <c r="E29" s="94"/>
      <c r="F29" s="95"/>
      <c r="G29" s="24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G29" s="1">
        <v>2</v>
      </c>
    </row>
    <row r="30" spans="2:33" ht="12.75" customHeight="1" x14ac:dyDescent="0.2">
      <c r="B30" s="38"/>
      <c r="D30" s="22">
        <v>87965</v>
      </c>
      <c r="E30" s="23" t="s">
        <v>1</v>
      </c>
      <c r="F30" s="22">
        <v>88128.9</v>
      </c>
      <c r="G30" s="24" t="s">
        <v>40</v>
      </c>
      <c r="H30" s="25" t="s">
        <v>29</v>
      </c>
      <c r="I30" s="21">
        <f t="shared" ref="I30:I32" si="6">IF(D30&lt;&gt;"",F30-D30,"")</f>
        <v>163.89999999999418</v>
      </c>
      <c r="J30" s="21"/>
      <c r="K30" s="21"/>
      <c r="L30" s="21">
        <v>152.88999999999999</v>
      </c>
      <c r="M30" s="21"/>
      <c r="N30" s="21">
        <f>L30/9</f>
        <v>16.987777777777776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G30" s="1">
        <v>3</v>
      </c>
    </row>
    <row r="31" spans="2:33" ht="12.75" customHeight="1" x14ac:dyDescent="0.2">
      <c r="B31" s="38"/>
      <c r="D31" s="68" t="s">
        <v>34</v>
      </c>
      <c r="E31" s="69"/>
      <c r="F31" s="70"/>
      <c r="G31" s="24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G31" s="1">
        <v>4</v>
      </c>
    </row>
    <row r="32" spans="2:33" ht="12.75" customHeight="1" x14ac:dyDescent="0.2">
      <c r="B32" s="38"/>
      <c r="D32" s="22">
        <v>88131.9</v>
      </c>
      <c r="E32" s="23" t="s">
        <v>1</v>
      </c>
      <c r="F32" s="22">
        <v>88375</v>
      </c>
      <c r="G32" s="24" t="s">
        <v>40</v>
      </c>
      <c r="H32" s="25" t="s">
        <v>29</v>
      </c>
      <c r="I32" s="21">
        <f t="shared" si="6"/>
        <v>243.10000000000582</v>
      </c>
      <c r="J32" s="21"/>
      <c r="K32" s="21"/>
      <c r="L32" s="21">
        <v>328.05</v>
      </c>
      <c r="M32" s="21"/>
      <c r="N32" s="21">
        <f>L32/9</f>
        <v>36.450000000000003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G32" s="1">
        <v>5</v>
      </c>
    </row>
    <row r="33" spans="2:33" ht="12.75" customHeight="1" x14ac:dyDescent="0.2">
      <c r="B33" s="38"/>
      <c r="D33" s="22"/>
      <c r="E33" s="23"/>
      <c r="F33" s="22"/>
      <c r="G33" s="24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G33" s="1">
        <v>6</v>
      </c>
    </row>
    <row r="34" spans="2:33" ht="12.75" customHeight="1" x14ac:dyDescent="0.2">
      <c r="B34" s="38"/>
      <c r="D34" s="22">
        <v>87965</v>
      </c>
      <c r="E34" s="23" t="s">
        <v>1</v>
      </c>
      <c r="F34" s="22">
        <v>88128.9</v>
      </c>
      <c r="G34" s="24" t="s">
        <v>40</v>
      </c>
      <c r="H34" s="25" t="s">
        <v>30</v>
      </c>
      <c r="I34" s="21">
        <f t="shared" ref="I34" si="7">IF(D34&lt;&gt;"",F34-D34,"")</f>
        <v>163.89999999999418</v>
      </c>
      <c r="J34" s="21"/>
      <c r="K34" s="21"/>
      <c r="L34" s="21">
        <v>111.13</v>
      </c>
      <c r="M34" s="21"/>
      <c r="N34" s="21">
        <f>L34/9</f>
        <v>12.347777777777777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G34" s="1">
        <v>7</v>
      </c>
    </row>
    <row r="35" spans="2:33" ht="12.75" customHeight="1" x14ac:dyDescent="0.2">
      <c r="B35" s="38"/>
      <c r="D35" s="68" t="s">
        <v>34</v>
      </c>
      <c r="E35" s="69"/>
      <c r="F35" s="70"/>
      <c r="G35" s="24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G35" s="1">
        <v>8</v>
      </c>
    </row>
    <row r="36" spans="2:33" ht="12.75" customHeight="1" x14ac:dyDescent="0.2">
      <c r="B36" s="38"/>
      <c r="D36" s="22">
        <v>88131.9</v>
      </c>
      <c r="E36" s="23" t="s">
        <v>1</v>
      </c>
      <c r="F36" s="22">
        <v>88375</v>
      </c>
      <c r="G36" s="24" t="s">
        <v>40</v>
      </c>
      <c r="H36" s="25" t="s">
        <v>30</v>
      </c>
      <c r="I36" s="21">
        <f t="shared" ref="I36" si="8">IF(D36&lt;&gt;"",F36-D36,"")</f>
        <v>243.10000000000582</v>
      </c>
      <c r="J36" s="21"/>
      <c r="K36" s="21"/>
      <c r="L36" s="21">
        <v>258.95</v>
      </c>
      <c r="M36" s="21"/>
      <c r="N36" s="21">
        <f>L36/9</f>
        <v>28.772222222222222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G36" s="1">
        <v>9</v>
      </c>
    </row>
    <row r="37" spans="2:33" ht="12.75" customHeight="1" x14ac:dyDescent="0.2">
      <c r="B37" s="38"/>
      <c r="D37" s="45"/>
      <c r="E37" s="45"/>
      <c r="F37" s="45"/>
      <c r="G37" s="24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G37" s="1">
        <v>10</v>
      </c>
    </row>
    <row r="38" spans="2:33" ht="12.75" customHeight="1" x14ac:dyDescent="0.2">
      <c r="B38" s="38"/>
      <c r="D38" s="22"/>
      <c r="E38" s="23"/>
      <c r="F38" s="22"/>
      <c r="G38" s="24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G38" s="1">
        <v>11</v>
      </c>
    </row>
    <row r="39" spans="2:33" ht="12.75" customHeight="1" x14ac:dyDescent="0.2">
      <c r="B39" s="38"/>
      <c r="D39" s="22">
        <v>87965</v>
      </c>
      <c r="E39" s="23" t="s">
        <v>1</v>
      </c>
      <c r="F39" s="22">
        <v>88128.9</v>
      </c>
      <c r="G39" s="24" t="s">
        <v>40</v>
      </c>
      <c r="H39" s="25" t="s">
        <v>33</v>
      </c>
      <c r="I39" s="21">
        <f t="shared" ref="I39" si="9">IF(D39&lt;&gt;"",F39-D39,"")</f>
        <v>163.89999999999418</v>
      </c>
      <c r="J39" s="21"/>
      <c r="K39" s="21"/>
      <c r="L39" s="21">
        <v>872.15</v>
      </c>
      <c r="M39" s="21"/>
      <c r="N39" s="21"/>
      <c r="O39" s="21"/>
      <c r="P39" s="21">
        <f>L39/9</f>
        <v>96.905555555555551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G39" s="1">
        <v>12</v>
      </c>
    </row>
    <row r="40" spans="2:33" ht="12.75" customHeight="1" x14ac:dyDescent="0.2">
      <c r="B40" s="38"/>
      <c r="D40" s="68" t="s">
        <v>34</v>
      </c>
      <c r="E40" s="69"/>
      <c r="F40" s="70"/>
      <c r="G40" s="24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G40" s="1">
        <v>13</v>
      </c>
    </row>
    <row r="41" spans="2:33" ht="12.75" customHeight="1" x14ac:dyDescent="0.2">
      <c r="B41" s="38"/>
      <c r="D41" s="22">
        <v>88131.9</v>
      </c>
      <c r="E41" s="23" t="s">
        <v>1</v>
      </c>
      <c r="F41" s="22">
        <v>88192.72</v>
      </c>
      <c r="G41" s="24" t="s">
        <v>40</v>
      </c>
      <c r="H41" s="25" t="s">
        <v>33</v>
      </c>
      <c r="I41" s="21">
        <f t="shared" ref="I41:I46" si="10">IF(D41&lt;&gt;"",F41-D41,"")</f>
        <v>60.820000000006985</v>
      </c>
      <c r="J41" s="21"/>
      <c r="K41" s="21"/>
      <c r="L41" s="21">
        <v>376.2</v>
      </c>
      <c r="M41" s="21"/>
      <c r="N41" s="21"/>
      <c r="O41" s="21"/>
      <c r="P41" s="21">
        <f>L41/9</f>
        <v>41.8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G41" s="1">
        <v>14</v>
      </c>
    </row>
    <row r="42" spans="2:33" ht="12.75" customHeight="1" x14ac:dyDescent="0.2">
      <c r="B42" s="38"/>
      <c r="D42" s="22"/>
      <c r="E42" s="23"/>
      <c r="F42" s="22"/>
      <c r="G42" s="24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G42" s="1">
        <v>15</v>
      </c>
    </row>
    <row r="43" spans="2:33" ht="12.75" customHeight="1" x14ac:dyDescent="0.2">
      <c r="B43" s="38"/>
      <c r="D43" s="22">
        <v>88192.72</v>
      </c>
      <c r="E43" s="23" t="s">
        <v>1</v>
      </c>
      <c r="F43" s="22">
        <v>88238.76</v>
      </c>
      <c r="G43" s="24" t="s">
        <v>40</v>
      </c>
      <c r="H43" s="25" t="s">
        <v>29</v>
      </c>
      <c r="I43" s="21">
        <f t="shared" si="10"/>
        <v>46.039999999993597</v>
      </c>
      <c r="J43" s="21"/>
      <c r="K43" s="21"/>
      <c r="L43" s="21">
        <v>161.01</v>
      </c>
      <c r="M43" s="21"/>
      <c r="N43" s="21"/>
      <c r="O43" s="21"/>
      <c r="P43" s="21">
        <f>L43/9</f>
        <v>17.89</v>
      </c>
      <c r="Q43" s="21"/>
      <c r="R43" s="21" t="s">
        <v>41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G43" s="1">
        <v>16</v>
      </c>
    </row>
    <row r="44" spans="2:33" ht="12.75" customHeight="1" x14ac:dyDescent="0.2">
      <c r="B44" s="38"/>
      <c r="D44" s="22">
        <v>88192.72</v>
      </c>
      <c r="E44" s="23" t="s">
        <v>1</v>
      </c>
      <c r="F44" s="22">
        <v>88238.76</v>
      </c>
      <c r="G44" s="24" t="s">
        <v>40</v>
      </c>
      <c r="H44" s="25" t="s">
        <v>30</v>
      </c>
      <c r="I44" s="21">
        <f t="shared" si="10"/>
        <v>46.039999999993597</v>
      </c>
      <c r="J44" s="21"/>
      <c r="K44" s="21"/>
      <c r="L44" s="21">
        <v>178.15</v>
      </c>
      <c r="M44" s="21"/>
      <c r="N44" s="21"/>
      <c r="O44" s="21"/>
      <c r="P44" s="21">
        <f>L44/9</f>
        <v>19.794444444444444</v>
      </c>
      <c r="Q44" s="21"/>
      <c r="R44" s="21" t="s">
        <v>41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G44" s="1">
        <v>17</v>
      </c>
    </row>
    <row r="45" spans="2:33" ht="12.75" customHeight="1" x14ac:dyDescent="0.2">
      <c r="B45" s="38"/>
      <c r="D45" s="22"/>
      <c r="E45" s="23"/>
      <c r="F45" s="22"/>
      <c r="G45" s="24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G45" s="1">
        <v>18</v>
      </c>
    </row>
    <row r="46" spans="2:33" ht="12.75" customHeight="1" thickBot="1" x14ac:dyDescent="0.25">
      <c r="B46" s="38"/>
      <c r="D46" s="46">
        <v>88238.76</v>
      </c>
      <c r="E46" s="47" t="s">
        <v>1</v>
      </c>
      <c r="F46" s="46">
        <v>88375</v>
      </c>
      <c r="G46" s="48" t="s">
        <v>40</v>
      </c>
      <c r="H46" s="49" t="s">
        <v>33</v>
      </c>
      <c r="I46" s="21">
        <f t="shared" si="10"/>
        <v>136.24000000000524</v>
      </c>
      <c r="J46" s="50"/>
      <c r="K46" s="50"/>
      <c r="L46" s="50">
        <v>724.03</v>
      </c>
      <c r="M46" s="50"/>
      <c r="N46" s="50"/>
      <c r="O46" s="50"/>
      <c r="P46" s="50">
        <f>L46/9</f>
        <v>80.447777777777773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G46" s="1">
        <v>19</v>
      </c>
    </row>
    <row r="47" spans="2:33" ht="12.75" customHeight="1" thickBot="1" x14ac:dyDescent="0.25">
      <c r="B47" s="38"/>
      <c r="D47" s="71" t="s">
        <v>37</v>
      </c>
      <c r="E47" s="71"/>
      <c r="F47" s="71"/>
      <c r="G47" s="71"/>
      <c r="H47" s="71"/>
      <c r="I47" s="71"/>
      <c r="J47" s="71"/>
      <c r="K47" s="71"/>
      <c r="L47" s="71"/>
      <c r="M47" s="62"/>
      <c r="N47" s="62">
        <f>SUM(N28:N46)</f>
        <v>94.557777777777787</v>
      </c>
      <c r="O47" s="62"/>
      <c r="P47" s="62">
        <f>SUM(P28:P46)</f>
        <v>256.83777777777777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G47" s="1">
        <v>20</v>
      </c>
    </row>
    <row r="48" spans="2:33" ht="12.75" customHeight="1" x14ac:dyDescent="0.2">
      <c r="B48" s="38"/>
      <c r="D48" s="63"/>
      <c r="E48" s="64"/>
      <c r="F48" s="63"/>
      <c r="G48" s="65"/>
      <c r="H48" s="66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G48" s="1">
        <v>21</v>
      </c>
    </row>
    <row r="49" spans="2:33" ht="12.75" customHeight="1" x14ac:dyDescent="0.2">
      <c r="B49" s="38"/>
      <c r="D49" s="16"/>
      <c r="E49" s="17"/>
      <c r="F49" s="16"/>
      <c r="G49" s="18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3" ht="12.75" customHeight="1" x14ac:dyDescent="0.2">
      <c r="B50" s="38"/>
      <c r="D50" s="16"/>
      <c r="E50" s="17"/>
      <c r="F50" s="16"/>
      <c r="G50" s="18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3" ht="12.75" customHeight="1" x14ac:dyDescent="0.2">
      <c r="B51" s="38"/>
      <c r="D51" s="16"/>
      <c r="E51" s="17"/>
      <c r="F51" s="16"/>
      <c r="G51" s="18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3" ht="12.75" customHeight="1" x14ac:dyDescent="0.2">
      <c r="B52" s="38"/>
      <c r="D52" s="16"/>
      <c r="E52" s="17"/>
      <c r="F52" s="16"/>
      <c r="G52" s="18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3" ht="12.75" customHeight="1" x14ac:dyDescent="0.2">
      <c r="B53" s="38"/>
      <c r="D53" s="72" t="s">
        <v>28</v>
      </c>
      <c r="E53" s="72"/>
      <c r="F53" s="72"/>
      <c r="G53" s="24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G53" s="1">
        <v>22</v>
      </c>
    </row>
    <row r="54" spans="2:33" ht="12.75" customHeight="1" x14ac:dyDescent="0.2">
      <c r="B54" s="38"/>
      <c r="D54" s="27">
        <v>4414.5600000000004</v>
      </c>
      <c r="E54" s="28" t="s">
        <v>1</v>
      </c>
      <c r="F54" s="27">
        <v>4431.8900000000003</v>
      </c>
      <c r="G54" s="29" t="s">
        <v>26</v>
      </c>
      <c r="H54" s="26" t="s">
        <v>29</v>
      </c>
      <c r="I54" s="21">
        <f t="shared" ref="I54:I66" si="11">IF(D54&lt;&gt;"",F54-D54,"")</f>
        <v>17.329999999999927</v>
      </c>
      <c r="J54" s="30"/>
      <c r="K54" s="30"/>
      <c r="L54" s="30">
        <v>394.35</v>
      </c>
      <c r="M54" s="30"/>
      <c r="N54" s="21">
        <f>L54/9</f>
        <v>43.81666666666667</v>
      </c>
      <c r="O54" s="30"/>
      <c r="P54" s="21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G54" s="1">
        <v>23</v>
      </c>
    </row>
    <row r="55" spans="2:33" ht="12.75" customHeight="1" x14ac:dyDescent="0.2">
      <c r="B55" s="38"/>
      <c r="D55" s="27">
        <v>4431.8900000000003</v>
      </c>
      <c r="E55" s="28" t="s">
        <v>1</v>
      </c>
      <c r="F55" s="22">
        <v>4477.2700000000004</v>
      </c>
      <c r="G55" s="24" t="s">
        <v>26</v>
      </c>
      <c r="H55" s="25" t="s">
        <v>29</v>
      </c>
      <c r="I55" s="21">
        <f t="shared" si="11"/>
        <v>45.380000000000109</v>
      </c>
      <c r="J55" s="21">
        <f>K55/I55</f>
        <v>18.102247686205335</v>
      </c>
      <c r="K55" s="21">
        <v>821.48</v>
      </c>
      <c r="L55" s="21"/>
      <c r="M55" s="21"/>
      <c r="N55" s="21">
        <f>K55/9</f>
        <v>91.275555555555556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G55" s="1">
        <v>24</v>
      </c>
    </row>
    <row r="56" spans="2:33" ht="12.75" customHeight="1" x14ac:dyDescent="0.2">
      <c r="B56" s="38"/>
      <c r="D56" s="22"/>
      <c r="E56" s="23"/>
      <c r="F56" s="22"/>
      <c r="G56" s="24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1">
        <v>25</v>
      </c>
    </row>
    <row r="57" spans="2:33" ht="12.75" customHeight="1" x14ac:dyDescent="0.2">
      <c r="B57" s="38"/>
      <c r="D57" s="27">
        <v>4414.5600000000004</v>
      </c>
      <c r="E57" s="28" t="s">
        <v>1</v>
      </c>
      <c r="F57" s="22">
        <v>4454.8500000000004</v>
      </c>
      <c r="G57" s="29" t="s">
        <v>26</v>
      </c>
      <c r="H57" s="25" t="s">
        <v>30</v>
      </c>
      <c r="I57" s="21">
        <f t="shared" si="11"/>
        <v>40.289999999999964</v>
      </c>
      <c r="J57" s="21"/>
      <c r="K57" s="21"/>
      <c r="L57" s="21">
        <v>984.98</v>
      </c>
      <c r="M57" s="21"/>
      <c r="N57" s="21">
        <f>L57/9</f>
        <v>109.44222222222223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G57" s="1">
        <v>26</v>
      </c>
    </row>
    <row r="58" spans="2:33" ht="12.75" customHeight="1" x14ac:dyDescent="0.2">
      <c r="B58" s="38"/>
      <c r="D58" s="22">
        <v>4454.8500000000004</v>
      </c>
      <c r="E58" s="28" t="s">
        <v>1</v>
      </c>
      <c r="F58" s="22">
        <v>4477.2700000000004</v>
      </c>
      <c r="G58" s="24" t="s">
        <v>26</v>
      </c>
      <c r="H58" s="25" t="s">
        <v>30</v>
      </c>
      <c r="I58" s="21">
        <f t="shared" si="11"/>
        <v>22.420000000000073</v>
      </c>
      <c r="J58" s="21">
        <f>K58/I58</f>
        <v>17.582069580731432</v>
      </c>
      <c r="K58" s="21">
        <v>394.19</v>
      </c>
      <c r="L58" s="21"/>
      <c r="M58" s="21"/>
      <c r="N58" s="21">
        <f>K58/9</f>
        <v>43.798888888888889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G58" s="1">
        <v>27</v>
      </c>
    </row>
    <row r="59" spans="2:33" ht="12.75" customHeight="1" x14ac:dyDescent="0.2">
      <c r="B59" s="38"/>
      <c r="D59" s="68" t="s">
        <v>31</v>
      </c>
      <c r="E59" s="73"/>
      <c r="F59" s="74"/>
      <c r="G59" s="24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G59" s="1">
        <v>28</v>
      </c>
    </row>
    <row r="60" spans="2:33" ht="12.75" customHeight="1" x14ac:dyDescent="0.2">
      <c r="B60" s="38"/>
      <c r="D60" s="22">
        <v>4661.24</v>
      </c>
      <c r="E60" s="28" t="s">
        <v>1</v>
      </c>
      <c r="F60" s="22">
        <v>4713.03</v>
      </c>
      <c r="G60" s="24" t="s">
        <v>26</v>
      </c>
      <c r="H60" s="26" t="s">
        <v>29</v>
      </c>
      <c r="I60" s="21">
        <f t="shared" si="11"/>
        <v>51.789999999999964</v>
      </c>
      <c r="J60" s="21">
        <f>K60/I60</f>
        <v>17.79127244641824</v>
      </c>
      <c r="K60" s="21">
        <v>921.41</v>
      </c>
      <c r="L60" s="21"/>
      <c r="M60" s="21"/>
      <c r="N60" s="21">
        <f>K60/9</f>
        <v>102.37888888888888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G60" s="1">
        <v>29</v>
      </c>
    </row>
    <row r="61" spans="2:33" ht="12.75" customHeight="1" x14ac:dyDescent="0.2">
      <c r="B61" s="38"/>
      <c r="D61" s="22">
        <v>4713.03</v>
      </c>
      <c r="E61" s="28" t="s">
        <v>1</v>
      </c>
      <c r="F61" s="22">
        <v>4729.5</v>
      </c>
      <c r="G61" s="24" t="s">
        <v>26</v>
      </c>
      <c r="H61" s="25" t="s">
        <v>29</v>
      </c>
      <c r="I61" s="21">
        <f t="shared" si="11"/>
        <v>16.470000000000255</v>
      </c>
      <c r="J61" s="21"/>
      <c r="K61" s="21"/>
      <c r="L61" s="21">
        <v>378.11</v>
      </c>
      <c r="M61" s="21"/>
      <c r="N61" s="21">
        <f>L61/9</f>
        <v>42.012222222222221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G61" s="1">
        <v>30</v>
      </c>
    </row>
    <row r="62" spans="2:33" ht="12.75" customHeight="1" x14ac:dyDescent="0.2">
      <c r="B62" s="38"/>
      <c r="D62" s="22">
        <v>4729.5</v>
      </c>
      <c r="E62" s="28" t="s">
        <v>1</v>
      </c>
      <c r="F62" s="22">
        <v>4735.42</v>
      </c>
      <c r="G62" s="24" t="s">
        <v>26</v>
      </c>
      <c r="H62" s="26" t="s">
        <v>29</v>
      </c>
      <c r="I62" s="21">
        <f t="shared" si="11"/>
        <v>5.9200000000000728</v>
      </c>
      <c r="J62" s="21">
        <f>K62/I62</f>
        <v>18.319256756756531</v>
      </c>
      <c r="K62" s="21">
        <v>108.45</v>
      </c>
      <c r="L62" s="21"/>
      <c r="M62" s="21"/>
      <c r="N62" s="21">
        <f>K62/9</f>
        <v>12.05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G62" s="1">
        <v>31</v>
      </c>
    </row>
    <row r="63" spans="2:33" ht="12.75" customHeight="1" x14ac:dyDescent="0.2">
      <c r="B63" s="38"/>
      <c r="D63" s="22"/>
      <c r="E63" s="23"/>
      <c r="F63" s="22"/>
      <c r="G63" s="24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G63" s="1">
        <v>32</v>
      </c>
    </row>
    <row r="64" spans="2:33" ht="12.75" customHeight="1" x14ac:dyDescent="0.2">
      <c r="B64" s="38"/>
      <c r="D64" s="22">
        <v>4661.24</v>
      </c>
      <c r="E64" s="28" t="s">
        <v>1</v>
      </c>
      <c r="F64" s="22">
        <v>4709.21</v>
      </c>
      <c r="G64" s="24" t="s">
        <v>26</v>
      </c>
      <c r="H64" s="25" t="s">
        <v>30</v>
      </c>
      <c r="I64" s="21">
        <f t="shared" si="11"/>
        <v>47.970000000000255</v>
      </c>
      <c r="J64" s="21">
        <f>K64/I64</f>
        <v>18.428392745465818</v>
      </c>
      <c r="K64" s="21">
        <v>884.01</v>
      </c>
      <c r="L64" s="21"/>
      <c r="M64" s="21"/>
      <c r="N64" s="21">
        <f>K64/9</f>
        <v>98.223333333333329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G64" s="1">
        <v>33</v>
      </c>
    </row>
    <row r="65" spans="2:33" ht="12.75" customHeight="1" x14ac:dyDescent="0.2">
      <c r="B65" s="38"/>
      <c r="D65" s="22">
        <v>4709.21</v>
      </c>
      <c r="E65" s="28" t="s">
        <v>1</v>
      </c>
      <c r="F65" s="22">
        <v>4720.66</v>
      </c>
      <c r="G65" s="24" t="s">
        <v>26</v>
      </c>
      <c r="H65" s="25" t="s">
        <v>30</v>
      </c>
      <c r="I65" s="21">
        <f t="shared" si="11"/>
        <v>11.449999999999818</v>
      </c>
      <c r="J65" s="21"/>
      <c r="K65" s="21"/>
      <c r="L65" s="21">
        <v>302.29000000000002</v>
      </c>
      <c r="M65" s="21"/>
      <c r="N65" s="21">
        <f>L65/9</f>
        <v>33.587777777777781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G65" s="1">
        <v>34</v>
      </c>
    </row>
    <row r="66" spans="2:33" ht="12.75" customHeight="1" thickBot="1" x14ac:dyDescent="0.25">
      <c r="B66" s="38"/>
      <c r="D66" s="22">
        <v>4720.66</v>
      </c>
      <c r="E66" s="28" t="s">
        <v>1</v>
      </c>
      <c r="F66" s="22">
        <v>4735.42</v>
      </c>
      <c r="G66" s="24" t="s">
        <v>26</v>
      </c>
      <c r="H66" s="25" t="s">
        <v>30</v>
      </c>
      <c r="I66" s="21">
        <f t="shared" si="11"/>
        <v>14.760000000000218</v>
      </c>
      <c r="J66" s="21">
        <v>10.62</v>
      </c>
      <c r="K66" s="21">
        <v>156.84</v>
      </c>
      <c r="L66" s="21"/>
      <c r="M66" s="21"/>
      <c r="N66" s="21">
        <f>K66/9</f>
        <v>17.426666666666666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G66" s="1">
        <v>35</v>
      </c>
    </row>
    <row r="67" spans="2:33" ht="12.75" customHeight="1" thickBot="1" x14ac:dyDescent="0.25">
      <c r="B67" s="38"/>
      <c r="D67" s="71" t="s">
        <v>38</v>
      </c>
      <c r="E67" s="71"/>
      <c r="F67" s="71"/>
      <c r="G67" s="71"/>
      <c r="H67" s="71"/>
      <c r="I67" s="71"/>
      <c r="J67" s="71"/>
      <c r="K67" s="71"/>
      <c r="L67" s="71"/>
      <c r="M67" s="62"/>
      <c r="N67" s="62">
        <f>SUM(N53:N66)</f>
        <v>594.01222222222214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G67" s="1">
        <v>36</v>
      </c>
    </row>
    <row r="68" spans="2:33" ht="12.75" customHeight="1" x14ac:dyDescent="0.2">
      <c r="B68" s="38"/>
      <c r="D68" s="22"/>
      <c r="E68" s="23"/>
      <c r="F68" s="22"/>
      <c r="G68" s="24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G68" s="1">
        <v>37</v>
      </c>
    </row>
    <row r="69" spans="2:33" ht="12.75" customHeight="1" x14ac:dyDescent="0.2">
      <c r="B69" s="38"/>
      <c r="D69" s="22"/>
      <c r="E69" s="23"/>
      <c r="F69" s="22"/>
      <c r="G69" s="24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2:33" ht="12.75" customHeight="1" x14ac:dyDescent="0.2">
      <c r="B70" s="38"/>
      <c r="D70" s="22"/>
      <c r="E70" s="23"/>
      <c r="F70" s="22"/>
      <c r="G70" s="24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2:33" ht="12.75" customHeight="1" x14ac:dyDescent="0.2">
      <c r="B71" s="38"/>
      <c r="D71" s="22"/>
      <c r="E71" s="23"/>
      <c r="F71" s="22"/>
      <c r="G71" s="24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2:33" ht="12.75" customHeight="1" x14ac:dyDescent="0.2">
      <c r="B72" s="38"/>
      <c r="D72" s="22"/>
      <c r="E72" s="23"/>
      <c r="F72" s="22"/>
      <c r="G72" s="24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2:33" ht="12.75" customHeight="1" x14ac:dyDescent="0.2">
      <c r="B73" s="38"/>
      <c r="D73" s="72" t="s">
        <v>35</v>
      </c>
      <c r="E73" s="72"/>
      <c r="F73" s="72"/>
      <c r="G73" s="24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G73" s="1">
        <v>38</v>
      </c>
    </row>
    <row r="74" spans="2:33" ht="12.75" customHeight="1" thickBot="1" x14ac:dyDescent="0.25">
      <c r="B74" s="38"/>
      <c r="D74" s="22">
        <v>8177.58</v>
      </c>
      <c r="E74" s="23" t="s">
        <v>1</v>
      </c>
      <c r="F74" s="22">
        <v>8194.5</v>
      </c>
      <c r="G74" s="24" t="s">
        <v>26</v>
      </c>
      <c r="H74" s="25" t="s">
        <v>30</v>
      </c>
      <c r="I74" s="21">
        <f t="shared" ref="I74" si="12">IF(D74&lt;&gt;"",F74-D74,"")</f>
        <v>16.920000000000073</v>
      </c>
      <c r="J74" s="21"/>
      <c r="K74" s="21"/>
      <c r="L74" s="21">
        <v>43.87</v>
      </c>
      <c r="M74" s="21"/>
      <c r="N74" s="21">
        <f>L74/9</f>
        <v>4.8744444444444444</v>
      </c>
      <c r="O74" s="21"/>
      <c r="P74" s="3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G74" s="1">
        <v>39</v>
      </c>
    </row>
    <row r="75" spans="2:33" ht="12.75" customHeight="1" thickBot="1" x14ac:dyDescent="0.25">
      <c r="B75" s="38"/>
      <c r="D75" s="71" t="s">
        <v>39</v>
      </c>
      <c r="E75" s="71"/>
      <c r="F75" s="71"/>
      <c r="G75" s="71"/>
      <c r="H75" s="71"/>
      <c r="I75" s="71"/>
      <c r="J75" s="71"/>
      <c r="K75" s="71"/>
      <c r="L75" s="71"/>
      <c r="M75" s="62"/>
      <c r="N75" s="62">
        <f>SUM(N73:N74)</f>
        <v>4.8744444444444444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G75" s="1">
        <v>40</v>
      </c>
    </row>
    <row r="76" spans="2:33" ht="12.75" customHeight="1" x14ac:dyDescent="0.2">
      <c r="B76" s="38"/>
      <c r="D76" s="22"/>
      <c r="E76" s="23"/>
      <c r="F76" s="22"/>
      <c r="G76" s="24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G76" s="1">
        <v>41</v>
      </c>
    </row>
    <row r="77" spans="2:33" ht="12.75" customHeight="1" x14ac:dyDescent="0.2">
      <c r="B77" s="38"/>
      <c r="D77" s="22"/>
      <c r="E77" s="23"/>
      <c r="F77" s="22"/>
      <c r="G77" s="24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G77" s="1">
        <v>42</v>
      </c>
    </row>
    <row r="78" spans="2:33" ht="12.75" customHeight="1" x14ac:dyDescent="0.2">
      <c r="B78" s="38"/>
      <c r="D78" s="22"/>
      <c r="E78" s="23"/>
      <c r="F78" s="22"/>
      <c r="G78" s="24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G78" s="1">
        <v>51</v>
      </c>
    </row>
    <row r="79" spans="2:33" ht="12.75" customHeight="1" x14ac:dyDescent="0.2">
      <c r="B79" s="38"/>
      <c r="D79" s="22"/>
      <c r="E79" s="23"/>
      <c r="F79" s="22"/>
      <c r="G79" s="24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G79" s="1">
        <v>52</v>
      </c>
    </row>
    <row r="80" spans="2:33" ht="12.75" customHeight="1" x14ac:dyDescent="0.2">
      <c r="B80" s="38"/>
      <c r="D80" s="22"/>
      <c r="E80" s="23"/>
      <c r="F80" s="22"/>
      <c r="G80" s="24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G80" s="1">
        <v>53</v>
      </c>
    </row>
    <row r="81" spans="2:33" ht="12.75" customHeight="1" x14ac:dyDescent="0.2">
      <c r="B81" s="38"/>
      <c r="D81" s="22"/>
      <c r="E81" s="23"/>
      <c r="F81" s="22"/>
      <c r="G81" s="24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G81" s="1">
        <v>54</v>
      </c>
    </row>
    <row r="82" spans="2:33" ht="12.75" customHeight="1" x14ac:dyDescent="0.2">
      <c r="B82" s="38"/>
      <c r="D82" s="22"/>
      <c r="E82" s="23"/>
      <c r="F82" s="22"/>
      <c r="G82" s="24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G82" s="1">
        <v>55</v>
      </c>
    </row>
    <row r="83" spans="2:33" ht="12.75" customHeight="1" x14ac:dyDescent="0.2">
      <c r="B83" s="38"/>
      <c r="D83" s="22"/>
      <c r="E83" s="23"/>
      <c r="F83" s="22"/>
      <c r="G83" s="24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G83" s="1">
        <v>56</v>
      </c>
    </row>
    <row r="84" spans="2:33" ht="12.75" customHeight="1" x14ac:dyDescent="0.2">
      <c r="B84" s="38"/>
      <c r="D84" s="22"/>
      <c r="E84" s="23"/>
      <c r="F84" s="22"/>
      <c r="G84" s="24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G84" s="1">
        <v>57</v>
      </c>
    </row>
    <row r="85" spans="2:33" ht="12.75" customHeight="1" x14ac:dyDescent="0.2">
      <c r="B85" s="38"/>
      <c r="D85" s="22"/>
      <c r="E85" s="23"/>
      <c r="F85" s="22"/>
      <c r="G85" s="24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G85" s="1">
        <v>58</v>
      </c>
    </row>
    <row r="86" spans="2:33" ht="12.75" customHeight="1" thickBot="1" x14ac:dyDescent="0.25">
      <c r="B86" s="38"/>
      <c r="D86" s="27"/>
      <c r="E86" s="28"/>
      <c r="F86" s="27"/>
      <c r="G86" s="29"/>
      <c r="H86" s="2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G86" s="1">
        <v>59</v>
      </c>
    </row>
    <row r="87" spans="2:33" ht="12.75" customHeight="1" thickBot="1" x14ac:dyDescent="0.25">
      <c r="D87" s="71" t="s">
        <v>43</v>
      </c>
      <c r="E87" s="71"/>
      <c r="F87" s="71"/>
      <c r="G87" s="71"/>
      <c r="H87" s="71"/>
      <c r="I87" s="71"/>
      <c r="J87" s="71"/>
      <c r="K87" s="71"/>
      <c r="L87" s="71"/>
      <c r="M87" s="44" t="str">
        <f>IF(M$10&gt;0,SUM(M28:M86),"")</f>
        <v/>
      </c>
      <c r="N87" s="44">
        <f>N47+N67+N75</f>
        <v>693.44444444444434</v>
      </c>
      <c r="O87" s="44" t="str">
        <f>IF(O$10&gt;0,SUM(O28:O54),"")</f>
        <v/>
      </c>
      <c r="P87" s="44">
        <f>P47+P67+P75</f>
        <v>256.83777777777777</v>
      </c>
      <c r="Q87" s="44" t="str">
        <f t="shared" ref="Q87:AE87" si="13">IF(Q$10&gt;0,SUM(Q28:Q54),"")</f>
        <v/>
      </c>
      <c r="R87" s="44" t="str">
        <f t="shared" si="13"/>
        <v/>
      </c>
      <c r="S87" s="44" t="str">
        <f t="shared" si="13"/>
        <v/>
      </c>
      <c r="T87" s="44" t="str">
        <f t="shared" si="13"/>
        <v/>
      </c>
      <c r="U87" s="44" t="str">
        <f t="shared" si="13"/>
        <v/>
      </c>
      <c r="V87" s="44" t="str">
        <f t="shared" si="13"/>
        <v/>
      </c>
      <c r="W87" s="44" t="str">
        <f t="shared" si="13"/>
        <v/>
      </c>
      <c r="X87" s="44" t="str">
        <f t="shared" si="13"/>
        <v/>
      </c>
      <c r="Y87" s="44" t="str">
        <f t="shared" si="13"/>
        <v/>
      </c>
      <c r="Z87" s="44" t="str">
        <f t="shared" si="13"/>
        <v/>
      </c>
      <c r="AA87" s="44" t="str">
        <f t="shared" si="13"/>
        <v/>
      </c>
      <c r="AB87" s="44" t="str">
        <f t="shared" si="13"/>
        <v/>
      </c>
      <c r="AC87" s="44" t="str">
        <f t="shared" si="13"/>
        <v/>
      </c>
      <c r="AD87" s="44" t="str">
        <f t="shared" si="13"/>
        <v/>
      </c>
      <c r="AE87" s="44" t="str">
        <f t="shared" si="13"/>
        <v/>
      </c>
      <c r="AG87" s="1">
        <v>60</v>
      </c>
    </row>
    <row r="88" spans="2:33" ht="12.75" customHeight="1" x14ac:dyDescent="0.2">
      <c r="D88" s="96" t="s">
        <v>36</v>
      </c>
      <c r="E88" s="96"/>
      <c r="F88" s="96"/>
      <c r="G88" s="96"/>
      <c r="H88" s="96"/>
      <c r="I88" s="96"/>
      <c r="J88" s="96"/>
      <c r="K88" s="96"/>
      <c r="L88" s="96"/>
      <c r="M88" s="31" t="str">
        <f>IF(M87&gt;0,M87,"")</f>
        <v/>
      </c>
      <c r="N88" s="31">
        <f t="shared" ref="N88:AE88" si="14">IF(N87&gt;0,N87,"")</f>
        <v>693.44444444444434</v>
      </c>
      <c r="O88" s="31" t="str">
        <f t="shared" si="14"/>
        <v/>
      </c>
      <c r="P88" s="31">
        <f t="shared" si="14"/>
        <v>256.83777777777777</v>
      </c>
      <c r="Q88" s="31" t="str">
        <f t="shared" si="14"/>
        <v/>
      </c>
      <c r="R88" s="31" t="str">
        <f t="shared" si="14"/>
        <v/>
      </c>
      <c r="S88" s="31" t="str">
        <f t="shared" si="14"/>
        <v/>
      </c>
      <c r="T88" s="31" t="str">
        <f t="shared" si="14"/>
        <v/>
      </c>
      <c r="U88" s="31" t="str">
        <f t="shared" si="14"/>
        <v/>
      </c>
      <c r="V88" s="31" t="str">
        <f t="shared" si="14"/>
        <v/>
      </c>
      <c r="W88" s="31" t="str">
        <f t="shared" si="14"/>
        <v/>
      </c>
      <c r="X88" s="31" t="str">
        <f t="shared" si="14"/>
        <v/>
      </c>
      <c r="Y88" s="31" t="str">
        <f t="shared" si="14"/>
        <v/>
      </c>
      <c r="Z88" s="31" t="str">
        <f t="shared" si="14"/>
        <v/>
      </c>
      <c r="AA88" s="31" t="str">
        <f t="shared" si="14"/>
        <v/>
      </c>
      <c r="AB88" s="31" t="str">
        <f t="shared" si="14"/>
        <v/>
      </c>
      <c r="AC88" s="31" t="str">
        <f t="shared" si="14"/>
        <v/>
      </c>
      <c r="AD88" s="31" t="str">
        <f t="shared" si="14"/>
        <v/>
      </c>
      <c r="AE88" s="31" t="str">
        <f t="shared" si="14"/>
        <v/>
      </c>
      <c r="AG88" s="1">
        <v>61</v>
      </c>
    </row>
  </sheetData>
  <mergeCells count="37">
    <mergeCell ref="D29:F29"/>
    <mergeCell ref="D87:L87"/>
    <mergeCell ref="D88:L88"/>
    <mergeCell ref="AE15:AE26"/>
    <mergeCell ref="AB15:AB26"/>
    <mergeCell ref="AC15:AC26"/>
    <mergeCell ref="AD15:AD26"/>
    <mergeCell ref="B14:B27"/>
    <mergeCell ref="I14:I26"/>
    <mergeCell ref="D27:F27"/>
    <mergeCell ref="N15:N26"/>
    <mergeCell ref="T15:T26"/>
    <mergeCell ref="V15:V26"/>
    <mergeCell ref="P15:P26"/>
    <mergeCell ref="Q15:Q26"/>
    <mergeCell ref="S15:S26"/>
    <mergeCell ref="D59:F59"/>
    <mergeCell ref="D67:L67"/>
    <mergeCell ref="D73:F73"/>
    <mergeCell ref="D75:L75"/>
    <mergeCell ref="D9:AE9"/>
    <mergeCell ref="J14:J26"/>
    <mergeCell ref="H14:H26"/>
    <mergeCell ref="L14:L26"/>
    <mergeCell ref="D14:F26"/>
    <mergeCell ref="G14:G26"/>
    <mergeCell ref="K14:K26"/>
    <mergeCell ref="W15:W26"/>
    <mergeCell ref="X15:X26"/>
    <mergeCell ref="Z15:Z26"/>
    <mergeCell ref="AA15:AA26"/>
    <mergeCell ref="M15:M26"/>
    <mergeCell ref="D31:F31"/>
    <mergeCell ref="D35:F35"/>
    <mergeCell ref="D40:F40"/>
    <mergeCell ref="D47:L47"/>
    <mergeCell ref="D53:F53"/>
  </mergeCells>
  <phoneticPr fontId="1" type="noConversion"/>
  <printOptions horizontalCentered="1" verticalCentered="1"/>
  <pageMargins left="0.7" right="0.7" top="0.75" bottom="0.75" header="0.5" footer="0.5"/>
  <pageSetup paperSize="3" scale="71" orientation="landscape" r:id="rId1"/>
  <headerFooter alignWithMargins="0">
    <oddHeader>&amp;RCALCULATED: SSR
CHECKED: SWG
DATE: 10/2/2019</oddHeader>
    <oddFooter>&amp;CSheet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REMOVAL CALCS</vt:lpstr>
      <vt:lpstr>'PAVEMENT REMOVAL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Riffle, Sean</cp:lastModifiedBy>
  <cp:lastPrinted>2019-10-03T00:00:34Z</cp:lastPrinted>
  <dcterms:created xsi:type="dcterms:W3CDTF">2004-11-29T18:07:26Z</dcterms:created>
  <dcterms:modified xsi:type="dcterms:W3CDTF">2019-10-03T19:08:35Z</dcterms:modified>
</cp:coreProperties>
</file>