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working\east01\d2570455\"/>
    </mc:Choice>
  </mc:AlternateContent>
  <xr:revisionPtr revIDLastSave="0" documentId="13_ncr:1_{20AA3EB6-4F3B-4CB9-AA14-87890BBB8909}" xr6:coauthVersionLast="47" xr6:coauthVersionMax="47" xr10:uidLastSave="{00000000-0000-0000-0000-000000000000}"/>
  <bookViews>
    <workbookView xWindow="660" yWindow="510" windowWidth="28950" windowHeight="1749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</workbook>
</file>

<file path=xl/calcChain.xml><?xml version="1.0" encoding="utf-8"?>
<calcChain xmlns="http://schemas.openxmlformats.org/spreadsheetml/2006/main">
  <c r="AD84" i="1" l="1"/>
  <c r="AE84" i="1"/>
  <c r="AE23" i="1"/>
  <c r="AE11" i="1"/>
  <c r="AE10" i="1"/>
  <c r="AD10" i="1"/>
  <c r="AD23" i="1"/>
  <c r="AD11" i="1"/>
  <c r="S84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F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F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F260" i="1"/>
  <c r="AF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F181" i="1"/>
  <c r="L181" i="1"/>
  <c r="K181" i="1"/>
  <c r="M102" i="1"/>
  <c r="M163" i="1" s="1"/>
  <c r="N102" i="1"/>
  <c r="N163" i="1" s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L102" i="1"/>
  <c r="L163" i="1" s="1"/>
  <c r="K102" i="1"/>
  <c r="K163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F23" i="1"/>
  <c r="AF84" i="1" s="1"/>
  <c r="L23" i="1"/>
  <c r="L84" i="1" s="1"/>
  <c r="K23" i="1"/>
  <c r="K84" i="1" s="1"/>
  <c r="AF248" i="1" l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F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F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F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1" i="1" l="1"/>
  <c r="M11" i="1"/>
  <c r="O11" i="1"/>
  <c r="P11" i="1"/>
  <c r="Q11" i="1"/>
  <c r="S11" i="1"/>
  <c r="T11" i="1"/>
  <c r="U11" i="1"/>
  <c r="V11" i="1"/>
  <c r="W11" i="1"/>
  <c r="X11" i="1"/>
  <c r="Y11" i="1"/>
  <c r="Z11" i="1"/>
  <c r="AA11" i="1"/>
  <c r="AB11" i="1"/>
  <c r="AC11" i="1"/>
  <c r="AF11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F10" i="1"/>
  <c r="K10" i="1" l="1"/>
</calcChain>
</file>

<file path=xl/sharedStrings.xml><?xml version="1.0" encoding="utf-8"?>
<sst xmlns="http://schemas.openxmlformats.org/spreadsheetml/2006/main" count="317" uniqueCount="118">
  <si>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</si>
  <si>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</si>
  <si>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</si>
  <si>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</si>
  <si>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</si>
  <si>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</si>
  <si>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</si>
  <si>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</si>
  <si>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</si>
  <si>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</si>
  <si>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</si>
  <si>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</si>
  <si>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</si>
  <si>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</si>
  <si>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</si>
  <si>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</si>
  <si>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</si>
  <si>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</si>
  <si>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</si>
  <si>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</si>
  <si>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</si>
  <si>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</si>
  <si>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</si>
  <si>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202E35100</t>
  </si>
  <si>
    <t>202E58000</t>
  </si>
  <si>
    <t>202E58100</t>
  </si>
  <si>
    <t>RT</t>
  </si>
  <si>
    <t>RT/LT</t>
  </si>
  <si>
    <t>LT</t>
  </si>
  <si>
    <t>601E32100</t>
  </si>
  <si>
    <t>601E21060</t>
  </si>
  <si>
    <t>202E32700</t>
  </si>
  <si>
    <t>611E98180</t>
  </si>
  <si>
    <t>611E04400</t>
  </si>
  <si>
    <t>611E04600</t>
  </si>
  <si>
    <t>611E98370</t>
  </si>
  <si>
    <t>611E98150</t>
  </si>
  <si>
    <t>611E99574</t>
  </si>
  <si>
    <t>611E05200</t>
  </si>
  <si>
    <t>602E20000</t>
  </si>
  <si>
    <t>601E32200</t>
  </si>
  <si>
    <t>UD1</t>
  </si>
  <si>
    <t>605E11110</t>
  </si>
  <si>
    <t>605E14020</t>
  </si>
  <si>
    <t>611E00510</t>
  </si>
  <si>
    <t>611E99710</t>
  </si>
  <si>
    <t>UD2</t>
  </si>
  <si>
    <t>UD3</t>
  </si>
  <si>
    <t>UD4</t>
  </si>
  <si>
    <t>UD5</t>
  </si>
  <si>
    <t>UD6</t>
  </si>
  <si>
    <t>UD7</t>
  </si>
  <si>
    <t>UD8</t>
  </si>
  <si>
    <t>UD9</t>
  </si>
  <si>
    <t>UD10</t>
  </si>
  <si>
    <t>UD11</t>
  </si>
  <si>
    <t>UD12</t>
  </si>
  <si>
    <t>202E70000</t>
  </si>
  <si>
    <t>611E98410</t>
  </si>
  <si>
    <t>611E10600</t>
  </si>
  <si>
    <t>611E98571</t>
  </si>
  <si>
    <t>,      WITH PREMIUM JOINTS</t>
  </si>
  <si>
    <t>DR-1</t>
  </si>
  <si>
    <t>DR-2</t>
  </si>
  <si>
    <t>DR-3</t>
  </si>
  <si>
    <t>DR-4</t>
  </si>
  <si>
    <t>DR-5</t>
  </si>
  <si>
    <t>D-1</t>
  </si>
  <si>
    <t>D-2</t>
  </si>
  <si>
    <t>D-3</t>
  </si>
  <si>
    <t>D-4</t>
  </si>
  <si>
    <t>D-5</t>
  </si>
  <si>
    <t>D-5A</t>
  </si>
  <si>
    <t>D-6</t>
  </si>
  <si>
    <t>D-6A</t>
  </si>
  <si>
    <t>D-7</t>
  </si>
  <si>
    <t>D-7A</t>
  </si>
  <si>
    <t>D-8</t>
  </si>
  <si>
    <t>D-9</t>
  </si>
  <si>
    <t>D-10</t>
  </si>
  <si>
    <t>E-1</t>
  </si>
  <si>
    <t>E-2</t>
  </si>
  <si>
    <t>E-3</t>
  </si>
  <si>
    <t>E-4</t>
  </si>
  <si>
    <t>E-5</t>
  </si>
  <si>
    <t>E-6</t>
  </si>
  <si>
    <t>E-7</t>
  </si>
  <si>
    <t>E-8</t>
  </si>
  <si>
    <t>DR-6</t>
  </si>
  <si>
    <t>DR-7</t>
  </si>
  <si>
    <t>E-9</t>
  </si>
  <si>
    <t>E-10</t>
  </si>
  <si>
    <t>E-11</t>
  </si>
  <si>
    <t>E-12</t>
  </si>
  <si>
    <t>P.36</t>
  </si>
  <si>
    <t>670E00720</t>
  </si>
  <si>
    <t>836e10000</t>
  </si>
  <si>
    <t>E-2A</t>
  </si>
  <si>
    <t>E-2B</t>
  </si>
  <si>
    <t>E-5A</t>
  </si>
  <si>
    <t>E-5B</t>
  </si>
  <si>
    <t>BENDS AND BRANCHES</t>
  </si>
  <si>
    <t>FOR INFORMATION ONLY</t>
  </si>
  <si>
    <r>
      <t>6" X 45</t>
    </r>
    <r>
      <rPr>
        <sz val="10"/>
        <rFont val="Calibri"/>
        <family val="2"/>
      </rPr>
      <t>° BEND</t>
    </r>
  </si>
  <si>
    <r>
      <t>6" X 90</t>
    </r>
    <r>
      <rPr>
        <sz val="10"/>
        <rFont val="Calibri"/>
        <family val="2"/>
      </rPr>
      <t>° BEND</t>
    </r>
  </si>
  <si>
    <t>6" X 6" TEE</t>
  </si>
  <si>
    <t>6" X 6" WYE</t>
  </si>
  <si>
    <t>6" X 6" CROSS</t>
  </si>
  <si>
    <t>EACH</t>
  </si>
  <si>
    <t>FILL AND PLUG EXISTING CONDUIT, 12"</t>
  </si>
  <si>
    <t>P.34</t>
  </si>
  <si>
    <t>P.37</t>
  </si>
  <si>
    <t>P.36-P.37</t>
  </si>
  <si>
    <t xml:space="preserve">TIED CONCRETE BLOCK MAT WITH TYPE 2   UNDERLAYMENT        </t>
  </si>
  <si>
    <t>PIPE REMOVED, 24" DIAMETER AND UNDER</t>
  </si>
  <si>
    <t>P.73</t>
  </si>
  <si>
    <t>P.74</t>
  </si>
  <si>
    <t>P.75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</si>
</sst>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2" fontId="4" fillId="0" borderId="5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7" fontId="3" fillId="4" borderId="0" xfId="0" applyNumberFormat="1" applyFont="1" applyFill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83</xdr:row>
      <xdr:rowOff>0</xdr:rowOff>
    </xdr:from>
    <xdr:to>
      <xdr:col>32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321"/>
  <sheetViews>
    <sheetView showGridLines="0" tabSelected="1" zoomScale="90" zoomScaleNormal="90" workbookViewId="0">
      <selection activeCell="P103" sqref="P103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9.7109375" style="5" customWidth="1"/>
    <col min="6" max="6" width="10.28515625" style="5" customWidth="1"/>
    <col min="7" max="8" width="9.7109375" style="5" customWidth="1"/>
    <col min="9" max="9" width="10.28515625" style="5" customWidth="1"/>
    <col min="10" max="10" width="9.7109375" style="5" customWidth="1"/>
    <col min="11" max="11" width="9.28515625" style="6" customWidth="1"/>
    <col min="12" max="32" width="9.28515625" style="5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1"/>
      <c r="W1" s="1"/>
      <c r="X1" s="1"/>
      <c r="Y1" s="1"/>
      <c r="Z1" s="1"/>
      <c r="AA1" s="1"/>
      <c r="AB1" s="23"/>
      <c r="AC1" s="23"/>
      <c r="AD1" s="23"/>
      <c r="AE1" s="23"/>
      <c r="AF1" s="23"/>
    </row>
    <row r="2" spans="1:39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1"/>
      <c r="W2" s="1"/>
      <c r="X2" s="1"/>
      <c r="Y2" s="1"/>
      <c r="Z2" s="1"/>
      <c r="AA2" s="1"/>
      <c r="AB2" s="23"/>
      <c r="AC2" s="23"/>
      <c r="AD2" s="23"/>
      <c r="AE2" s="23"/>
      <c r="AF2" s="23"/>
    </row>
    <row r="3" spans="1:39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23"/>
      <c r="AC3" s="23"/>
      <c r="AD3" s="23"/>
      <c r="AE3" s="23"/>
      <c r="AF3" s="23"/>
    </row>
    <row r="4" spans="1:39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23"/>
      <c r="AC4" s="23"/>
      <c r="AD4" s="23"/>
      <c r="AE4" s="23"/>
      <c r="AF4" s="23"/>
    </row>
    <row r="5" spans="1:39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22"/>
      <c r="W5" s="22"/>
      <c r="X5" s="1"/>
      <c r="Y5" s="1"/>
      <c r="Z5" s="22"/>
      <c r="AA5" s="22"/>
      <c r="AB5" s="23"/>
      <c r="AC5" s="23"/>
      <c r="AD5" s="23"/>
      <c r="AE5" s="23"/>
      <c r="AF5" s="23"/>
    </row>
    <row r="6" spans="1:39" ht="12.75" customHeight="1" thickBot="1" x14ac:dyDescent="0.25"/>
    <row r="7" spans="1:39" ht="12.75" customHeight="1" thickBot="1" x14ac:dyDescent="0.25">
      <c r="B7" s="25" t="s">
        <v>9</v>
      </c>
      <c r="D7" s="68" t="str">
        <f>"SUBSUMMARY SHEET " &amp; B8</f>
        <v xml:space="preserve">SUBSUMMARY SHEET </v>
      </c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H7" s="30">
        <v>1</v>
      </c>
      <c r="AI7" s="31" t="s">
        <v>22</v>
      </c>
      <c r="AJ7" s="32"/>
      <c r="AK7" s="32"/>
      <c r="AL7" s="32"/>
      <c r="AM7" s="32"/>
    </row>
    <row r="8" spans="1:39" ht="12.75" customHeight="1" thickBot="1" x14ac:dyDescent="0.25">
      <c r="B8" s="29"/>
      <c r="D8" s="35" t="s">
        <v>7</v>
      </c>
      <c r="E8" s="35"/>
      <c r="F8" s="35"/>
      <c r="G8" s="35"/>
      <c r="H8" s="35"/>
      <c r="I8" s="35"/>
      <c r="J8" s="35"/>
      <c r="K8" s="24" t="s">
        <v>23</v>
      </c>
      <c r="L8" s="24" t="s">
        <v>24</v>
      </c>
      <c r="M8" s="24" t="s">
        <v>25</v>
      </c>
      <c r="N8" s="24" t="s">
        <v>57</v>
      </c>
      <c r="O8" s="24" t="s">
        <v>31</v>
      </c>
      <c r="P8" s="24" t="s">
        <v>29</v>
      </c>
      <c r="Q8" s="24" t="s">
        <v>40</v>
      </c>
      <c r="R8" s="24" t="s">
        <v>30</v>
      </c>
      <c r="S8" s="24" t="s">
        <v>39</v>
      </c>
      <c r="T8" s="24" t="s">
        <v>33</v>
      </c>
      <c r="U8" s="24" t="s">
        <v>34</v>
      </c>
      <c r="V8" s="24" t="s">
        <v>34</v>
      </c>
      <c r="W8" s="24" t="s">
        <v>38</v>
      </c>
      <c r="X8" s="24" t="s">
        <v>59</v>
      </c>
      <c r="Y8" s="24" t="s">
        <v>32</v>
      </c>
      <c r="Z8" s="24" t="s">
        <v>36</v>
      </c>
      <c r="AA8" s="24" t="s">
        <v>35</v>
      </c>
      <c r="AB8" s="24" t="s">
        <v>58</v>
      </c>
      <c r="AC8" s="24" t="s">
        <v>60</v>
      </c>
      <c r="AD8" s="24" t="s">
        <v>37</v>
      </c>
      <c r="AE8" s="24" t="s">
        <v>95</v>
      </c>
      <c r="AF8" s="24" t="s">
        <v>96</v>
      </c>
    </row>
    <row r="9" spans="1:39" ht="12.75" customHeight="1" thickBot="1" x14ac:dyDescent="0.25">
      <c r="D9" s="36" t="s">
        <v>8</v>
      </c>
      <c r="E9" s="36"/>
      <c r="F9" s="36"/>
      <c r="G9" s="36"/>
      <c r="H9" s="36"/>
      <c r="I9" s="36"/>
      <c r="J9" s="36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61</v>
      </c>
      <c r="W9" s="20"/>
      <c r="X9" s="20"/>
      <c r="Y9" s="20"/>
      <c r="Z9" s="20"/>
      <c r="AA9" s="20"/>
      <c r="AB9" s="20"/>
      <c r="AC9" s="20"/>
      <c r="AD9" s="20"/>
      <c r="AE9" s="20"/>
      <c r="AF9" s="20"/>
    </row>
    <row r="10" spans="1:39" ht="12.75" customHeight="1" x14ac:dyDescent="0.2">
      <c r="B10" s="69" t="s">
        <v>10</v>
      </c>
      <c r="D10" s="37" t="s">
        <v>20</v>
      </c>
      <c r="E10" s="37" t="s">
        <v>21</v>
      </c>
      <c r="F10" s="40" t="s">
        <v>0</v>
      </c>
      <c r="G10" s="41"/>
      <c r="H10" s="41"/>
      <c r="I10" s="41"/>
      <c r="J10" s="42"/>
      <c r="K10" s="7" t="str">
        <f t="shared" ref="K10:AF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202</v>
      </c>
      <c r="N10" s="8" t="str">
        <f t="shared" si="0"/>
        <v>SPECIAL</v>
      </c>
      <c r="O10" s="8" t="str">
        <f t="shared" si="0"/>
        <v>202</v>
      </c>
      <c r="P10" s="8" t="str">
        <f t="shared" si="0"/>
        <v>601</v>
      </c>
      <c r="Q10" s="8" t="str">
        <f t="shared" si="0"/>
        <v>601</v>
      </c>
      <c r="R10" s="8" t="str">
        <f t="shared" si="0"/>
        <v>601</v>
      </c>
      <c r="S10" s="8" t="str">
        <f t="shared" si="0"/>
        <v>602</v>
      </c>
      <c r="T10" s="8" t="str">
        <f t="shared" si="0"/>
        <v>611</v>
      </c>
      <c r="U10" s="8" t="str">
        <f t="shared" si="0"/>
        <v>611</v>
      </c>
      <c r="V10" s="8" t="str">
        <f t="shared" si="0"/>
        <v>611</v>
      </c>
      <c r="W10" s="8" t="str">
        <f>IF(OR(TRIM(W8)=0,TRIM(W8)=""),"",IF(IFERROR(TRIM(INDEX(QryItemNamed,MATCH(TRIM(W8),ITEM,0),2)),"")="Y","SPECIAL",LEFT(IFERROR(TRIM(INDEX(ITEM,MATCH(TRIM(W8),ITEM,0))),""),3)))</f>
        <v>611</v>
      </c>
      <c r="X10" s="8" t="str">
        <f t="shared" si="0"/>
        <v>611</v>
      </c>
      <c r="Y10" s="8" t="str">
        <f>IF(OR(TRIM(Y8)=0,TRIM(Y8)=""),"",IF(IFERROR(TRIM(INDEX(QryItemNamed,MATCH(TRIM(Y8),ITEM,0),2)),"")="Y","SPECIAL",LEFT(IFERROR(TRIM(INDEX(ITEM,MATCH(TRIM(Y8),ITEM,0))),""),3)))</f>
        <v>611</v>
      </c>
      <c r="Z10" s="8" t="str">
        <f t="shared" si="0"/>
        <v>611</v>
      </c>
      <c r="AA10" s="8" t="str">
        <f t="shared" si="0"/>
        <v>611</v>
      </c>
      <c r="AB10" s="8" t="str">
        <f t="shared" si="0"/>
        <v>611</v>
      </c>
      <c r="AC10" s="8" t="str">
        <f t="shared" si="0"/>
        <v>611</v>
      </c>
      <c r="AD10" s="8" t="str">
        <f t="shared" si="0"/>
        <v>611</v>
      </c>
      <c r="AE10" s="8" t="str">
        <f t="shared" ref="AE10" si="1">IF(OR(TRIM(AE8)=0,TRIM(AE8)=""),"",IF(IFERROR(TRIM(INDEX(QryItemNamed,MATCH(TRIM(AE8),ITEM,0),2)),"")="Y","SPECIAL",LEFT(IFERROR(TRIM(INDEX(ITEM,MATCH(TRIM(AE8),ITEM,0))),""),3)))</f>
        <v>670</v>
      </c>
      <c r="AF10" s="8" t="str">
        <f t="shared" si="0"/>
        <v>836</v>
      </c>
    </row>
    <row r="11" spans="1:39" ht="12.75" customHeight="1" x14ac:dyDescent="0.2">
      <c r="B11" s="70"/>
      <c r="D11" s="38"/>
      <c r="E11" s="38"/>
      <c r="F11" s="43"/>
      <c r="G11" s="44"/>
      <c r="H11" s="44"/>
      <c r="I11" s="44"/>
      <c r="J11" s="45"/>
      <c r="K11" s="49" t="s">
        <v>114</v>
      </c>
      <c r="L11" s="50" t="str">
        <f t="shared" ref="K11:AF11" si="2">IF(OR(TRIM(L8)=0,TRIM(L8)=""),IF(L9="","",L9),IF(IFERROR(TRIM(INDEX(QryItemNamed,MATCH(TRIM(L8),ITEM,0),2)),"")="Y",RIGHT(IFERROR(TRIM(INDEX(QryItemNamed,MATCH(TRIM(L8),ITEM,0),4)),"123456789012"),LEN(IFERROR(TRIM(INDEX(QryItemNamed,MATCH(TRIM(L8),ITEM,0),4)),"123456789012"))-10)&amp;L9,IFERROR(TRIM(INDEX(QryItemNamed,MATCH(TRIM(L8),ITEM,0),4))&amp;L9,"ITEM CODE DOES NOT EXIST IN ITEM MASTER")))</f>
        <v>MANHOLE REMOVED</v>
      </c>
      <c r="M11" s="50" t="str">
        <f t="shared" si="2"/>
        <v>CATCH BASIN REMOVED</v>
      </c>
      <c r="N11" s="50" t="s">
        <v>109</v>
      </c>
      <c r="O11" s="50" t="str">
        <f t="shared" si="2"/>
        <v>GUTTER REMOVED</v>
      </c>
      <c r="P11" s="50" t="str">
        <f t="shared" si="2"/>
        <v>ROCK CHANNEL PROTECTION, TYPE B WITH FILTER</v>
      </c>
      <c r="Q11" s="50" t="str">
        <f t="shared" si="2"/>
        <v>ROCK CHANNEL PROTECTION, TYPE C WITH FILTER</v>
      </c>
      <c r="R11" s="50" t="s">
        <v>113</v>
      </c>
      <c r="S11" s="50" t="str">
        <f t="shared" si="2"/>
        <v>CONCRETE MASONRY</v>
      </c>
      <c r="T11" s="50" t="str">
        <f t="shared" si="2"/>
        <v>12" CONDUIT, TYPE B</v>
      </c>
      <c r="U11" s="50" t="str">
        <f t="shared" si="2"/>
        <v>12" CONDUIT, TYPE C</v>
      </c>
      <c r="V11" s="50" t="str">
        <f t="shared" si="2"/>
        <v>12" CONDUIT, TYPE C,      WITH PREMIUM JOINTS</v>
      </c>
      <c r="W11" s="50" t="str">
        <f>IF(OR(TRIM(W8)=0,TRIM(W8)=""),IF(W9="","",W9),IF(IFERROR(TRIM(INDEX(QryItemNamed,MATCH(TRIM(W8),ITEM,0),2)),"")="Y",RIGHT(IFERROR(TRIM(INDEX(QryItemNamed,MATCH(TRIM(W8),ITEM,0),4)),"123456789012"),LEN(IFERROR(TRIM(INDEX(QryItemNamed,MATCH(TRIM(W8),ITEM,0),4)),"123456789012"))-10)&amp;W9,IFERROR(TRIM(INDEX(QryItemNamed,MATCH(TRIM(W8),ITEM,0),4))&amp;W9,"ITEM CODE DOES NOT EXIST IN ITEM MASTER")))</f>
        <v>12" CONDUIT, TYPE F</v>
      </c>
      <c r="X11" s="50" t="str">
        <f t="shared" si="2"/>
        <v>24" CONDUIT, TYPE C</v>
      </c>
      <c r="Y11" s="50" t="str">
        <f>IF(OR(TRIM(Y8)=0,TRIM(Y8)=""),IF(Y9="","",Y9),IF(IFERROR(TRIM(INDEX(QryItemNamed,MATCH(TRIM(Y8),ITEM,0),2)),"")="Y",RIGHT(IFERROR(TRIM(INDEX(QryItemNamed,MATCH(TRIM(Y8),ITEM,0),4)),"123456789012"),LEN(IFERROR(TRIM(INDEX(QryItemNamed,MATCH(TRIM(Y8),ITEM,0),4)),"123456789012"))-10)&amp;Y9,IFERROR(TRIM(INDEX(QryItemNamed,MATCH(TRIM(Y8),ITEM,0),4))&amp;Y9,"ITEM CODE DOES NOT EXIST IN ITEM MASTER")))</f>
        <v>CATCH BASIN, NO. 3A</v>
      </c>
      <c r="Z11" s="50" t="str">
        <f t="shared" si="2"/>
        <v>CATCH BASIN, NO. 3</v>
      </c>
      <c r="AA11" s="50" t="str">
        <f t="shared" si="2"/>
        <v>CATCH BASIN, NO. 6</v>
      </c>
      <c r="AB11" s="50" t="str">
        <f t="shared" si="2"/>
        <v>CATCH BASIN, NO. 8</v>
      </c>
      <c r="AC11" s="50" t="str">
        <f t="shared" si="2"/>
        <v>CATCH BASIN, NO. 2-5, AS PER PLAN</v>
      </c>
      <c r="AD11" s="50" t="str">
        <f t="shared" ref="AD11:AE11" si="3">IF(OR(TRIM(AD8)=0,TRIM(AD8)=""),IF(AD9="","",AD9),IF(IFERROR(TRIM(INDEX(QryItemNamed,MATCH(TRIM(AD8),ITEM,0),2)),"")="Y",RIGHT(IFERROR(TRIM(INDEX(QryItemNamed,MATCH(TRIM(AD8),ITEM,0),4)),"123456789012"),LEN(IFERROR(TRIM(INDEX(QryItemNamed,MATCH(TRIM(AD8),ITEM,0),4)),"123456789012"))-10)&amp;AD9,IFERROR(TRIM(INDEX(QryItemNamed,MATCH(TRIM(AD8),ITEM,0),4))&amp;AD9,"ITEM CODE DOES NOT EXIST IN ITEM MASTER")))</f>
        <v>MANHOLE, NO. 3</v>
      </c>
      <c r="AE11" s="50" t="str">
        <f t="shared" si="3"/>
        <v>DITCH EROSION PROTECTION MAT, TYPE B</v>
      </c>
      <c r="AF11" s="50" t="str">
        <f t="shared" si="2"/>
        <v>SEEDING AND EROSION CONTROL WITH TURF REINFORCING MAT, TYPE 1</v>
      </c>
    </row>
    <row r="12" spans="1:39" ht="12.75" customHeight="1" x14ac:dyDescent="0.2">
      <c r="B12" s="70"/>
      <c r="D12" s="38"/>
      <c r="E12" s="38"/>
      <c r="F12" s="43"/>
      <c r="G12" s="44"/>
      <c r="H12" s="44"/>
      <c r="I12" s="44"/>
      <c r="J12" s="45"/>
      <c r="K12" s="49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</row>
    <row r="13" spans="1:39" ht="12.75" customHeight="1" x14ac:dyDescent="0.2">
      <c r="B13" s="70"/>
      <c r="D13" s="38"/>
      <c r="E13" s="38"/>
      <c r="F13" s="43"/>
      <c r="G13" s="44"/>
      <c r="H13" s="44"/>
      <c r="I13" s="44"/>
      <c r="J13" s="45"/>
      <c r="K13" s="49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</row>
    <row r="14" spans="1:39" ht="12.75" customHeight="1" x14ac:dyDescent="0.2">
      <c r="B14" s="70"/>
      <c r="D14" s="38"/>
      <c r="E14" s="38"/>
      <c r="F14" s="43"/>
      <c r="G14" s="44"/>
      <c r="H14" s="44"/>
      <c r="I14" s="44"/>
      <c r="J14" s="45"/>
      <c r="K14" s="49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</row>
    <row r="15" spans="1:39" ht="12.75" customHeight="1" x14ac:dyDescent="0.2">
      <c r="B15" s="70"/>
      <c r="D15" s="38"/>
      <c r="E15" s="38"/>
      <c r="F15" s="43"/>
      <c r="G15" s="44"/>
      <c r="H15" s="44"/>
      <c r="I15" s="44"/>
      <c r="J15" s="45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</row>
    <row r="16" spans="1:39" ht="12.75" customHeight="1" x14ac:dyDescent="0.2">
      <c r="B16" s="70"/>
      <c r="D16" s="38"/>
      <c r="E16" s="38"/>
      <c r="F16" s="43"/>
      <c r="G16" s="44"/>
      <c r="H16" s="44"/>
      <c r="I16" s="44"/>
      <c r="J16" s="45"/>
      <c r="K16" s="49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</row>
    <row r="17" spans="2:32" ht="12.75" customHeight="1" x14ac:dyDescent="0.2">
      <c r="B17" s="70"/>
      <c r="D17" s="38"/>
      <c r="E17" s="38"/>
      <c r="F17" s="43"/>
      <c r="G17" s="44"/>
      <c r="H17" s="44"/>
      <c r="I17" s="44"/>
      <c r="J17" s="45"/>
      <c r="K17" s="49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</row>
    <row r="18" spans="2:32" ht="12.75" customHeight="1" x14ac:dyDescent="0.2">
      <c r="B18" s="70"/>
      <c r="D18" s="38"/>
      <c r="E18" s="38"/>
      <c r="F18" s="43"/>
      <c r="G18" s="44"/>
      <c r="H18" s="44"/>
      <c r="I18" s="44"/>
      <c r="J18" s="45"/>
      <c r="K18" s="49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</row>
    <row r="19" spans="2:32" ht="12.75" customHeight="1" x14ac:dyDescent="0.2">
      <c r="B19" s="70"/>
      <c r="D19" s="38"/>
      <c r="E19" s="38"/>
      <c r="F19" s="43"/>
      <c r="G19" s="44"/>
      <c r="H19" s="44"/>
      <c r="I19" s="44"/>
      <c r="J19" s="45"/>
      <c r="K19" s="49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</row>
    <row r="20" spans="2:32" ht="12.75" customHeight="1" x14ac:dyDescent="0.2">
      <c r="B20" s="70"/>
      <c r="D20" s="38"/>
      <c r="E20" s="38"/>
      <c r="F20" s="43"/>
      <c r="G20" s="44"/>
      <c r="H20" s="44"/>
      <c r="I20" s="44"/>
      <c r="J20" s="45"/>
      <c r="K20" s="49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</row>
    <row r="21" spans="2:32" ht="12.75" customHeight="1" x14ac:dyDescent="0.2">
      <c r="B21" s="70"/>
      <c r="D21" s="38"/>
      <c r="E21" s="38"/>
      <c r="F21" s="43"/>
      <c r="G21" s="44"/>
      <c r="H21" s="44"/>
      <c r="I21" s="44"/>
      <c r="J21" s="45"/>
      <c r="K21" s="49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</row>
    <row r="22" spans="2:32" ht="12.75" customHeight="1" x14ac:dyDescent="0.2">
      <c r="B22" s="70"/>
      <c r="D22" s="38"/>
      <c r="E22" s="38"/>
      <c r="F22" s="43"/>
      <c r="G22" s="44"/>
      <c r="H22" s="44"/>
      <c r="I22" s="44"/>
      <c r="J22" s="45"/>
      <c r="K22" s="49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</row>
    <row r="23" spans="2:32" ht="12.75" customHeight="1" thickBot="1" x14ac:dyDescent="0.25">
      <c r="B23" s="71"/>
      <c r="D23" s="39"/>
      <c r="E23" s="39"/>
      <c r="F23" s="46"/>
      <c r="G23" s="47"/>
      <c r="H23" s="47"/>
      <c r="I23" s="47"/>
      <c r="J23" s="48"/>
      <c r="K23" s="9" t="str">
        <f t="shared" ref="K23:AF23" si="4">IF(OR(TRIM(K8)=0,TRIM(K8)=""),"",IFERROR(TRIM(INDEX(QryItemNamed,MATCH(TRIM(K8),ITEM,0),3)),""))</f>
        <v>FT</v>
      </c>
      <c r="L23" s="10" t="str">
        <f t="shared" si="4"/>
        <v>EACH</v>
      </c>
      <c r="M23" s="10" t="str">
        <f t="shared" si="4"/>
        <v>EACH</v>
      </c>
      <c r="N23" s="10" t="str">
        <f t="shared" si="4"/>
        <v>FT</v>
      </c>
      <c r="O23" s="10" t="str">
        <f t="shared" si="4"/>
        <v>SY</v>
      </c>
      <c r="P23" s="10" t="str">
        <f t="shared" si="4"/>
        <v>CY</v>
      </c>
      <c r="Q23" s="10" t="str">
        <f t="shared" si="4"/>
        <v>CY</v>
      </c>
      <c r="R23" s="10" t="str">
        <f t="shared" si="4"/>
        <v>SY</v>
      </c>
      <c r="S23" s="10" t="str">
        <f t="shared" si="4"/>
        <v>CY</v>
      </c>
      <c r="T23" s="10" t="str">
        <f t="shared" si="4"/>
        <v>FT</v>
      </c>
      <c r="U23" s="10" t="str">
        <f t="shared" si="4"/>
        <v>FT</v>
      </c>
      <c r="V23" s="10" t="str">
        <f t="shared" si="4"/>
        <v>FT</v>
      </c>
      <c r="W23" s="10" t="str">
        <f>IF(OR(TRIM(W8)=0,TRIM(W8)=""),"",IFERROR(TRIM(INDEX(QryItemNamed,MATCH(TRIM(W8),ITEM,0),3)),""))</f>
        <v>FT</v>
      </c>
      <c r="X23" s="10" t="str">
        <f t="shared" si="4"/>
        <v>FT</v>
      </c>
      <c r="Y23" s="10" t="str">
        <f>IF(OR(TRIM(Y8)=0,TRIM(Y8)=""),"",IFERROR(TRIM(INDEX(QryItemNamed,MATCH(TRIM(Y8),ITEM,0),3)),""))</f>
        <v>EACH</v>
      </c>
      <c r="Z23" s="10" t="str">
        <f t="shared" si="4"/>
        <v>EACH</v>
      </c>
      <c r="AA23" s="10" t="str">
        <f t="shared" si="4"/>
        <v>EACH</v>
      </c>
      <c r="AB23" s="10" t="str">
        <f t="shared" si="4"/>
        <v>EACH</v>
      </c>
      <c r="AC23" s="10" t="str">
        <f t="shared" si="4"/>
        <v>EACH</v>
      </c>
      <c r="AD23" s="10" t="str">
        <f t="shared" si="4"/>
        <v>EACH</v>
      </c>
      <c r="AE23" s="10" t="str">
        <f t="shared" ref="AE23" si="5">IF(OR(TRIM(AE8)=0,TRIM(AE8)=""),"",IFERROR(TRIM(INDEX(QryItemNamed,MATCH(TRIM(AE8),ITEM,0),3)),""))</f>
        <v>SY</v>
      </c>
      <c r="AF23" s="10" t="str">
        <f t="shared" si="4"/>
        <v>SY</v>
      </c>
    </row>
    <row r="24" spans="2:32" ht="12.75" customHeight="1" x14ac:dyDescent="0.2">
      <c r="B24" s="26"/>
      <c r="D24" s="11" t="s">
        <v>62</v>
      </c>
      <c r="E24" s="11" t="s">
        <v>110</v>
      </c>
      <c r="F24" s="12">
        <v>21355.8</v>
      </c>
      <c r="G24" s="13" t="s">
        <v>27</v>
      </c>
      <c r="H24" s="11" t="s">
        <v>1</v>
      </c>
      <c r="I24" s="12">
        <v>21388.5</v>
      </c>
      <c r="J24" s="14" t="s">
        <v>27</v>
      </c>
      <c r="K24" s="13">
        <v>65</v>
      </c>
      <c r="L24" s="11">
        <v>1</v>
      </c>
      <c r="M24" s="11">
        <v>2</v>
      </c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2:32" ht="12.75" customHeight="1" x14ac:dyDescent="0.2">
      <c r="B25" s="27"/>
      <c r="D25" s="15" t="s">
        <v>63</v>
      </c>
      <c r="E25" s="15" t="s">
        <v>110</v>
      </c>
      <c r="F25" s="16">
        <v>21361</v>
      </c>
      <c r="G25" s="17" t="s">
        <v>26</v>
      </c>
      <c r="H25" s="15" t="s">
        <v>1</v>
      </c>
      <c r="I25" s="16">
        <v>21400</v>
      </c>
      <c r="J25" s="18" t="s">
        <v>26</v>
      </c>
      <c r="K25" s="17">
        <v>106</v>
      </c>
      <c r="L25" s="15">
        <v>1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2:32" ht="12.75" customHeight="1" x14ac:dyDescent="0.2">
      <c r="B26" s="27"/>
      <c r="D26" s="15" t="s">
        <v>64</v>
      </c>
      <c r="E26" s="15" t="s">
        <v>94</v>
      </c>
      <c r="F26" s="16">
        <v>7361.6</v>
      </c>
      <c r="G26" s="17" t="s">
        <v>28</v>
      </c>
      <c r="H26" s="15" t="s">
        <v>1</v>
      </c>
      <c r="I26" s="16">
        <v>7440</v>
      </c>
      <c r="J26" s="18" t="s">
        <v>28</v>
      </c>
      <c r="K26" s="17">
        <v>84</v>
      </c>
      <c r="L26" s="15"/>
      <c r="M26" s="15">
        <v>1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</row>
    <row r="27" spans="2:32" ht="12.75" customHeight="1" x14ac:dyDescent="0.2">
      <c r="B27" s="27"/>
      <c r="D27" s="15" t="s">
        <v>65</v>
      </c>
      <c r="E27" s="15" t="s">
        <v>94</v>
      </c>
      <c r="F27" s="16">
        <v>7440</v>
      </c>
      <c r="G27" s="17" t="s">
        <v>28</v>
      </c>
      <c r="H27" s="15" t="s">
        <v>1</v>
      </c>
      <c r="I27" s="16">
        <v>7461</v>
      </c>
      <c r="J27" s="18" t="s">
        <v>26</v>
      </c>
      <c r="K27" s="17"/>
      <c r="L27" s="15"/>
      <c r="M27" s="15">
        <v>1</v>
      </c>
      <c r="N27" s="15">
        <v>85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</row>
    <row r="28" spans="2:32" ht="12.75" customHeight="1" x14ac:dyDescent="0.2">
      <c r="B28" s="27"/>
      <c r="D28" s="15" t="s">
        <v>66</v>
      </c>
      <c r="E28" s="15" t="s">
        <v>112</v>
      </c>
      <c r="F28" s="16">
        <v>7440</v>
      </c>
      <c r="G28" s="17" t="s">
        <v>28</v>
      </c>
      <c r="H28" s="15" t="s">
        <v>1</v>
      </c>
      <c r="I28" s="16">
        <v>7592</v>
      </c>
      <c r="J28" s="18" t="s">
        <v>28</v>
      </c>
      <c r="K28" s="17">
        <v>151</v>
      </c>
      <c r="L28" s="15"/>
      <c r="M28" s="15">
        <v>1</v>
      </c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</row>
    <row r="29" spans="2:32" ht="12.75" customHeight="1" x14ac:dyDescent="0.2">
      <c r="B29" s="27"/>
      <c r="D29" s="15"/>
      <c r="E29" s="15"/>
      <c r="F29" s="16"/>
      <c r="G29" s="17"/>
      <c r="H29" s="15"/>
      <c r="I29" s="16"/>
      <c r="J29" s="18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</row>
    <row r="30" spans="2:32" ht="12.75" customHeight="1" x14ac:dyDescent="0.2">
      <c r="B30" s="27"/>
      <c r="D30" s="15" t="s">
        <v>88</v>
      </c>
      <c r="E30" s="15" t="s">
        <v>111</v>
      </c>
      <c r="F30" s="16">
        <v>7592</v>
      </c>
      <c r="G30" s="17" t="s">
        <v>28</v>
      </c>
      <c r="H30" s="15" t="s">
        <v>1</v>
      </c>
      <c r="I30" s="16">
        <v>7610</v>
      </c>
      <c r="J30" s="18" t="s">
        <v>28</v>
      </c>
      <c r="K30" s="17"/>
      <c r="L30" s="15"/>
      <c r="M30" s="15"/>
      <c r="N30" s="15"/>
      <c r="O30" s="15">
        <v>57</v>
      </c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</row>
    <row r="31" spans="2:32" ht="12.75" customHeight="1" x14ac:dyDescent="0.2">
      <c r="B31" s="27"/>
      <c r="D31" s="15" t="s">
        <v>89</v>
      </c>
      <c r="E31" s="15" t="s">
        <v>111</v>
      </c>
      <c r="F31" s="16">
        <v>7878</v>
      </c>
      <c r="G31" s="17" t="s">
        <v>26</v>
      </c>
      <c r="H31" s="15"/>
      <c r="I31" s="16"/>
      <c r="J31" s="18"/>
      <c r="K31" s="17"/>
      <c r="L31" s="15"/>
      <c r="M31" s="15"/>
      <c r="N31" s="15"/>
      <c r="O31" s="15">
        <v>13</v>
      </c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</row>
    <row r="32" spans="2:32" ht="12.75" customHeight="1" x14ac:dyDescent="0.2">
      <c r="B32" s="27"/>
      <c r="D32" s="15"/>
      <c r="E32" s="15"/>
      <c r="F32" s="16"/>
      <c r="G32" s="17"/>
      <c r="H32" s="15"/>
      <c r="I32" s="16"/>
      <c r="J32" s="18"/>
      <c r="K32" s="1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</row>
    <row r="33" spans="2:32" ht="12.75" customHeight="1" x14ac:dyDescent="0.2">
      <c r="B33" s="27"/>
      <c r="D33" s="15" t="s">
        <v>67</v>
      </c>
      <c r="E33" s="15" t="s">
        <v>115</v>
      </c>
      <c r="F33" s="16">
        <v>687</v>
      </c>
      <c r="G33" s="17" t="s">
        <v>26</v>
      </c>
      <c r="H33" s="15" t="s">
        <v>1</v>
      </c>
      <c r="I33" s="16">
        <v>21366</v>
      </c>
      <c r="J33" s="18" t="s">
        <v>26</v>
      </c>
      <c r="K33" s="17"/>
      <c r="L33" s="15"/>
      <c r="M33" s="15"/>
      <c r="N33" s="15"/>
      <c r="O33" s="15"/>
      <c r="P33" s="15"/>
      <c r="Q33" s="15"/>
      <c r="R33" s="15"/>
      <c r="S33" s="15"/>
      <c r="T33" s="15">
        <v>65</v>
      </c>
      <c r="U33" s="15"/>
      <c r="V33" s="15"/>
      <c r="W33" s="15"/>
      <c r="X33" s="15"/>
      <c r="Y33" s="15">
        <v>1</v>
      </c>
      <c r="Z33" s="15"/>
      <c r="AA33" s="15"/>
      <c r="AB33" s="15"/>
      <c r="AC33" s="15"/>
      <c r="AD33" s="15"/>
      <c r="AE33" s="15"/>
      <c r="AF33" s="15"/>
    </row>
    <row r="34" spans="2:32" ht="12.75" customHeight="1" x14ac:dyDescent="0.2">
      <c r="B34" s="27"/>
      <c r="D34" s="15" t="s">
        <v>68</v>
      </c>
      <c r="E34" s="15" t="s">
        <v>115</v>
      </c>
      <c r="F34" s="16">
        <v>21361</v>
      </c>
      <c r="G34" s="17" t="s">
        <v>26</v>
      </c>
      <c r="H34" s="15" t="s">
        <v>1</v>
      </c>
      <c r="I34" s="16">
        <v>21366</v>
      </c>
      <c r="J34" s="18" t="s">
        <v>26</v>
      </c>
      <c r="K34" s="17"/>
      <c r="L34" s="15"/>
      <c r="M34" s="15"/>
      <c r="N34" s="15"/>
      <c r="O34" s="15"/>
      <c r="P34" s="15"/>
      <c r="Q34" s="15"/>
      <c r="R34" s="15"/>
      <c r="S34" s="15"/>
      <c r="T34" s="15">
        <v>15</v>
      </c>
      <c r="U34" s="15"/>
      <c r="V34" s="15"/>
      <c r="W34" s="15"/>
      <c r="X34" s="15"/>
      <c r="Y34" s="15"/>
      <c r="Z34" s="15"/>
      <c r="AA34" s="15"/>
      <c r="AB34" s="15"/>
      <c r="AC34" s="15"/>
      <c r="AD34" s="15">
        <v>1</v>
      </c>
      <c r="AE34" s="15"/>
      <c r="AF34" s="15"/>
    </row>
    <row r="35" spans="2:32" ht="12.75" customHeight="1" x14ac:dyDescent="0.2">
      <c r="B35" s="27">
        <v>1</v>
      </c>
      <c r="D35" s="15" t="s">
        <v>69</v>
      </c>
      <c r="E35" s="15" t="s">
        <v>115</v>
      </c>
      <c r="F35" s="16">
        <v>21366</v>
      </c>
      <c r="G35" s="17" t="s">
        <v>26</v>
      </c>
      <c r="H35" s="15"/>
      <c r="I35" s="16"/>
      <c r="J35" s="18"/>
      <c r="K35" s="17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>
        <v>58</v>
      </c>
      <c r="X35" s="15"/>
      <c r="Y35" s="15"/>
      <c r="Z35" s="15">
        <v>1</v>
      </c>
      <c r="AA35" s="15"/>
      <c r="AB35" s="15"/>
      <c r="AC35" s="15"/>
      <c r="AD35" s="15"/>
      <c r="AE35" s="15"/>
      <c r="AF35" s="15"/>
    </row>
    <row r="36" spans="2:32" ht="12.75" customHeight="1" x14ac:dyDescent="0.2">
      <c r="B36" s="27">
        <v>1</v>
      </c>
      <c r="D36" s="15" t="s">
        <v>70</v>
      </c>
      <c r="E36" s="15" t="s">
        <v>115</v>
      </c>
      <c r="F36" s="16">
        <v>21366</v>
      </c>
      <c r="G36" s="17" t="s">
        <v>26</v>
      </c>
      <c r="H36" s="15" t="s">
        <v>1</v>
      </c>
      <c r="I36" s="16">
        <v>21329.1</v>
      </c>
      <c r="J36" s="18" t="s">
        <v>26</v>
      </c>
      <c r="K36" s="17"/>
      <c r="L36" s="15"/>
      <c r="M36" s="15"/>
      <c r="N36" s="15"/>
      <c r="O36" s="15"/>
      <c r="P36" s="15"/>
      <c r="Q36" s="15"/>
      <c r="R36" s="15"/>
      <c r="S36" s="15">
        <v>0.21</v>
      </c>
      <c r="T36" s="15"/>
      <c r="U36" s="15"/>
      <c r="V36" s="15"/>
      <c r="W36" s="15">
        <v>54</v>
      </c>
      <c r="X36" s="15"/>
      <c r="Y36" s="15"/>
      <c r="Z36" s="15"/>
      <c r="AA36" s="15"/>
      <c r="AB36" s="15"/>
      <c r="AC36" s="15"/>
      <c r="AD36" s="15">
        <v>1</v>
      </c>
      <c r="AE36" s="15"/>
      <c r="AF36" s="15"/>
    </row>
    <row r="37" spans="2:32" ht="12.75" customHeight="1" x14ac:dyDescent="0.2">
      <c r="B37" s="27"/>
      <c r="D37" s="15" t="s">
        <v>71</v>
      </c>
      <c r="E37" s="15" t="s">
        <v>116</v>
      </c>
      <c r="F37" s="16">
        <v>21864</v>
      </c>
      <c r="G37" s="17" t="s">
        <v>26</v>
      </c>
      <c r="H37" s="15" t="s">
        <v>1</v>
      </c>
      <c r="I37" s="16">
        <v>21864</v>
      </c>
      <c r="J37" s="18" t="s">
        <v>26</v>
      </c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>
        <v>5</v>
      </c>
      <c r="V37" s="15"/>
      <c r="W37" s="15"/>
      <c r="X37" s="15"/>
      <c r="Y37" s="15">
        <v>1</v>
      </c>
      <c r="Z37" s="15"/>
      <c r="AA37" s="15"/>
      <c r="AB37" s="15"/>
      <c r="AC37" s="15"/>
      <c r="AD37" s="15"/>
      <c r="AE37" s="15"/>
      <c r="AF37" s="15"/>
    </row>
    <row r="38" spans="2:32" ht="12.75" customHeight="1" x14ac:dyDescent="0.2">
      <c r="B38" s="27"/>
      <c r="D38" s="15"/>
      <c r="E38" s="15"/>
      <c r="F38" s="16"/>
      <c r="G38" s="17"/>
      <c r="H38" s="15"/>
      <c r="I38" s="16"/>
      <c r="J38" s="18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</row>
    <row r="39" spans="2:32" ht="12.75" customHeight="1" x14ac:dyDescent="0.2">
      <c r="B39" s="27"/>
      <c r="D39" s="15" t="s">
        <v>72</v>
      </c>
      <c r="E39" s="15" t="s">
        <v>116</v>
      </c>
      <c r="F39" s="16">
        <v>21864</v>
      </c>
      <c r="G39" s="17" t="s">
        <v>26</v>
      </c>
      <c r="H39" s="15" t="s">
        <v>1</v>
      </c>
      <c r="I39" s="16">
        <v>21803</v>
      </c>
      <c r="J39" s="18" t="s">
        <v>26</v>
      </c>
      <c r="K39" s="17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>
        <v>63</v>
      </c>
      <c r="W39" s="15"/>
      <c r="X39" s="15"/>
      <c r="Y39" s="15"/>
      <c r="Z39" s="15"/>
      <c r="AA39" s="15"/>
      <c r="AB39" s="15"/>
      <c r="AC39" s="15"/>
      <c r="AD39" s="15">
        <v>1</v>
      </c>
      <c r="AE39" s="15"/>
      <c r="AF39" s="15"/>
    </row>
    <row r="40" spans="2:32" ht="12.75" customHeight="1" x14ac:dyDescent="0.2">
      <c r="B40" s="27"/>
      <c r="D40" s="15" t="s">
        <v>73</v>
      </c>
      <c r="E40" s="15" t="s">
        <v>116</v>
      </c>
      <c r="F40" s="16">
        <v>21803</v>
      </c>
      <c r="G40" s="17" t="s">
        <v>26</v>
      </c>
      <c r="H40" s="15" t="s">
        <v>1</v>
      </c>
      <c r="I40" s="16">
        <v>21803</v>
      </c>
      <c r="J40" s="18" t="s">
        <v>26</v>
      </c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>
        <v>7</v>
      </c>
      <c r="V40" s="15"/>
      <c r="W40" s="15"/>
      <c r="X40" s="15"/>
      <c r="Y40" s="15"/>
      <c r="Z40" s="15">
        <v>1</v>
      </c>
      <c r="AA40" s="15"/>
      <c r="AB40" s="15"/>
      <c r="AC40" s="15"/>
      <c r="AD40" s="15"/>
      <c r="AE40" s="15"/>
      <c r="AF40" s="15"/>
    </row>
    <row r="41" spans="2:32" ht="12.75" customHeight="1" x14ac:dyDescent="0.2">
      <c r="B41" s="27"/>
      <c r="D41" s="15" t="s">
        <v>74</v>
      </c>
      <c r="E41" s="15" t="s">
        <v>116</v>
      </c>
      <c r="F41" s="16">
        <v>21803</v>
      </c>
      <c r="G41" s="17" t="s">
        <v>26</v>
      </c>
      <c r="H41" s="15" t="s">
        <v>1</v>
      </c>
      <c r="I41" s="16">
        <v>21739</v>
      </c>
      <c r="J41" s="18" t="s">
        <v>26</v>
      </c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>
        <v>65</v>
      </c>
      <c r="W41" s="15"/>
      <c r="X41" s="15"/>
      <c r="Y41" s="15"/>
      <c r="Z41" s="15"/>
      <c r="AA41" s="15"/>
      <c r="AB41" s="15"/>
      <c r="AC41" s="15"/>
      <c r="AD41" s="15">
        <v>1</v>
      </c>
      <c r="AE41" s="15"/>
      <c r="AF41" s="15"/>
    </row>
    <row r="42" spans="2:32" ht="12.75" customHeight="1" x14ac:dyDescent="0.2">
      <c r="B42" s="27"/>
      <c r="D42" s="15" t="s">
        <v>75</v>
      </c>
      <c r="E42" s="15" t="s">
        <v>116</v>
      </c>
      <c r="F42" s="16">
        <v>21739</v>
      </c>
      <c r="G42" s="17" t="s">
        <v>26</v>
      </c>
      <c r="H42" s="15" t="s">
        <v>1</v>
      </c>
      <c r="I42" s="16">
        <v>21739</v>
      </c>
      <c r="J42" s="18" t="s">
        <v>26</v>
      </c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>
        <v>5</v>
      </c>
      <c r="V42" s="15"/>
      <c r="W42" s="15"/>
      <c r="X42" s="15"/>
      <c r="Y42" s="15"/>
      <c r="Z42" s="15"/>
      <c r="AA42" s="15">
        <v>1</v>
      </c>
      <c r="AB42" s="15"/>
      <c r="AC42" s="15"/>
      <c r="AD42" s="15"/>
      <c r="AE42" s="15"/>
      <c r="AF42" s="15"/>
    </row>
    <row r="43" spans="2:32" ht="12.75" customHeight="1" x14ac:dyDescent="0.2">
      <c r="B43" s="27"/>
      <c r="D43" s="15" t="s">
        <v>76</v>
      </c>
      <c r="E43" s="15" t="s">
        <v>116</v>
      </c>
      <c r="F43" s="16">
        <v>21739</v>
      </c>
      <c r="G43" s="17" t="s">
        <v>26</v>
      </c>
      <c r="H43" s="15" t="s">
        <v>1</v>
      </c>
      <c r="I43" s="16">
        <v>7625</v>
      </c>
      <c r="J43" s="18" t="s">
        <v>26</v>
      </c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>
        <v>101</v>
      </c>
      <c r="V43" s="15"/>
      <c r="W43" s="15"/>
      <c r="X43" s="15"/>
      <c r="Y43" s="15"/>
      <c r="Z43" s="15"/>
      <c r="AA43" s="15"/>
      <c r="AB43" s="15"/>
      <c r="AC43" s="15"/>
      <c r="AD43" s="15">
        <v>1</v>
      </c>
      <c r="AE43" s="15"/>
      <c r="AF43" s="15"/>
    </row>
    <row r="44" spans="2:32" ht="12.75" customHeight="1" x14ac:dyDescent="0.2">
      <c r="B44" s="27"/>
      <c r="D44" s="15"/>
      <c r="E44" s="15"/>
      <c r="F44" s="16"/>
      <c r="G44" s="17"/>
      <c r="H44" s="15"/>
      <c r="I44" s="16"/>
      <c r="J44" s="1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2:32" ht="12.75" customHeight="1" x14ac:dyDescent="0.2">
      <c r="B45" s="27"/>
      <c r="D45" s="15" t="s">
        <v>77</v>
      </c>
      <c r="E45" s="15" t="s">
        <v>116</v>
      </c>
      <c r="F45" s="16">
        <v>7625</v>
      </c>
      <c r="G45" s="17" t="s">
        <v>26</v>
      </c>
      <c r="H45" s="15" t="s">
        <v>1</v>
      </c>
      <c r="I45" s="16">
        <v>7625</v>
      </c>
      <c r="J45" s="18" t="s">
        <v>26</v>
      </c>
      <c r="K45" s="17"/>
      <c r="L45" s="15"/>
      <c r="M45" s="15"/>
      <c r="N45" s="15"/>
      <c r="O45" s="15"/>
      <c r="P45" s="15"/>
      <c r="Q45" s="15"/>
      <c r="R45" s="15"/>
      <c r="S45" s="15">
        <v>0.21</v>
      </c>
      <c r="T45" s="15"/>
      <c r="U45" s="15"/>
      <c r="V45" s="15"/>
      <c r="W45" s="15">
        <v>46</v>
      </c>
      <c r="X45" s="15"/>
      <c r="Y45" s="15"/>
      <c r="Z45" s="15"/>
      <c r="AA45" s="15"/>
      <c r="AB45" s="15"/>
      <c r="AC45" s="15"/>
      <c r="AD45" s="15">
        <v>1</v>
      </c>
      <c r="AE45" s="15"/>
      <c r="AF45" s="15"/>
    </row>
    <row r="46" spans="2:32" ht="12.75" customHeight="1" x14ac:dyDescent="0.2">
      <c r="B46" s="27"/>
      <c r="D46" s="15" t="s">
        <v>78</v>
      </c>
      <c r="E46" s="15" t="s">
        <v>116</v>
      </c>
      <c r="F46" s="16">
        <v>7561</v>
      </c>
      <c r="G46" s="17" t="s">
        <v>26</v>
      </c>
      <c r="H46" s="15" t="s">
        <v>1</v>
      </c>
      <c r="I46" s="16">
        <v>7547.4</v>
      </c>
      <c r="J46" s="18" t="s">
        <v>26</v>
      </c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>
        <v>10</v>
      </c>
      <c r="Y46" s="15"/>
      <c r="Z46" s="15"/>
      <c r="AA46" s="15"/>
      <c r="AB46" s="15">
        <v>1</v>
      </c>
      <c r="AC46" s="15"/>
      <c r="AD46" s="15"/>
      <c r="AE46" s="15"/>
      <c r="AF46" s="15"/>
    </row>
    <row r="47" spans="2:32" ht="12.75" customHeight="1" x14ac:dyDescent="0.2">
      <c r="B47" s="27"/>
      <c r="D47" s="15" t="s">
        <v>79</v>
      </c>
      <c r="E47" s="15" t="s">
        <v>116</v>
      </c>
      <c r="F47" s="16">
        <v>7547.4</v>
      </c>
      <c r="G47" s="17" t="s">
        <v>26</v>
      </c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>
        <v>1</v>
      </c>
      <c r="AD47" s="15"/>
      <c r="AE47" s="15"/>
      <c r="AF47" s="15"/>
    </row>
    <row r="48" spans="2:32" ht="12.75" customHeight="1" x14ac:dyDescent="0.2">
      <c r="B48" s="27"/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ht="12.75" customHeight="1" x14ac:dyDescent="0.2">
      <c r="B50" s="27"/>
      <c r="D50" s="15" t="s">
        <v>80</v>
      </c>
      <c r="E50" s="15" t="s">
        <v>94</v>
      </c>
      <c r="F50" s="16">
        <v>7300</v>
      </c>
      <c r="G50" s="17" t="s">
        <v>28</v>
      </c>
      <c r="H50" s="15" t="s">
        <v>1</v>
      </c>
      <c r="I50" s="16">
        <v>7382</v>
      </c>
      <c r="J50" s="18" t="s">
        <v>28</v>
      </c>
      <c r="K50" s="17"/>
      <c r="L50" s="15"/>
      <c r="M50" s="15"/>
      <c r="N50" s="15"/>
      <c r="O50" s="15"/>
      <c r="P50" s="15">
        <v>52</v>
      </c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ht="12.75" customHeight="1" x14ac:dyDescent="0.2">
      <c r="B51" s="27"/>
      <c r="D51" s="15" t="s">
        <v>81</v>
      </c>
      <c r="E51" s="15" t="s">
        <v>94</v>
      </c>
      <c r="F51" s="16">
        <v>7382</v>
      </c>
      <c r="G51" s="17" t="s">
        <v>28</v>
      </c>
      <c r="H51" s="15" t="s">
        <v>1</v>
      </c>
      <c r="I51" s="16">
        <v>7505</v>
      </c>
      <c r="J51" s="18" t="s">
        <v>28</v>
      </c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>
        <v>55</v>
      </c>
      <c r="AF51" s="15"/>
    </row>
    <row r="52" spans="2:32" ht="12.75" customHeight="1" x14ac:dyDescent="0.2">
      <c r="B52" s="27"/>
      <c r="D52" s="15" t="s">
        <v>97</v>
      </c>
      <c r="E52" s="15" t="s">
        <v>112</v>
      </c>
      <c r="F52" s="16">
        <v>7505</v>
      </c>
      <c r="G52" s="17" t="s">
        <v>28</v>
      </c>
      <c r="H52" s="15" t="s">
        <v>1</v>
      </c>
      <c r="I52" s="16">
        <v>7595</v>
      </c>
      <c r="J52" s="18" t="s">
        <v>28</v>
      </c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>
        <v>40</v>
      </c>
    </row>
    <row r="53" spans="2:32" ht="12.75" customHeight="1" x14ac:dyDescent="0.2">
      <c r="B53" s="27"/>
      <c r="D53" s="15" t="s">
        <v>98</v>
      </c>
      <c r="E53" s="15" t="s">
        <v>111</v>
      </c>
      <c r="F53" s="16">
        <v>7595</v>
      </c>
      <c r="G53" s="17" t="s">
        <v>28</v>
      </c>
      <c r="H53" s="15" t="s">
        <v>1</v>
      </c>
      <c r="I53" s="16">
        <v>7725</v>
      </c>
      <c r="J53" s="18" t="s">
        <v>28</v>
      </c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>
        <v>58</v>
      </c>
      <c r="AF53" s="15"/>
    </row>
    <row r="54" spans="2:32" ht="12.75" customHeight="1" x14ac:dyDescent="0.2">
      <c r="B54" s="27"/>
      <c r="D54" s="15" t="s">
        <v>82</v>
      </c>
      <c r="E54" s="15" t="s">
        <v>94</v>
      </c>
      <c r="F54" s="16">
        <v>7373</v>
      </c>
      <c r="G54" s="17" t="s">
        <v>28</v>
      </c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>
        <v>2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ht="12.75" customHeight="1" x14ac:dyDescent="0.2">
      <c r="B55" s="27"/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ht="12.75" customHeight="1" x14ac:dyDescent="0.2">
      <c r="B56" s="27"/>
      <c r="D56" s="15" t="s">
        <v>83</v>
      </c>
      <c r="E56" s="15" t="s">
        <v>94</v>
      </c>
      <c r="F56" s="16">
        <v>7371</v>
      </c>
      <c r="G56" s="17" t="s">
        <v>28</v>
      </c>
      <c r="H56" s="15" t="s">
        <v>1</v>
      </c>
      <c r="I56" s="16">
        <v>7445</v>
      </c>
      <c r="J56" s="18" t="s">
        <v>28</v>
      </c>
      <c r="K56" s="17"/>
      <c r="L56" s="15"/>
      <c r="M56" s="15"/>
      <c r="N56" s="15"/>
      <c r="O56" s="15"/>
      <c r="P56" s="15"/>
      <c r="Q56" s="15"/>
      <c r="R56" s="15">
        <v>33</v>
      </c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ht="12.75" customHeight="1" x14ac:dyDescent="0.2">
      <c r="B57" s="27"/>
      <c r="D57" s="15" t="s">
        <v>84</v>
      </c>
      <c r="E57" s="15" t="s">
        <v>111</v>
      </c>
      <c r="F57" s="16">
        <v>7563</v>
      </c>
      <c r="G57" s="17" t="s">
        <v>26</v>
      </c>
      <c r="H57" s="15" t="s">
        <v>1</v>
      </c>
      <c r="I57" s="16">
        <v>7655</v>
      </c>
      <c r="J57" s="18" t="s">
        <v>26</v>
      </c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>
        <v>65</v>
      </c>
      <c r="AF57" s="15"/>
    </row>
    <row r="58" spans="2:32" ht="12.75" customHeight="1" x14ac:dyDescent="0.2">
      <c r="B58" s="27"/>
      <c r="D58" s="15" t="s">
        <v>99</v>
      </c>
      <c r="E58" s="15" t="s">
        <v>111</v>
      </c>
      <c r="F58" s="16">
        <v>7655</v>
      </c>
      <c r="G58" s="17" t="s">
        <v>26</v>
      </c>
      <c r="H58" s="15" t="s">
        <v>1</v>
      </c>
      <c r="I58" s="16">
        <v>7745</v>
      </c>
      <c r="J58" s="18" t="s">
        <v>26</v>
      </c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>
        <v>40</v>
      </c>
    </row>
    <row r="59" spans="2:32" ht="12.75" customHeight="1" x14ac:dyDescent="0.2">
      <c r="B59" s="27"/>
      <c r="D59" s="15" t="s">
        <v>100</v>
      </c>
      <c r="E59" s="15" t="s">
        <v>111</v>
      </c>
      <c r="F59" s="16">
        <v>7745</v>
      </c>
      <c r="G59" s="17" t="s">
        <v>26</v>
      </c>
      <c r="H59" s="15" t="s">
        <v>1</v>
      </c>
      <c r="I59" s="16">
        <v>7825</v>
      </c>
      <c r="J59" s="18" t="s">
        <v>26</v>
      </c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>
        <v>36</v>
      </c>
      <c r="AF59" s="15"/>
    </row>
    <row r="60" spans="2:32" ht="12.75" customHeight="1" x14ac:dyDescent="0.2">
      <c r="B60" s="27"/>
      <c r="D60" s="15" t="s">
        <v>85</v>
      </c>
      <c r="E60" s="15" t="s">
        <v>111</v>
      </c>
      <c r="F60" s="16">
        <v>7596.5</v>
      </c>
      <c r="G60" s="17" t="s">
        <v>28</v>
      </c>
      <c r="H60" s="15" t="s">
        <v>1</v>
      </c>
      <c r="I60" s="16">
        <v>7621.5</v>
      </c>
      <c r="J60" s="18" t="s">
        <v>28</v>
      </c>
      <c r="K60" s="17"/>
      <c r="L60" s="15"/>
      <c r="M60" s="15"/>
      <c r="N60" s="15"/>
      <c r="O60" s="15"/>
      <c r="P60" s="15"/>
      <c r="Q60" s="15"/>
      <c r="R60" s="15">
        <v>11</v>
      </c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ht="12.75" customHeight="1" x14ac:dyDescent="0.2">
      <c r="B62" s="27"/>
      <c r="D62" s="15" t="s">
        <v>86</v>
      </c>
      <c r="E62" s="15" t="s">
        <v>111</v>
      </c>
      <c r="F62" s="16">
        <v>7624</v>
      </c>
      <c r="G62" s="17" t="s">
        <v>28</v>
      </c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>
        <v>38</v>
      </c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ht="12.75" customHeight="1" x14ac:dyDescent="0.2">
      <c r="B63" s="27"/>
      <c r="D63" s="15" t="s">
        <v>87</v>
      </c>
      <c r="E63" s="15" t="s">
        <v>111</v>
      </c>
      <c r="F63" s="16">
        <v>7625</v>
      </c>
      <c r="G63" s="17" t="s">
        <v>26</v>
      </c>
      <c r="H63" s="15"/>
      <c r="I63" s="16"/>
      <c r="J63" s="18"/>
      <c r="K63" s="17"/>
      <c r="L63" s="15"/>
      <c r="M63" s="15"/>
      <c r="N63" s="15"/>
      <c r="O63" s="15"/>
      <c r="P63" s="15"/>
      <c r="Q63" s="15">
        <v>2</v>
      </c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ht="12.75" customHeight="1" x14ac:dyDescent="0.2">
      <c r="B64" s="27"/>
      <c r="D64" s="15" t="s">
        <v>90</v>
      </c>
      <c r="E64" s="15" t="s">
        <v>111</v>
      </c>
      <c r="F64" s="16">
        <v>7631</v>
      </c>
      <c r="G64" s="17" t="s">
        <v>26</v>
      </c>
      <c r="H64" s="15" t="s">
        <v>1</v>
      </c>
      <c r="I64" s="16">
        <v>7652</v>
      </c>
      <c r="J64" s="18" t="s">
        <v>26</v>
      </c>
      <c r="K64" s="17"/>
      <c r="L64" s="15"/>
      <c r="M64" s="15"/>
      <c r="N64" s="15"/>
      <c r="O64" s="15"/>
      <c r="P64" s="15"/>
      <c r="Q64" s="15"/>
      <c r="R64" s="15">
        <v>10</v>
      </c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2:32" ht="12.75" customHeight="1" x14ac:dyDescent="0.2">
      <c r="B65" s="27"/>
      <c r="D65" s="15" t="s">
        <v>91</v>
      </c>
      <c r="E65" s="15" t="s">
        <v>111</v>
      </c>
      <c r="F65" s="16">
        <v>7795.5</v>
      </c>
      <c r="G65" s="17" t="s">
        <v>26</v>
      </c>
      <c r="H65" s="15" t="s">
        <v>1</v>
      </c>
      <c r="I65" s="16">
        <v>7815.5</v>
      </c>
      <c r="J65" s="18" t="s">
        <v>26</v>
      </c>
      <c r="K65" s="17"/>
      <c r="L65" s="15"/>
      <c r="M65" s="15"/>
      <c r="N65" s="15"/>
      <c r="O65" s="15"/>
      <c r="P65" s="15"/>
      <c r="Q65" s="15"/>
      <c r="R65" s="15">
        <v>9</v>
      </c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2:32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2:32" ht="12.75" customHeight="1" x14ac:dyDescent="0.2">
      <c r="B67" s="27"/>
      <c r="D67" s="15" t="s">
        <v>92</v>
      </c>
      <c r="E67" s="15" t="s">
        <v>111</v>
      </c>
      <c r="F67" s="16">
        <v>7817.5</v>
      </c>
      <c r="G67" s="17" t="s">
        <v>26</v>
      </c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>
        <v>4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2:32" ht="12.75" customHeight="1" x14ac:dyDescent="0.2">
      <c r="B68" s="27"/>
      <c r="D68" s="15" t="s">
        <v>93</v>
      </c>
      <c r="E68" s="15" t="s">
        <v>111</v>
      </c>
      <c r="F68" s="16">
        <v>7629</v>
      </c>
      <c r="G68" s="17" t="s">
        <v>26</v>
      </c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>
        <v>4</v>
      </c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2:32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2:32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2:32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2:32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2:32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</row>
    <row r="74" spans="2:32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2:32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2:32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2:32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2:32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2:32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2:32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  <row r="81" spans="2:32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</row>
    <row r="82" spans="2:32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</row>
    <row r="83" spans="2:32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</row>
    <row r="84" spans="2:32" ht="12.75" customHeight="1" x14ac:dyDescent="0.2">
      <c r="B84" s="5" t="s">
        <v>11</v>
      </c>
      <c r="D84" s="52" t="s">
        <v>2</v>
      </c>
      <c r="E84" s="53"/>
      <c r="F84" s="53"/>
      <c r="G84" s="53"/>
      <c r="H84" s="53"/>
      <c r="I84" s="53"/>
      <c r="J84" s="54"/>
      <c r="K84" s="19">
        <f t="shared" ref="K84:R84" si="6">IF(K8="","",IF(OR(K23="", K23="LS", K23="LUMP"),IF(SUM(COUNTIF(K24:K83,"LS")+COUNTIF(K24:K83,"LUMP"))&gt;0,"LS",""),IF(SUM(K24:K83)&gt;0,ROUNDUP(SUM(K24:K83),0),"")))</f>
        <v>406</v>
      </c>
      <c r="L84" s="19">
        <f t="shared" si="6"/>
        <v>2</v>
      </c>
      <c r="M84" s="19">
        <f t="shared" si="6"/>
        <v>5</v>
      </c>
      <c r="N84" s="19">
        <f t="shared" si="6"/>
        <v>85</v>
      </c>
      <c r="O84" s="19">
        <f t="shared" si="6"/>
        <v>70</v>
      </c>
      <c r="P84" s="19">
        <f t="shared" si="6"/>
        <v>52</v>
      </c>
      <c r="Q84" s="19">
        <f t="shared" si="6"/>
        <v>2</v>
      </c>
      <c r="R84" s="19">
        <f t="shared" si="6"/>
        <v>111</v>
      </c>
      <c r="S84" s="33">
        <f>SUM(S24:S83)</f>
        <v>0.42</v>
      </c>
      <c r="T84" s="19">
        <f t="shared" ref="T84:AD84" si="7">IF(T8="","",IF(OR(T23="", T23="LS", T23="LUMP"),IF(SUM(COUNTIF(T24:T83,"LS")+COUNTIF(T24:T83,"LUMP"))&gt;0,"LS",""),IF(SUM(T24:T83)&gt;0,ROUNDUP(SUM(T24:T83),0),"")))</f>
        <v>80</v>
      </c>
      <c r="U84" s="19">
        <f t="shared" si="7"/>
        <v>118</v>
      </c>
      <c r="V84" s="19">
        <f t="shared" si="7"/>
        <v>128</v>
      </c>
      <c r="W84" s="19">
        <f t="shared" si="7"/>
        <v>158</v>
      </c>
      <c r="X84" s="19">
        <f t="shared" si="7"/>
        <v>10</v>
      </c>
      <c r="Y84" s="19">
        <f t="shared" si="7"/>
        <v>2</v>
      </c>
      <c r="Z84" s="19">
        <f t="shared" si="7"/>
        <v>2</v>
      </c>
      <c r="AA84" s="19">
        <f t="shared" si="7"/>
        <v>1</v>
      </c>
      <c r="AB84" s="19">
        <f t="shared" si="7"/>
        <v>1</v>
      </c>
      <c r="AC84" s="19">
        <f t="shared" si="7"/>
        <v>1</v>
      </c>
      <c r="AD84" s="19">
        <f t="shared" si="7"/>
        <v>6</v>
      </c>
      <c r="AE84" s="19">
        <f>IF(AE8="","",IF(OR(AE23="", AE23="LS", AE23="LUMP"),IF(SUM(COUNTIF(AE24:AE83,"LS")+COUNTIF(AE24:AE83,"LUMP"))&gt;0,"LS",""),IF(SUM(AE24:AE83)&gt;0,ROUNDUP(SUM(AE24:AE83),0),"")))</f>
        <v>214</v>
      </c>
      <c r="AF84" s="19">
        <f>IF(AF8="","",IF(OR(AF23="", AF23="LS", AF23="LUMP"),IF(SUM(COUNTIF(AF24:AF83,"LS")+COUNTIF(AF24:AF83,"LUMP"))&gt;0,"LS",""),IF(SUM(AF24:AF83)&gt;0,ROUNDUP(SUM(AF24:AF83),0),"")))</f>
        <v>80</v>
      </c>
    </row>
    <row r="85" spans="2:32" ht="12.75" customHeight="1" thickBot="1" x14ac:dyDescent="0.25"/>
    <row r="86" spans="2:32" ht="12.75" customHeight="1" thickBot="1" x14ac:dyDescent="0.25">
      <c r="B86" s="25" t="s">
        <v>9</v>
      </c>
      <c r="D86" s="51" t="str">
        <f>"SUBSUMMARY SHEET " &amp; B87</f>
        <v xml:space="preserve">SUBSUMMARY SHEET </v>
      </c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</row>
    <row r="87" spans="2:32" ht="12.75" customHeight="1" thickBot="1" x14ac:dyDescent="0.25">
      <c r="B87" s="29"/>
      <c r="D87" s="35" t="s">
        <v>7</v>
      </c>
      <c r="E87" s="35"/>
      <c r="F87" s="35"/>
      <c r="G87" s="35"/>
      <c r="H87" s="35"/>
      <c r="I87" s="35"/>
      <c r="J87" s="35"/>
      <c r="K87" s="24" t="s">
        <v>42</v>
      </c>
      <c r="L87" s="24" t="s">
        <v>43</v>
      </c>
      <c r="M87" s="24" t="s">
        <v>44</v>
      </c>
      <c r="N87" s="24" t="s">
        <v>45</v>
      </c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</row>
    <row r="88" spans="2:32" ht="12.75" customHeight="1" thickBot="1" x14ac:dyDescent="0.25">
      <c r="D88" s="36" t="s">
        <v>8</v>
      </c>
      <c r="E88" s="36"/>
      <c r="F88" s="36"/>
      <c r="G88" s="36"/>
      <c r="H88" s="36"/>
      <c r="I88" s="36"/>
      <c r="J88" s="36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</row>
    <row r="89" spans="2:32" ht="12.75" customHeight="1" x14ac:dyDescent="0.2">
      <c r="B89" s="69" t="s">
        <v>10</v>
      </c>
      <c r="D89" s="37" t="s">
        <v>20</v>
      </c>
      <c r="E89" s="37" t="s">
        <v>21</v>
      </c>
      <c r="F89" s="40" t="s">
        <v>0</v>
      </c>
      <c r="G89" s="41"/>
      <c r="H89" s="41"/>
      <c r="I89" s="41"/>
      <c r="J89" s="42"/>
      <c r="K89" s="7" t="str">
        <f t="shared" ref="K89:AA89" si="8">IF(OR(TRIM(K87)=0,TRIM(K87)=""),"",IF(IFERROR(TRIM(INDEX(QryItemNamed,MATCH(TRIM(K87),ITEM,0),2)),"")="Y","SPECIAL",LEFT(IFERROR(TRIM(INDEX(ITEM,MATCH(TRIM(K87),ITEM,0))),""),3)))</f>
        <v>605</v>
      </c>
      <c r="L89" s="8" t="str">
        <f t="shared" si="8"/>
        <v>605</v>
      </c>
      <c r="M89" s="8" t="str">
        <f t="shared" si="8"/>
        <v>611</v>
      </c>
      <c r="N89" s="8" t="str">
        <f t="shared" si="8"/>
        <v>611</v>
      </c>
      <c r="O89" s="8" t="str">
        <f t="shared" si="8"/>
        <v/>
      </c>
      <c r="P89" s="8" t="str">
        <f t="shared" si="8"/>
        <v/>
      </c>
      <c r="Q89" s="8" t="str">
        <f t="shared" si="8"/>
        <v/>
      </c>
      <c r="R89" s="8" t="str">
        <f t="shared" si="8"/>
        <v/>
      </c>
      <c r="S89" s="8" t="str">
        <f t="shared" si="8"/>
        <v/>
      </c>
      <c r="T89" s="8" t="str">
        <f t="shared" si="8"/>
        <v/>
      </c>
      <c r="U89" s="8" t="str">
        <f t="shared" si="8"/>
        <v/>
      </c>
      <c r="V89" s="8" t="str">
        <f t="shared" si="8"/>
        <v/>
      </c>
      <c r="W89" s="8" t="str">
        <f t="shared" si="8"/>
        <v/>
      </c>
      <c r="X89" s="8" t="str">
        <f t="shared" si="8"/>
        <v/>
      </c>
      <c r="Y89" s="8" t="str">
        <f t="shared" si="8"/>
        <v/>
      </c>
      <c r="Z89" s="8" t="str">
        <f t="shared" si="8"/>
        <v/>
      </c>
      <c r="AA89" s="8" t="str">
        <f t="shared" si="8"/>
        <v/>
      </c>
      <c r="AB89" s="59" t="s">
        <v>101</v>
      </c>
      <c r="AC89" s="60"/>
      <c r="AD89" s="60"/>
      <c r="AE89" s="60"/>
      <c r="AF89" s="61"/>
    </row>
    <row r="90" spans="2:32" ht="12.75" customHeight="1" x14ac:dyDescent="0.2">
      <c r="B90" s="70"/>
      <c r="D90" s="38"/>
      <c r="E90" s="38"/>
      <c r="F90" s="43"/>
      <c r="G90" s="44"/>
      <c r="H90" s="44"/>
      <c r="I90" s="44"/>
      <c r="J90" s="45"/>
      <c r="K90" s="49" t="str">
        <f t="shared" ref="K90:AA90" si="9">IF(OR(TRIM(K87)=0,TRIM(K87)=""),IF(K88="","",K88),IF(IFERROR(TRIM(INDEX(QryItemNamed,MATCH(TRIM(K87),ITEM,0),2)),"")="Y",RIGHT(IFERROR(TRIM(INDEX(QryItemNamed,MATCH(TRIM(K87),ITEM,0),4)),"123456789012"),LEN(IFERROR(TRIM(INDEX(QryItemNamed,MATCH(TRIM(K87),ITEM,0),4)),"123456789012"))-10)&amp;K88,IFERROR(TRIM(INDEX(QryItemNamed,MATCH(TRIM(K87),ITEM,0),4))&amp;K88,"ITEM CODE DOES NOT EXIST IN ITEM MASTER")))</f>
        <v>6" SHALLOW PIPE UNDERDRAINS WITH GEOTEXTILE FABRIC</v>
      </c>
      <c r="L90" s="50" t="str">
        <f t="shared" si="9"/>
        <v>6" BASE PIPE UNDERDRAINS WITH GEOTEXTILE FABRIC</v>
      </c>
      <c r="M90" s="50" t="str">
        <f t="shared" si="9"/>
        <v>6" CONDUIT, TYPE F FOR UNDERDRAIN OUTLETS</v>
      </c>
      <c r="N90" s="50" t="str">
        <f t="shared" si="9"/>
        <v>PRECAST REINFORCED CONCRETE OUTLET</v>
      </c>
      <c r="O90" s="55" t="str">
        <f t="shared" si="9"/>
        <v/>
      </c>
      <c r="P90" s="55" t="str">
        <f t="shared" si="9"/>
        <v/>
      </c>
      <c r="Q90" s="55" t="str">
        <f t="shared" si="9"/>
        <v/>
      </c>
      <c r="R90" s="55" t="str">
        <f t="shared" si="9"/>
        <v/>
      </c>
      <c r="S90" s="55" t="str">
        <f t="shared" si="9"/>
        <v/>
      </c>
      <c r="T90" s="55" t="str">
        <f t="shared" si="9"/>
        <v/>
      </c>
      <c r="U90" s="55" t="str">
        <f t="shared" si="9"/>
        <v/>
      </c>
      <c r="V90" s="55" t="str">
        <f t="shared" si="9"/>
        <v/>
      </c>
      <c r="W90" s="55" t="str">
        <f t="shared" si="9"/>
        <v/>
      </c>
      <c r="X90" s="55" t="str">
        <f t="shared" si="9"/>
        <v/>
      </c>
      <c r="Y90" s="55" t="str">
        <f t="shared" si="9"/>
        <v/>
      </c>
      <c r="Z90" s="56" t="str">
        <f t="shared" si="9"/>
        <v/>
      </c>
      <c r="AA90" s="55" t="str">
        <f t="shared" si="9"/>
        <v/>
      </c>
      <c r="AB90" s="62"/>
      <c r="AC90" s="63"/>
      <c r="AD90" s="63"/>
      <c r="AE90" s="63"/>
      <c r="AF90" s="64"/>
    </row>
    <row r="91" spans="2:32" ht="12.75" customHeight="1" x14ac:dyDescent="0.2">
      <c r="B91" s="70"/>
      <c r="D91" s="38"/>
      <c r="E91" s="38"/>
      <c r="F91" s="43"/>
      <c r="G91" s="44"/>
      <c r="H91" s="44"/>
      <c r="I91" s="44"/>
      <c r="J91" s="45"/>
      <c r="K91" s="49"/>
      <c r="L91" s="50"/>
      <c r="M91" s="50"/>
      <c r="N91" s="50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7"/>
      <c r="AA91" s="55"/>
      <c r="AB91" s="65" t="s">
        <v>102</v>
      </c>
      <c r="AC91" s="66"/>
      <c r="AD91" s="66"/>
      <c r="AE91" s="66"/>
      <c r="AF91" s="67"/>
    </row>
    <row r="92" spans="2:32" ht="12.75" customHeight="1" x14ac:dyDescent="0.2">
      <c r="B92" s="70"/>
      <c r="D92" s="38"/>
      <c r="E92" s="38"/>
      <c r="F92" s="43"/>
      <c r="G92" s="44"/>
      <c r="H92" s="44"/>
      <c r="I92" s="44"/>
      <c r="J92" s="45"/>
      <c r="K92" s="49"/>
      <c r="L92" s="50"/>
      <c r="M92" s="50"/>
      <c r="N92" s="50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7"/>
      <c r="AA92" s="55"/>
      <c r="AB92" s="56" t="s">
        <v>103</v>
      </c>
      <c r="AC92" s="56" t="s">
        <v>104</v>
      </c>
      <c r="AD92" s="56" t="s">
        <v>105</v>
      </c>
      <c r="AE92" s="56" t="s">
        <v>106</v>
      </c>
      <c r="AF92" s="56" t="s">
        <v>107</v>
      </c>
    </row>
    <row r="93" spans="2:32" ht="12.75" customHeight="1" x14ac:dyDescent="0.2">
      <c r="B93" s="70"/>
      <c r="D93" s="38"/>
      <c r="E93" s="38"/>
      <c r="F93" s="43"/>
      <c r="G93" s="44"/>
      <c r="H93" s="44"/>
      <c r="I93" s="44"/>
      <c r="J93" s="45"/>
      <c r="K93" s="49"/>
      <c r="L93" s="50"/>
      <c r="M93" s="50"/>
      <c r="N93" s="50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7"/>
      <c r="AA93" s="55"/>
      <c r="AB93" s="57"/>
      <c r="AC93" s="57"/>
      <c r="AD93" s="57"/>
      <c r="AE93" s="57"/>
      <c r="AF93" s="57"/>
    </row>
    <row r="94" spans="2:32" ht="12.75" customHeight="1" x14ac:dyDescent="0.2">
      <c r="B94" s="70"/>
      <c r="D94" s="38"/>
      <c r="E94" s="38"/>
      <c r="F94" s="43"/>
      <c r="G94" s="44"/>
      <c r="H94" s="44"/>
      <c r="I94" s="44"/>
      <c r="J94" s="45"/>
      <c r="K94" s="49"/>
      <c r="L94" s="50"/>
      <c r="M94" s="50"/>
      <c r="N94" s="50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7"/>
      <c r="AA94" s="55"/>
      <c r="AB94" s="57"/>
      <c r="AC94" s="57"/>
      <c r="AD94" s="57"/>
      <c r="AE94" s="57"/>
      <c r="AF94" s="57"/>
    </row>
    <row r="95" spans="2:32" ht="12.75" customHeight="1" x14ac:dyDescent="0.2">
      <c r="B95" s="70"/>
      <c r="D95" s="38"/>
      <c r="E95" s="38"/>
      <c r="F95" s="43"/>
      <c r="G95" s="44"/>
      <c r="H95" s="44"/>
      <c r="I95" s="44"/>
      <c r="J95" s="45"/>
      <c r="K95" s="49"/>
      <c r="L95" s="50"/>
      <c r="M95" s="50"/>
      <c r="N95" s="50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7"/>
      <c r="AA95" s="55"/>
      <c r="AB95" s="57"/>
      <c r="AC95" s="57"/>
      <c r="AD95" s="57"/>
      <c r="AE95" s="57"/>
      <c r="AF95" s="57"/>
    </row>
    <row r="96" spans="2:32" ht="12.75" customHeight="1" x14ac:dyDescent="0.2">
      <c r="B96" s="70"/>
      <c r="D96" s="38"/>
      <c r="E96" s="38"/>
      <c r="F96" s="43"/>
      <c r="G96" s="44"/>
      <c r="H96" s="44"/>
      <c r="I96" s="44"/>
      <c r="J96" s="45"/>
      <c r="K96" s="49"/>
      <c r="L96" s="50"/>
      <c r="M96" s="50"/>
      <c r="N96" s="50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7"/>
      <c r="AA96" s="55"/>
      <c r="AB96" s="57"/>
      <c r="AC96" s="57"/>
      <c r="AD96" s="57"/>
      <c r="AE96" s="57"/>
      <c r="AF96" s="57"/>
    </row>
    <row r="97" spans="2:32" ht="12.75" customHeight="1" x14ac:dyDescent="0.2">
      <c r="B97" s="70"/>
      <c r="D97" s="38"/>
      <c r="E97" s="38"/>
      <c r="F97" s="43"/>
      <c r="G97" s="44"/>
      <c r="H97" s="44"/>
      <c r="I97" s="44"/>
      <c r="J97" s="45"/>
      <c r="K97" s="49"/>
      <c r="L97" s="50"/>
      <c r="M97" s="50"/>
      <c r="N97" s="5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7"/>
      <c r="AA97" s="55"/>
      <c r="AB97" s="57"/>
      <c r="AC97" s="57"/>
      <c r="AD97" s="57"/>
      <c r="AE97" s="57"/>
      <c r="AF97" s="57"/>
    </row>
    <row r="98" spans="2:32" ht="12.75" customHeight="1" x14ac:dyDescent="0.2">
      <c r="B98" s="70"/>
      <c r="D98" s="38"/>
      <c r="E98" s="38"/>
      <c r="F98" s="43"/>
      <c r="G98" s="44"/>
      <c r="H98" s="44"/>
      <c r="I98" s="44"/>
      <c r="J98" s="45"/>
      <c r="K98" s="49"/>
      <c r="L98" s="50"/>
      <c r="M98" s="50"/>
      <c r="N98" s="50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7"/>
      <c r="AA98" s="55"/>
      <c r="AB98" s="57"/>
      <c r="AC98" s="57"/>
      <c r="AD98" s="57"/>
      <c r="AE98" s="57"/>
      <c r="AF98" s="57"/>
    </row>
    <row r="99" spans="2:32" ht="12.75" customHeight="1" x14ac:dyDescent="0.2">
      <c r="B99" s="70"/>
      <c r="D99" s="38"/>
      <c r="E99" s="38"/>
      <c r="F99" s="43"/>
      <c r="G99" s="44"/>
      <c r="H99" s="44"/>
      <c r="I99" s="44"/>
      <c r="J99" s="45"/>
      <c r="K99" s="49"/>
      <c r="L99" s="50"/>
      <c r="M99" s="50"/>
      <c r="N99" s="5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7"/>
      <c r="AA99" s="55"/>
      <c r="AB99" s="57"/>
      <c r="AC99" s="57"/>
      <c r="AD99" s="57"/>
      <c r="AE99" s="57"/>
      <c r="AF99" s="57"/>
    </row>
    <row r="100" spans="2:32" ht="12.75" customHeight="1" x14ac:dyDescent="0.2">
      <c r="B100" s="70"/>
      <c r="D100" s="38"/>
      <c r="E100" s="38"/>
      <c r="F100" s="43"/>
      <c r="G100" s="44"/>
      <c r="H100" s="44"/>
      <c r="I100" s="44"/>
      <c r="J100" s="45"/>
      <c r="K100" s="49"/>
      <c r="L100" s="50"/>
      <c r="M100" s="50"/>
      <c r="N100" s="50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7"/>
      <c r="AA100" s="55"/>
      <c r="AB100" s="57"/>
      <c r="AC100" s="57"/>
      <c r="AD100" s="57"/>
      <c r="AE100" s="57"/>
      <c r="AF100" s="57"/>
    </row>
    <row r="101" spans="2:32" ht="12.75" customHeight="1" x14ac:dyDescent="0.2">
      <c r="B101" s="70"/>
      <c r="D101" s="38"/>
      <c r="E101" s="38"/>
      <c r="F101" s="43"/>
      <c r="G101" s="44"/>
      <c r="H101" s="44"/>
      <c r="I101" s="44"/>
      <c r="J101" s="45"/>
      <c r="K101" s="49"/>
      <c r="L101" s="50"/>
      <c r="M101" s="50"/>
      <c r="N101" s="5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8"/>
      <c r="AA101" s="55"/>
      <c r="AB101" s="58"/>
      <c r="AC101" s="58"/>
      <c r="AD101" s="58"/>
      <c r="AE101" s="58"/>
      <c r="AF101" s="58"/>
    </row>
    <row r="102" spans="2:32" ht="12.75" customHeight="1" thickBot="1" x14ac:dyDescent="0.25">
      <c r="B102" s="71"/>
      <c r="D102" s="39"/>
      <c r="E102" s="39"/>
      <c r="F102" s="46"/>
      <c r="G102" s="47"/>
      <c r="H102" s="47"/>
      <c r="I102" s="47"/>
      <c r="J102" s="48"/>
      <c r="K102" s="9" t="str">
        <f t="shared" ref="K102:AA102" si="10">IF(OR(TRIM(K87)=0,TRIM(K87)=""),"",IFERROR(TRIM(INDEX(QryItemNamed,MATCH(TRIM(K87),ITEM,0),3)),""))</f>
        <v>FT</v>
      </c>
      <c r="L102" s="10" t="str">
        <f t="shared" si="10"/>
        <v>FT</v>
      </c>
      <c r="M102" s="10" t="str">
        <f t="shared" si="10"/>
        <v>FT</v>
      </c>
      <c r="N102" s="10" t="str">
        <f t="shared" si="10"/>
        <v>EACH</v>
      </c>
      <c r="O102" s="10" t="str">
        <f t="shared" si="10"/>
        <v/>
      </c>
      <c r="P102" s="10" t="str">
        <f t="shared" si="10"/>
        <v/>
      </c>
      <c r="Q102" s="10" t="str">
        <f t="shared" si="10"/>
        <v/>
      </c>
      <c r="R102" s="10" t="str">
        <f t="shared" si="10"/>
        <v/>
      </c>
      <c r="S102" s="10" t="str">
        <f t="shared" si="10"/>
        <v/>
      </c>
      <c r="T102" s="10" t="str">
        <f t="shared" si="10"/>
        <v/>
      </c>
      <c r="U102" s="10" t="str">
        <f t="shared" si="10"/>
        <v/>
      </c>
      <c r="V102" s="10" t="str">
        <f t="shared" si="10"/>
        <v/>
      </c>
      <c r="W102" s="10" t="str">
        <f t="shared" si="10"/>
        <v/>
      </c>
      <c r="X102" s="10" t="str">
        <f t="shared" si="10"/>
        <v/>
      </c>
      <c r="Y102" s="10" t="str">
        <f t="shared" si="10"/>
        <v/>
      </c>
      <c r="Z102" s="10" t="str">
        <f t="shared" si="10"/>
        <v/>
      </c>
      <c r="AA102" s="10" t="str">
        <f t="shared" si="10"/>
        <v/>
      </c>
      <c r="AB102" s="10" t="s">
        <v>108</v>
      </c>
      <c r="AC102" s="10" t="s">
        <v>108</v>
      </c>
      <c r="AD102" s="10" t="s">
        <v>108</v>
      </c>
      <c r="AE102" s="10" t="s">
        <v>108</v>
      </c>
      <c r="AF102" s="10" t="s">
        <v>108</v>
      </c>
    </row>
    <row r="103" spans="2:32" ht="12.75" customHeight="1" x14ac:dyDescent="0.2">
      <c r="B103" s="26"/>
      <c r="D103" s="11" t="s">
        <v>41</v>
      </c>
      <c r="E103" s="11" t="s">
        <v>117</v>
      </c>
      <c r="F103" s="12">
        <v>21320</v>
      </c>
      <c r="G103" s="13" t="s">
        <v>26</v>
      </c>
      <c r="H103" s="11" t="s">
        <v>1</v>
      </c>
      <c r="I103" s="12">
        <v>21366</v>
      </c>
      <c r="J103" s="14" t="s">
        <v>26</v>
      </c>
      <c r="K103" s="13">
        <v>41</v>
      </c>
      <c r="L103" s="11"/>
      <c r="M103" s="11">
        <v>5</v>
      </c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>
        <v>1</v>
      </c>
      <c r="AC103" s="11"/>
      <c r="AD103" s="11"/>
      <c r="AE103" s="11"/>
      <c r="AF103" s="11"/>
    </row>
    <row r="104" spans="2:32" ht="12.75" customHeight="1" x14ac:dyDescent="0.2">
      <c r="B104" s="27"/>
      <c r="D104" s="15" t="s">
        <v>46</v>
      </c>
      <c r="E104" s="15" t="s">
        <v>117</v>
      </c>
      <c r="F104" s="16">
        <v>21320</v>
      </c>
      <c r="G104" s="17" t="s">
        <v>28</v>
      </c>
      <c r="H104" s="15" t="s">
        <v>1</v>
      </c>
      <c r="I104" s="16">
        <v>687</v>
      </c>
      <c r="J104" s="18" t="s">
        <v>26</v>
      </c>
      <c r="K104" s="17"/>
      <c r="L104" s="15">
        <v>87</v>
      </c>
      <c r="M104" s="15">
        <v>5</v>
      </c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>
        <v>4</v>
      </c>
      <c r="AC104" s="15"/>
      <c r="AD104" s="15"/>
      <c r="AE104" s="15"/>
      <c r="AF104" s="15"/>
    </row>
    <row r="105" spans="2:32" ht="12.75" customHeight="1" x14ac:dyDescent="0.2">
      <c r="B105" s="27"/>
      <c r="D105" s="15" t="s">
        <v>47</v>
      </c>
      <c r="E105" s="15" t="s">
        <v>117</v>
      </c>
      <c r="F105" s="16">
        <v>21371</v>
      </c>
      <c r="G105" s="17" t="s">
        <v>26</v>
      </c>
      <c r="H105" s="15" t="s">
        <v>1</v>
      </c>
      <c r="I105" s="16">
        <v>21433.5</v>
      </c>
      <c r="J105" s="18" t="s">
        <v>26</v>
      </c>
      <c r="K105" s="17">
        <v>63</v>
      </c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>
        <v>1</v>
      </c>
      <c r="AC105" s="15"/>
      <c r="AD105" s="15"/>
      <c r="AE105" s="15"/>
      <c r="AF105" s="15"/>
    </row>
    <row r="106" spans="2:32" ht="12.75" customHeight="1" x14ac:dyDescent="0.2">
      <c r="B106" s="27"/>
      <c r="D106" s="15" t="s">
        <v>48</v>
      </c>
      <c r="E106" s="15" t="s">
        <v>117</v>
      </c>
      <c r="F106" s="16">
        <v>21450</v>
      </c>
      <c r="G106" s="17" t="s">
        <v>28</v>
      </c>
      <c r="H106" s="15" t="s">
        <v>1</v>
      </c>
      <c r="I106" s="16">
        <v>21474</v>
      </c>
      <c r="J106" s="18" t="s">
        <v>28</v>
      </c>
      <c r="K106" s="17">
        <v>24</v>
      </c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>
        <v>1</v>
      </c>
      <c r="AC106" s="15"/>
      <c r="AD106" s="15"/>
      <c r="AE106" s="15"/>
      <c r="AF106" s="15"/>
    </row>
    <row r="107" spans="2:32" ht="12.75" customHeight="1" x14ac:dyDescent="0.2">
      <c r="B107" s="27"/>
      <c r="D107" s="15" t="s">
        <v>49</v>
      </c>
      <c r="E107" s="15" t="s">
        <v>117</v>
      </c>
      <c r="F107" s="16">
        <v>21471</v>
      </c>
      <c r="G107" s="17" t="s">
        <v>28</v>
      </c>
      <c r="H107" s="15" t="s">
        <v>1</v>
      </c>
      <c r="I107" s="16">
        <v>541.5</v>
      </c>
      <c r="J107" s="18" t="s">
        <v>28</v>
      </c>
      <c r="K107" s="17"/>
      <c r="L107" s="15">
        <v>154</v>
      </c>
      <c r="M107" s="15">
        <v>16</v>
      </c>
      <c r="N107" s="15">
        <v>1</v>
      </c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>
        <v>1</v>
      </c>
      <c r="AD107" s="15"/>
      <c r="AE107" s="15"/>
      <c r="AF107" s="15"/>
    </row>
    <row r="108" spans="2:32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</row>
    <row r="109" spans="2:32" ht="12.75" customHeight="1" x14ac:dyDescent="0.2">
      <c r="B109" s="27"/>
      <c r="D109" s="15" t="s">
        <v>50</v>
      </c>
      <c r="E109" s="15" t="s">
        <v>117</v>
      </c>
      <c r="F109" s="16">
        <v>21473</v>
      </c>
      <c r="G109" s="17" t="s">
        <v>28</v>
      </c>
      <c r="H109" s="15" t="s">
        <v>1</v>
      </c>
      <c r="I109" s="16">
        <v>21406</v>
      </c>
      <c r="J109" s="18" t="s">
        <v>26</v>
      </c>
      <c r="K109" s="17"/>
      <c r="L109" s="15">
        <v>77</v>
      </c>
      <c r="M109" s="15">
        <v>41</v>
      </c>
      <c r="N109" s="15">
        <v>1</v>
      </c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>
        <v>3</v>
      </c>
      <c r="AC109" s="15"/>
      <c r="AD109" s="15"/>
      <c r="AE109" s="15">
        <v>2</v>
      </c>
      <c r="AF109" s="15"/>
    </row>
    <row r="110" spans="2:32" ht="12.75" customHeight="1" x14ac:dyDescent="0.2">
      <c r="B110" s="27"/>
      <c r="D110" s="15" t="s">
        <v>51</v>
      </c>
      <c r="E110" s="15" t="s">
        <v>117</v>
      </c>
      <c r="F110" s="16">
        <v>7335</v>
      </c>
      <c r="G110" s="17" t="s">
        <v>28</v>
      </c>
      <c r="H110" s="15" t="s">
        <v>1</v>
      </c>
      <c r="I110" s="16">
        <v>7635</v>
      </c>
      <c r="J110" s="18" t="s">
        <v>28</v>
      </c>
      <c r="K110" s="17"/>
      <c r="L110" s="15">
        <v>300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>
        <v>1</v>
      </c>
      <c r="AE110" s="15"/>
      <c r="AF110" s="15"/>
    </row>
    <row r="111" spans="2:32" ht="12.75" customHeight="1" x14ac:dyDescent="0.2">
      <c r="B111" s="27"/>
      <c r="D111" s="15" t="s">
        <v>52</v>
      </c>
      <c r="E111" s="15" t="s">
        <v>117</v>
      </c>
      <c r="F111" s="16">
        <v>7335</v>
      </c>
      <c r="G111" s="17" t="s">
        <v>28</v>
      </c>
      <c r="H111" s="15" t="s">
        <v>1</v>
      </c>
      <c r="I111" s="16">
        <v>7635</v>
      </c>
      <c r="J111" s="18" t="s">
        <v>28</v>
      </c>
      <c r="K111" s="17">
        <v>300</v>
      </c>
      <c r="L111" s="15"/>
      <c r="M111" s="15">
        <v>18</v>
      </c>
      <c r="N111" s="15">
        <v>1</v>
      </c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>
        <v>1</v>
      </c>
      <c r="AD111" s="15"/>
      <c r="AE111" s="15"/>
      <c r="AF111" s="15"/>
    </row>
    <row r="112" spans="2:32" ht="12.75" customHeight="1" x14ac:dyDescent="0.2">
      <c r="B112" s="27"/>
      <c r="D112" s="15" t="s">
        <v>53</v>
      </c>
      <c r="E112" s="15" t="s">
        <v>117</v>
      </c>
      <c r="F112" s="16">
        <v>21743</v>
      </c>
      <c r="G112" s="17" t="s">
        <v>26</v>
      </c>
      <c r="H112" s="15" t="s">
        <v>1</v>
      </c>
      <c r="I112" s="16">
        <v>21803</v>
      </c>
      <c r="J112" s="18" t="s">
        <v>26</v>
      </c>
      <c r="K112" s="17">
        <v>55</v>
      </c>
      <c r="L112" s="15"/>
      <c r="M112" s="15">
        <v>7</v>
      </c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>
        <v>1</v>
      </c>
      <c r="AC112" s="15"/>
      <c r="AD112" s="15"/>
      <c r="AE112" s="15"/>
      <c r="AF112" s="15"/>
    </row>
    <row r="113" spans="2:32" ht="12.75" customHeight="1" x14ac:dyDescent="0.2">
      <c r="B113" s="27"/>
      <c r="D113" s="15" t="s">
        <v>54</v>
      </c>
      <c r="E113" s="15" t="s">
        <v>117</v>
      </c>
      <c r="F113" s="16">
        <v>21771</v>
      </c>
      <c r="G113" s="17" t="s">
        <v>28</v>
      </c>
      <c r="H113" s="15" t="s">
        <v>1</v>
      </c>
      <c r="I113" s="16">
        <v>21804</v>
      </c>
      <c r="J113" s="18" t="s">
        <v>28</v>
      </c>
      <c r="K113" s="17">
        <v>33</v>
      </c>
      <c r="L113" s="15"/>
      <c r="M113" s="15">
        <v>30</v>
      </c>
      <c r="N113" s="15">
        <v>1</v>
      </c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>
        <v>1</v>
      </c>
      <c r="AD113" s="15">
        <v>1</v>
      </c>
      <c r="AE113" s="15"/>
      <c r="AF113" s="15"/>
    </row>
    <row r="114" spans="2:32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</row>
    <row r="115" spans="2:32" ht="12.75" customHeight="1" x14ac:dyDescent="0.2">
      <c r="B115" s="27"/>
      <c r="D115" s="15" t="s">
        <v>55</v>
      </c>
      <c r="E115" s="15" t="s">
        <v>117</v>
      </c>
      <c r="F115" s="16">
        <v>21785</v>
      </c>
      <c r="G115" s="17" t="s">
        <v>28</v>
      </c>
      <c r="H115" s="15" t="s">
        <v>1</v>
      </c>
      <c r="I115" s="16">
        <v>21804</v>
      </c>
      <c r="J115" s="18" t="s">
        <v>28</v>
      </c>
      <c r="K115" s="17"/>
      <c r="L115" s="15">
        <v>19</v>
      </c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</row>
    <row r="116" spans="2:32" ht="12.75" customHeight="1" x14ac:dyDescent="0.2">
      <c r="B116" s="27"/>
      <c r="D116" s="15" t="s">
        <v>56</v>
      </c>
      <c r="E116" s="15" t="s">
        <v>117</v>
      </c>
      <c r="F116" s="16">
        <v>21806</v>
      </c>
      <c r="G116" s="17" t="s">
        <v>28</v>
      </c>
      <c r="H116" s="15" t="s">
        <v>1</v>
      </c>
      <c r="I116" s="16">
        <v>435</v>
      </c>
      <c r="J116" s="18" t="s">
        <v>26</v>
      </c>
      <c r="K116" s="17">
        <v>141</v>
      </c>
      <c r="L116" s="15"/>
      <c r="M116" s="15">
        <v>15</v>
      </c>
      <c r="N116" s="15">
        <v>1</v>
      </c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>
        <v>1</v>
      </c>
      <c r="AD116" s="15"/>
      <c r="AE116" s="15"/>
      <c r="AF116" s="15"/>
    </row>
    <row r="117" spans="2:32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</row>
    <row r="118" spans="2:32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</row>
    <row r="119" spans="2:32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</row>
    <row r="120" spans="2:32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</row>
    <row r="121" spans="2:32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</row>
    <row r="122" spans="2:32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</row>
    <row r="123" spans="2:32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</row>
    <row r="124" spans="2:32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</row>
    <row r="125" spans="2:32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</row>
    <row r="126" spans="2:32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</row>
    <row r="127" spans="2:32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</row>
    <row r="128" spans="2:32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</row>
    <row r="129" spans="2:32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</row>
    <row r="130" spans="2:32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</row>
    <row r="131" spans="2:32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</row>
    <row r="132" spans="2:32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</row>
    <row r="133" spans="2:32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</row>
    <row r="134" spans="2:32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</row>
    <row r="135" spans="2:32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</row>
    <row r="136" spans="2:32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</row>
    <row r="137" spans="2:32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</row>
    <row r="138" spans="2:32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</row>
    <row r="139" spans="2:32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</row>
    <row r="140" spans="2:32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</row>
    <row r="141" spans="2:32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</row>
    <row r="142" spans="2:32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</row>
    <row r="143" spans="2:32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</row>
    <row r="144" spans="2:32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</row>
    <row r="145" spans="2:32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</row>
    <row r="146" spans="2:32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</row>
    <row r="147" spans="2:32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</row>
    <row r="148" spans="2:32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</row>
    <row r="149" spans="2:32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</row>
    <row r="150" spans="2:32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</row>
    <row r="151" spans="2:32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</row>
    <row r="152" spans="2:32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</row>
    <row r="153" spans="2:32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</row>
    <row r="154" spans="2:32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</row>
    <row r="155" spans="2:32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</row>
    <row r="156" spans="2:32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</row>
    <row r="157" spans="2:32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</row>
    <row r="158" spans="2:32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</row>
    <row r="159" spans="2:32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</row>
    <row r="160" spans="2:32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</row>
    <row r="161" spans="2:32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</row>
    <row r="162" spans="2:32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</row>
    <row r="163" spans="2:32" ht="12.75" customHeight="1" x14ac:dyDescent="0.2">
      <c r="B163" s="5" t="s">
        <v>11</v>
      </c>
      <c r="D163" s="52" t="s">
        <v>2</v>
      </c>
      <c r="E163" s="53"/>
      <c r="F163" s="53"/>
      <c r="G163" s="53"/>
      <c r="H163" s="53"/>
      <c r="I163" s="53"/>
      <c r="J163" s="54"/>
      <c r="K163" s="19">
        <f>IF(K87="","",IF(OR(K102="", K102="LS", K102="LUMP"),IF(SUM(COUNTIF(K103:K162,"LS")+COUNTIF(K103:K162,"LUMP"))&gt;0,"LS",""),IF(SUM(K103:K162)&gt;0,ROUNDUP(SUM(K103:K162),0),"")))</f>
        <v>657</v>
      </c>
      <c r="L163" s="19">
        <f t="shared" ref="L163:AF163" si="11">IF(L87="","",IF(OR(L102="", L102="LS", L102="LUMP"),IF(SUM(COUNTIF(L103:L162,"LS")+COUNTIF(L103:L162,"LUMP"))&gt;0,"LS",""),IF(SUM(L103:L162)&gt;0,ROUNDUP(SUM(L103:L162),0),"")))</f>
        <v>637</v>
      </c>
      <c r="M163" s="19">
        <f t="shared" si="11"/>
        <v>137</v>
      </c>
      <c r="N163" s="19">
        <f t="shared" si="11"/>
        <v>5</v>
      </c>
      <c r="O163" s="19" t="str">
        <f t="shared" si="11"/>
        <v/>
      </c>
      <c r="P163" s="19" t="str">
        <f t="shared" si="11"/>
        <v/>
      </c>
      <c r="Q163" s="19" t="str">
        <f t="shared" si="11"/>
        <v/>
      </c>
      <c r="R163" s="19" t="str">
        <f t="shared" si="11"/>
        <v/>
      </c>
      <c r="S163" s="19" t="str">
        <f t="shared" si="11"/>
        <v/>
      </c>
      <c r="T163" s="19" t="str">
        <f t="shared" si="11"/>
        <v/>
      </c>
      <c r="U163" s="19" t="str">
        <f t="shared" si="11"/>
        <v/>
      </c>
      <c r="V163" s="19" t="str">
        <f t="shared" si="11"/>
        <v/>
      </c>
      <c r="W163" s="19" t="str">
        <f t="shared" si="11"/>
        <v/>
      </c>
      <c r="X163" s="19" t="str">
        <f t="shared" si="11"/>
        <v/>
      </c>
      <c r="Y163" s="19" t="str">
        <f t="shared" si="11"/>
        <v/>
      </c>
      <c r="Z163" s="19" t="str">
        <f t="shared" si="11"/>
        <v/>
      </c>
      <c r="AA163" s="19" t="str">
        <f t="shared" si="11"/>
        <v/>
      </c>
      <c r="AB163" s="19" t="str">
        <f t="shared" si="11"/>
        <v/>
      </c>
      <c r="AC163" s="19" t="str">
        <f t="shared" si="11"/>
        <v/>
      </c>
      <c r="AD163" s="19"/>
      <c r="AE163" s="19"/>
      <c r="AF163" s="19" t="str">
        <f t="shared" si="11"/>
        <v/>
      </c>
    </row>
    <row r="164" spans="2:32" ht="12.75" customHeight="1" thickBot="1" x14ac:dyDescent="0.25"/>
    <row r="165" spans="2:32" ht="12.75" customHeight="1" thickBot="1" x14ac:dyDescent="0.25">
      <c r="B165" s="25" t="s">
        <v>9</v>
      </c>
      <c r="D165" s="51" t="str">
        <f>"SUBSUMMARY SHEET " &amp; B166</f>
        <v xml:space="preserve">SUBSUMMARY SHEET </v>
      </c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</row>
    <row r="166" spans="2:32" ht="12.75" customHeight="1" thickBot="1" x14ac:dyDescent="0.25">
      <c r="B166" s="29"/>
      <c r="D166" s="35" t="s">
        <v>7</v>
      </c>
      <c r="E166" s="35"/>
      <c r="F166" s="35"/>
      <c r="G166" s="35"/>
      <c r="H166" s="35"/>
      <c r="I166" s="35"/>
      <c r="J166" s="35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</row>
    <row r="167" spans="2:32" ht="12.75" customHeight="1" thickBot="1" x14ac:dyDescent="0.25">
      <c r="D167" s="36" t="s">
        <v>8</v>
      </c>
      <c r="E167" s="36"/>
      <c r="F167" s="36"/>
      <c r="G167" s="36"/>
      <c r="H167" s="36"/>
      <c r="I167" s="36"/>
      <c r="J167" s="36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</row>
    <row r="168" spans="2:32" ht="12.75" customHeight="1" x14ac:dyDescent="0.2">
      <c r="B168" s="69" t="s">
        <v>10</v>
      </c>
      <c r="D168" s="37" t="s">
        <v>20</v>
      </c>
      <c r="E168" s="37" t="s">
        <v>21</v>
      </c>
      <c r="F168" s="40" t="s">
        <v>0</v>
      </c>
      <c r="G168" s="41"/>
      <c r="H168" s="41"/>
      <c r="I168" s="41"/>
      <c r="J168" s="42"/>
      <c r="K168" s="7" t="str">
        <f t="shared" ref="K168:AF168" si="12">IF(OR(TRIM(K166)=0,TRIM(K166)=""),"",IF(IFERROR(TRIM(INDEX(QryItemNamed,MATCH(TRIM(K166),ITEM,0),2)),"")="Y","SPECIAL",LEFT(IFERROR(TRIM(INDEX(ITEM,MATCH(TRIM(K166),ITEM,0))),""),3)))</f>
        <v/>
      </c>
      <c r="L168" s="8" t="str">
        <f t="shared" si="12"/>
        <v/>
      </c>
      <c r="M168" s="8" t="str">
        <f t="shared" si="12"/>
        <v/>
      </c>
      <c r="N168" s="8" t="str">
        <f t="shared" si="12"/>
        <v/>
      </c>
      <c r="O168" s="8" t="str">
        <f t="shared" si="12"/>
        <v/>
      </c>
      <c r="P168" s="8" t="str">
        <f t="shared" si="12"/>
        <v/>
      </c>
      <c r="Q168" s="8" t="str">
        <f t="shared" si="12"/>
        <v/>
      </c>
      <c r="R168" s="8" t="str">
        <f t="shared" si="12"/>
        <v/>
      </c>
      <c r="S168" s="8" t="str">
        <f t="shared" si="12"/>
        <v/>
      </c>
      <c r="T168" s="8" t="str">
        <f t="shared" si="12"/>
        <v/>
      </c>
      <c r="U168" s="8" t="str">
        <f t="shared" si="12"/>
        <v/>
      </c>
      <c r="V168" s="8" t="str">
        <f t="shared" si="12"/>
        <v/>
      </c>
      <c r="W168" s="8" t="str">
        <f t="shared" si="12"/>
        <v/>
      </c>
      <c r="X168" s="8" t="str">
        <f t="shared" si="12"/>
        <v/>
      </c>
      <c r="Y168" s="8" t="str">
        <f t="shared" si="12"/>
        <v/>
      </c>
      <c r="Z168" s="8" t="str">
        <f t="shared" si="12"/>
        <v/>
      </c>
      <c r="AA168" s="8" t="str">
        <f t="shared" si="12"/>
        <v/>
      </c>
      <c r="AB168" s="8" t="str">
        <f t="shared" si="12"/>
        <v/>
      </c>
      <c r="AC168" s="8" t="str">
        <f t="shared" si="12"/>
        <v/>
      </c>
      <c r="AD168" s="8"/>
      <c r="AE168" s="8"/>
      <c r="AF168" s="8" t="str">
        <f t="shared" si="12"/>
        <v/>
      </c>
    </row>
    <row r="169" spans="2:32" ht="12.75" customHeight="1" x14ac:dyDescent="0.2">
      <c r="B169" s="70"/>
      <c r="D169" s="38"/>
      <c r="E169" s="38"/>
      <c r="F169" s="43"/>
      <c r="G169" s="44"/>
      <c r="H169" s="44"/>
      <c r="I169" s="44"/>
      <c r="J169" s="45"/>
      <c r="K169" s="49" t="str">
        <f t="shared" ref="K169:AF169" si="13">IF(OR(TRIM(K166)=0,TRIM(K166)=""),IF(K167="","",K167),IF(IFERROR(TRIM(INDEX(QryItemNamed,MATCH(TRIM(K166),ITEM,0),2)),"")="Y",RIGHT(IFERROR(TRIM(INDEX(QryItemNamed,MATCH(TRIM(K166),ITEM,0),4)),"123456789012"),LEN(IFERROR(TRIM(INDEX(QryItemNamed,MATCH(TRIM(K166),ITEM,0),4)),"123456789012"))-10)&amp;K167,IFERROR(TRIM(INDEX(QryItemNamed,MATCH(TRIM(K166),ITEM,0),4))&amp;K167,"ITEM CODE DOES NOT EXIST IN ITEM MASTER")))</f>
        <v/>
      </c>
      <c r="L169" s="50" t="str">
        <f t="shared" si="13"/>
        <v/>
      </c>
      <c r="M169" s="50" t="str">
        <f t="shared" si="13"/>
        <v/>
      </c>
      <c r="N169" s="50" t="str">
        <f t="shared" si="13"/>
        <v/>
      </c>
      <c r="O169" s="55" t="str">
        <f t="shared" si="13"/>
        <v/>
      </c>
      <c r="P169" s="55" t="str">
        <f t="shared" si="13"/>
        <v/>
      </c>
      <c r="Q169" s="55" t="str">
        <f t="shared" si="13"/>
        <v/>
      </c>
      <c r="R169" s="55" t="str">
        <f t="shared" si="13"/>
        <v/>
      </c>
      <c r="S169" s="55" t="str">
        <f t="shared" si="13"/>
        <v/>
      </c>
      <c r="T169" s="55" t="str">
        <f t="shared" si="13"/>
        <v/>
      </c>
      <c r="U169" s="55" t="str">
        <f t="shared" si="13"/>
        <v/>
      </c>
      <c r="V169" s="55" t="str">
        <f t="shared" si="13"/>
        <v/>
      </c>
      <c r="W169" s="55" t="str">
        <f t="shared" si="13"/>
        <v/>
      </c>
      <c r="X169" s="55" t="str">
        <f t="shared" si="13"/>
        <v/>
      </c>
      <c r="Y169" s="55" t="str">
        <f t="shared" si="13"/>
        <v/>
      </c>
      <c r="Z169" s="56" t="str">
        <f t="shared" si="13"/>
        <v/>
      </c>
      <c r="AA169" s="55" t="str">
        <f t="shared" si="13"/>
        <v/>
      </c>
      <c r="AB169" s="55" t="str">
        <f t="shared" si="13"/>
        <v/>
      </c>
      <c r="AC169" s="55" t="str">
        <f t="shared" si="13"/>
        <v/>
      </c>
      <c r="AD169" s="34"/>
      <c r="AE169" s="34"/>
      <c r="AF169" s="55" t="str">
        <f t="shared" si="13"/>
        <v/>
      </c>
    </row>
    <row r="170" spans="2:32" ht="12.75" customHeight="1" x14ac:dyDescent="0.2">
      <c r="B170" s="70"/>
      <c r="D170" s="38"/>
      <c r="E170" s="38"/>
      <c r="F170" s="43"/>
      <c r="G170" s="44"/>
      <c r="H170" s="44"/>
      <c r="I170" s="44"/>
      <c r="J170" s="45"/>
      <c r="K170" s="49"/>
      <c r="L170" s="50"/>
      <c r="M170" s="50"/>
      <c r="N170" s="50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7"/>
      <c r="AA170" s="55"/>
      <c r="AB170" s="55"/>
      <c r="AC170" s="55"/>
      <c r="AD170" s="34"/>
      <c r="AE170" s="34"/>
      <c r="AF170" s="55"/>
    </row>
    <row r="171" spans="2:32" ht="12.75" customHeight="1" x14ac:dyDescent="0.2">
      <c r="B171" s="70"/>
      <c r="D171" s="38"/>
      <c r="E171" s="38"/>
      <c r="F171" s="43"/>
      <c r="G171" s="44"/>
      <c r="H171" s="44"/>
      <c r="I171" s="44"/>
      <c r="J171" s="45"/>
      <c r="K171" s="49"/>
      <c r="L171" s="50"/>
      <c r="M171" s="50"/>
      <c r="N171" s="50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7"/>
      <c r="AA171" s="55"/>
      <c r="AB171" s="55"/>
      <c r="AC171" s="55"/>
      <c r="AD171" s="34"/>
      <c r="AE171" s="34"/>
      <c r="AF171" s="55"/>
    </row>
    <row r="172" spans="2:32" ht="12.75" customHeight="1" x14ac:dyDescent="0.2">
      <c r="B172" s="70"/>
      <c r="D172" s="38"/>
      <c r="E172" s="38"/>
      <c r="F172" s="43"/>
      <c r="G172" s="44"/>
      <c r="H172" s="44"/>
      <c r="I172" s="44"/>
      <c r="J172" s="45"/>
      <c r="K172" s="49"/>
      <c r="L172" s="50"/>
      <c r="M172" s="50"/>
      <c r="N172" s="50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7"/>
      <c r="AA172" s="55"/>
      <c r="AB172" s="55"/>
      <c r="AC172" s="55"/>
      <c r="AD172" s="34"/>
      <c r="AE172" s="34"/>
      <c r="AF172" s="55"/>
    </row>
    <row r="173" spans="2:32" ht="12.75" customHeight="1" x14ac:dyDescent="0.2">
      <c r="B173" s="70"/>
      <c r="D173" s="38"/>
      <c r="E173" s="38"/>
      <c r="F173" s="43"/>
      <c r="G173" s="44"/>
      <c r="H173" s="44"/>
      <c r="I173" s="44"/>
      <c r="J173" s="45"/>
      <c r="K173" s="49"/>
      <c r="L173" s="50"/>
      <c r="M173" s="50"/>
      <c r="N173" s="50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7"/>
      <c r="AA173" s="55"/>
      <c r="AB173" s="55"/>
      <c r="AC173" s="55"/>
      <c r="AD173" s="34"/>
      <c r="AE173" s="34"/>
      <c r="AF173" s="55"/>
    </row>
    <row r="174" spans="2:32" ht="12.75" customHeight="1" x14ac:dyDescent="0.2">
      <c r="B174" s="70"/>
      <c r="D174" s="38"/>
      <c r="E174" s="38"/>
      <c r="F174" s="43"/>
      <c r="G174" s="44"/>
      <c r="H174" s="44"/>
      <c r="I174" s="44"/>
      <c r="J174" s="45"/>
      <c r="K174" s="49"/>
      <c r="L174" s="50"/>
      <c r="M174" s="50"/>
      <c r="N174" s="50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7"/>
      <c r="AA174" s="55"/>
      <c r="AB174" s="55"/>
      <c r="AC174" s="55"/>
      <c r="AD174" s="34"/>
      <c r="AE174" s="34"/>
      <c r="AF174" s="55"/>
    </row>
    <row r="175" spans="2:32" ht="12.75" customHeight="1" x14ac:dyDescent="0.2">
      <c r="B175" s="70"/>
      <c r="D175" s="38"/>
      <c r="E175" s="38"/>
      <c r="F175" s="43"/>
      <c r="G175" s="44"/>
      <c r="H175" s="44"/>
      <c r="I175" s="44"/>
      <c r="J175" s="45"/>
      <c r="K175" s="49"/>
      <c r="L175" s="50"/>
      <c r="M175" s="50"/>
      <c r="N175" s="50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7"/>
      <c r="AA175" s="55"/>
      <c r="AB175" s="55"/>
      <c r="AC175" s="55"/>
      <c r="AD175" s="34"/>
      <c r="AE175" s="34"/>
      <c r="AF175" s="55"/>
    </row>
    <row r="176" spans="2:32" ht="12.75" customHeight="1" x14ac:dyDescent="0.2">
      <c r="B176" s="70"/>
      <c r="D176" s="38"/>
      <c r="E176" s="38"/>
      <c r="F176" s="43"/>
      <c r="G176" s="44"/>
      <c r="H176" s="44"/>
      <c r="I176" s="44"/>
      <c r="J176" s="45"/>
      <c r="K176" s="49"/>
      <c r="L176" s="50"/>
      <c r="M176" s="50"/>
      <c r="N176" s="50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7"/>
      <c r="AA176" s="55"/>
      <c r="AB176" s="55"/>
      <c r="AC176" s="55"/>
      <c r="AD176" s="34"/>
      <c r="AE176" s="34"/>
      <c r="AF176" s="55"/>
    </row>
    <row r="177" spans="2:32" ht="12.75" customHeight="1" x14ac:dyDescent="0.2">
      <c r="B177" s="70"/>
      <c r="D177" s="38"/>
      <c r="E177" s="38"/>
      <c r="F177" s="43"/>
      <c r="G177" s="44"/>
      <c r="H177" s="44"/>
      <c r="I177" s="44"/>
      <c r="J177" s="45"/>
      <c r="K177" s="49"/>
      <c r="L177" s="50"/>
      <c r="M177" s="50"/>
      <c r="N177" s="50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7"/>
      <c r="AA177" s="55"/>
      <c r="AB177" s="55"/>
      <c r="AC177" s="55"/>
      <c r="AD177" s="34"/>
      <c r="AE177" s="34"/>
      <c r="AF177" s="55"/>
    </row>
    <row r="178" spans="2:32" ht="12.75" customHeight="1" x14ac:dyDescent="0.2">
      <c r="B178" s="70"/>
      <c r="D178" s="38"/>
      <c r="E178" s="38"/>
      <c r="F178" s="43"/>
      <c r="G178" s="44"/>
      <c r="H178" s="44"/>
      <c r="I178" s="44"/>
      <c r="J178" s="45"/>
      <c r="K178" s="49"/>
      <c r="L178" s="50"/>
      <c r="M178" s="50"/>
      <c r="N178" s="50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7"/>
      <c r="AA178" s="55"/>
      <c r="AB178" s="55"/>
      <c r="AC178" s="55"/>
      <c r="AD178" s="34"/>
      <c r="AE178" s="34"/>
      <c r="AF178" s="55"/>
    </row>
    <row r="179" spans="2:32" ht="12.75" customHeight="1" x14ac:dyDescent="0.2">
      <c r="B179" s="70"/>
      <c r="D179" s="38"/>
      <c r="E179" s="38"/>
      <c r="F179" s="43"/>
      <c r="G179" s="44"/>
      <c r="H179" s="44"/>
      <c r="I179" s="44"/>
      <c r="J179" s="45"/>
      <c r="K179" s="49"/>
      <c r="L179" s="50"/>
      <c r="M179" s="50"/>
      <c r="N179" s="50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7"/>
      <c r="AA179" s="55"/>
      <c r="AB179" s="55"/>
      <c r="AC179" s="55"/>
      <c r="AD179" s="34"/>
      <c r="AE179" s="34"/>
      <c r="AF179" s="55"/>
    </row>
    <row r="180" spans="2:32" ht="12.75" customHeight="1" x14ac:dyDescent="0.2">
      <c r="B180" s="70"/>
      <c r="D180" s="38"/>
      <c r="E180" s="38"/>
      <c r="F180" s="43"/>
      <c r="G180" s="44"/>
      <c r="H180" s="44"/>
      <c r="I180" s="44"/>
      <c r="J180" s="45"/>
      <c r="K180" s="49"/>
      <c r="L180" s="50"/>
      <c r="M180" s="50"/>
      <c r="N180" s="50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8"/>
      <c r="AA180" s="55"/>
      <c r="AB180" s="55"/>
      <c r="AC180" s="55"/>
      <c r="AD180" s="34"/>
      <c r="AE180" s="34"/>
      <c r="AF180" s="55"/>
    </row>
    <row r="181" spans="2:32" ht="12.75" customHeight="1" thickBot="1" x14ac:dyDescent="0.25">
      <c r="B181" s="71"/>
      <c r="D181" s="39"/>
      <c r="E181" s="39"/>
      <c r="F181" s="46"/>
      <c r="G181" s="47"/>
      <c r="H181" s="47"/>
      <c r="I181" s="47"/>
      <c r="J181" s="48"/>
      <c r="K181" s="9" t="str">
        <f t="shared" ref="K181:AF181" si="14">IF(OR(TRIM(K166)=0,TRIM(K166)=""),"",IFERROR(TRIM(INDEX(QryItemNamed,MATCH(TRIM(K166),ITEM,0),3)),""))</f>
        <v/>
      </c>
      <c r="L181" s="10" t="str">
        <f t="shared" si="14"/>
        <v/>
      </c>
      <c r="M181" s="10" t="str">
        <f t="shared" si="14"/>
        <v/>
      </c>
      <c r="N181" s="10" t="str">
        <f t="shared" si="14"/>
        <v/>
      </c>
      <c r="O181" s="10" t="str">
        <f t="shared" si="14"/>
        <v/>
      </c>
      <c r="P181" s="10" t="str">
        <f t="shared" si="14"/>
        <v/>
      </c>
      <c r="Q181" s="10" t="str">
        <f t="shared" si="14"/>
        <v/>
      </c>
      <c r="R181" s="10" t="str">
        <f t="shared" si="14"/>
        <v/>
      </c>
      <c r="S181" s="10" t="str">
        <f t="shared" si="14"/>
        <v/>
      </c>
      <c r="T181" s="10" t="str">
        <f t="shared" si="14"/>
        <v/>
      </c>
      <c r="U181" s="10" t="str">
        <f t="shared" si="14"/>
        <v/>
      </c>
      <c r="V181" s="10" t="str">
        <f t="shared" si="14"/>
        <v/>
      </c>
      <c r="W181" s="10" t="str">
        <f t="shared" si="14"/>
        <v/>
      </c>
      <c r="X181" s="10" t="str">
        <f t="shared" si="14"/>
        <v/>
      </c>
      <c r="Y181" s="10" t="str">
        <f t="shared" si="14"/>
        <v/>
      </c>
      <c r="Z181" s="10" t="str">
        <f t="shared" si="14"/>
        <v/>
      </c>
      <c r="AA181" s="10" t="str">
        <f t="shared" si="14"/>
        <v/>
      </c>
      <c r="AB181" s="10" t="str">
        <f t="shared" si="14"/>
        <v/>
      </c>
      <c r="AC181" s="10" t="str">
        <f t="shared" si="14"/>
        <v/>
      </c>
      <c r="AD181" s="10"/>
      <c r="AE181" s="10"/>
      <c r="AF181" s="10" t="str">
        <f t="shared" si="14"/>
        <v/>
      </c>
    </row>
    <row r="182" spans="2:32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</row>
    <row r="183" spans="2:32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</row>
    <row r="184" spans="2:32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</row>
    <row r="185" spans="2:32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</row>
    <row r="186" spans="2:32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</row>
    <row r="187" spans="2:32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</row>
    <row r="188" spans="2:32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</row>
    <row r="189" spans="2:32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</row>
    <row r="190" spans="2:32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</row>
    <row r="191" spans="2:32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</row>
    <row r="192" spans="2:32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</row>
    <row r="193" spans="2:32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</row>
    <row r="194" spans="2:32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</row>
    <row r="195" spans="2:32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</row>
    <row r="196" spans="2:32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</row>
    <row r="197" spans="2:32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</row>
    <row r="198" spans="2:32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</row>
    <row r="199" spans="2:32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</row>
    <row r="200" spans="2:32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</row>
    <row r="201" spans="2:32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</row>
    <row r="202" spans="2:32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</row>
    <row r="203" spans="2:32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</row>
    <row r="204" spans="2:32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</row>
    <row r="205" spans="2:32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</row>
    <row r="206" spans="2:32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</row>
    <row r="207" spans="2:32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</row>
    <row r="208" spans="2:32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</row>
    <row r="209" spans="2:32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</row>
    <row r="210" spans="2:32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</row>
    <row r="211" spans="2:32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</row>
    <row r="212" spans="2:32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</row>
    <row r="213" spans="2:32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</row>
    <row r="214" spans="2:32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</row>
    <row r="215" spans="2:32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</row>
    <row r="216" spans="2:32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</row>
    <row r="217" spans="2:32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</row>
    <row r="218" spans="2:32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</row>
    <row r="219" spans="2:32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</row>
    <row r="220" spans="2:32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</row>
    <row r="221" spans="2:32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</row>
    <row r="222" spans="2:32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</row>
    <row r="223" spans="2:32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</row>
    <row r="224" spans="2:32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</row>
    <row r="225" spans="2:32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</row>
    <row r="226" spans="2:32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</row>
    <row r="227" spans="2:32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</row>
    <row r="228" spans="2:32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</row>
    <row r="229" spans="2:32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</row>
    <row r="230" spans="2:32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</row>
    <row r="231" spans="2:32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</row>
    <row r="232" spans="2:32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</row>
    <row r="233" spans="2:32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</row>
    <row r="234" spans="2:32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</row>
    <row r="235" spans="2:32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</row>
    <row r="236" spans="2:32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</row>
    <row r="237" spans="2:32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</row>
    <row r="238" spans="2:32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</row>
    <row r="239" spans="2:32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</row>
    <row r="240" spans="2:32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</row>
    <row r="241" spans="2:32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</row>
    <row r="242" spans="2:32" ht="12.75" customHeight="1" x14ac:dyDescent="0.2">
      <c r="B242" s="5" t="s">
        <v>11</v>
      </c>
      <c r="D242" s="52" t="s">
        <v>2</v>
      </c>
      <c r="E242" s="53"/>
      <c r="F242" s="53"/>
      <c r="G242" s="53"/>
      <c r="H242" s="53"/>
      <c r="I242" s="53"/>
      <c r="J242" s="54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F242" si="15">IF(L166="","",IF(OR(L181="", L181="LS", L181="LUMP"),IF(SUM(COUNTIF(L182:L241,"LS")+COUNTIF(L182:L241,"LUMP"))&gt;0,"LS",""),IF(SUM(L182:L241)&gt;0,ROUNDUP(SUM(L182:L241),0),"")))</f>
        <v/>
      </c>
      <c r="M242" s="19" t="str">
        <f t="shared" si="15"/>
        <v/>
      </c>
      <c r="N242" s="19" t="str">
        <f t="shared" si="15"/>
        <v/>
      </c>
      <c r="O242" s="19" t="str">
        <f t="shared" si="15"/>
        <v/>
      </c>
      <c r="P242" s="19" t="str">
        <f t="shared" si="15"/>
        <v/>
      </c>
      <c r="Q242" s="19" t="str">
        <f t="shared" si="15"/>
        <v/>
      </c>
      <c r="R242" s="19" t="str">
        <f t="shared" si="15"/>
        <v/>
      </c>
      <c r="S242" s="19" t="str">
        <f t="shared" si="15"/>
        <v/>
      </c>
      <c r="T242" s="19" t="str">
        <f t="shared" si="15"/>
        <v/>
      </c>
      <c r="U242" s="19" t="str">
        <f t="shared" si="15"/>
        <v/>
      </c>
      <c r="V242" s="19" t="str">
        <f t="shared" si="15"/>
        <v/>
      </c>
      <c r="W242" s="19" t="str">
        <f t="shared" si="15"/>
        <v/>
      </c>
      <c r="X242" s="19" t="str">
        <f t="shared" si="15"/>
        <v/>
      </c>
      <c r="Y242" s="19" t="str">
        <f t="shared" si="15"/>
        <v/>
      </c>
      <c r="Z242" s="19" t="str">
        <f t="shared" si="15"/>
        <v/>
      </c>
      <c r="AA242" s="19" t="str">
        <f t="shared" si="15"/>
        <v/>
      </c>
      <c r="AB242" s="19" t="str">
        <f t="shared" si="15"/>
        <v/>
      </c>
      <c r="AC242" s="19" t="str">
        <f t="shared" si="15"/>
        <v/>
      </c>
      <c r="AD242" s="19"/>
      <c r="AE242" s="19"/>
      <c r="AF242" s="19" t="str">
        <f t="shared" si="15"/>
        <v/>
      </c>
    </row>
    <row r="243" spans="2:32" ht="12.75" customHeight="1" thickBot="1" x14ac:dyDescent="0.25"/>
    <row r="244" spans="2:32" ht="12.75" customHeight="1" thickBot="1" x14ac:dyDescent="0.25">
      <c r="B244" s="25" t="s">
        <v>9</v>
      </c>
      <c r="D244" s="51" t="str">
        <f>"SUBSUMMARY SHEET " &amp; B245</f>
        <v xml:space="preserve">SUBSUMMARY SHEET </v>
      </c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  <c r="AC244" s="51"/>
      <c r="AD244" s="51"/>
      <c r="AE244" s="51"/>
      <c r="AF244" s="51"/>
    </row>
    <row r="245" spans="2:32" ht="12.75" customHeight="1" thickBot="1" x14ac:dyDescent="0.25">
      <c r="B245" s="29"/>
      <c r="D245" s="35" t="s">
        <v>7</v>
      </c>
      <c r="E245" s="35"/>
      <c r="F245" s="35"/>
      <c r="G245" s="35"/>
      <c r="H245" s="35"/>
      <c r="I245" s="35"/>
      <c r="J245" s="35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</row>
    <row r="246" spans="2:32" ht="12.75" customHeight="1" thickBot="1" x14ac:dyDescent="0.25">
      <c r="D246" s="36" t="s">
        <v>8</v>
      </c>
      <c r="E246" s="36"/>
      <c r="F246" s="36"/>
      <c r="G246" s="36"/>
      <c r="H246" s="36"/>
      <c r="I246" s="36"/>
      <c r="J246" s="36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</row>
    <row r="247" spans="2:32" ht="12.75" customHeight="1" x14ac:dyDescent="0.2">
      <c r="B247" s="69" t="s">
        <v>10</v>
      </c>
      <c r="D247" s="37" t="s">
        <v>20</v>
      </c>
      <c r="E247" s="37" t="s">
        <v>21</v>
      </c>
      <c r="F247" s="40" t="s">
        <v>0</v>
      </c>
      <c r="G247" s="41"/>
      <c r="H247" s="41"/>
      <c r="I247" s="41"/>
      <c r="J247" s="42"/>
      <c r="K247" s="7" t="str">
        <f t="shared" ref="K247:AF247" si="16">IF(OR(TRIM(K245)=0,TRIM(K245)=""),"",IF(IFERROR(TRIM(INDEX(QryItemNamed,MATCH(TRIM(K245),ITEM,0),2)),"")="Y","SPECIAL",LEFT(IFERROR(TRIM(INDEX(ITEM,MATCH(TRIM(K245),ITEM,0))),""),3)))</f>
        <v/>
      </c>
      <c r="L247" s="8" t="str">
        <f t="shared" si="16"/>
        <v/>
      </c>
      <c r="M247" s="8" t="str">
        <f t="shared" si="16"/>
        <v/>
      </c>
      <c r="N247" s="8" t="str">
        <f t="shared" si="16"/>
        <v/>
      </c>
      <c r="O247" s="8" t="str">
        <f t="shared" si="16"/>
        <v/>
      </c>
      <c r="P247" s="8" t="str">
        <f t="shared" si="16"/>
        <v/>
      </c>
      <c r="Q247" s="8" t="str">
        <f t="shared" si="16"/>
        <v/>
      </c>
      <c r="R247" s="8" t="str">
        <f t="shared" si="16"/>
        <v/>
      </c>
      <c r="S247" s="8" t="str">
        <f t="shared" si="16"/>
        <v/>
      </c>
      <c r="T247" s="8" t="str">
        <f t="shared" si="16"/>
        <v/>
      </c>
      <c r="U247" s="8" t="str">
        <f t="shared" si="16"/>
        <v/>
      </c>
      <c r="V247" s="8" t="str">
        <f t="shared" si="16"/>
        <v/>
      </c>
      <c r="W247" s="8" t="str">
        <f t="shared" si="16"/>
        <v/>
      </c>
      <c r="X247" s="8" t="str">
        <f t="shared" si="16"/>
        <v/>
      </c>
      <c r="Y247" s="8" t="str">
        <f t="shared" si="16"/>
        <v/>
      </c>
      <c r="Z247" s="8" t="str">
        <f t="shared" si="16"/>
        <v/>
      </c>
      <c r="AA247" s="8" t="str">
        <f t="shared" si="16"/>
        <v/>
      </c>
      <c r="AB247" s="8" t="str">
        <f t="shared" si="16"/>
        <v/>
      </c>
      <c r="AC247" s="8" t="str">
        <f t="shared" si="16"/>
        <v/>
      </c>
      <c r="AD247" s="8"/>
      <c r="AE247" s="8"/>
      <c r="AF247" s="8" t="str">
        <f t="shared" si="16"/>
        <v/>
      </c>
    </row>
    <row r="248" spans="2:32" ht="12.75" customHeight="1" x14ac:dyDescent="0.2">
      <c r="B248" s="70"/>
      <c r="D248" s="38"/>
      <c r="E248" s="38"/>
      <c r="F248" s="43"/>
      <c r="G248" s="44"/>
      <c r="H248" s="44"/>
      <c r="I248" s="44"/>
      <c r="J248" s="45"/>
      <c r="K248" s="49" t="str">
        <f t="shared" ref="K248:AF248" si="17">IF(OR(TRIM(K245)=0,TRIM(K245)=""),IF(K246="","",K246),IF(IFERROR(TRIM(INDEX(QryItemNamed,MATCH(TRIM(K245),ITEM,0),2)),"")="Y",RIGHT(IFERROR(TRIM(INDEX(QryItemNamed,MATCH(TRIM(K245),ITEM,0),4)),"123456789012"),LEN(IFERROR(TRIM(INDEX(QryItemNamed,MATCH(TRIM(K245),ITEM,0),4)),"123456789012"))-10)&amp;K246,IFERROR(TRIM(INDEX(QryItemNamed,MATCH(TRIM(K245),ITEM,0),4))&amp;K246,"ITEM CODE DOES NOT EXIST IN ITEM MASTER")))</f>
        <v/>
      </c>
      <c r="L248" s="50" t="str">
        <f t="shared" si="17"/>
        <v/>
      </c>
      <c r="M248" s="50" t="str">
        <f t="shared" si="17"/>
        <v/>
      </c>
      <c r="N248" s="50" t="str">
        <f t="shared" si="17"/>
        <v/>
      </c>
      <c r="O248" s="55" t="str">
        <f t="shared" si="17"/>
        <v/>
      </c>
      <c r="P248" s="55" t="str">
        <f t="shared" si="17"/>
        <v/>
      </c>
      <c r="Q248" s="55" t="str">
        <f t="shared" si="17"/>
        <v/>
      </c>
      <c r="R248" s="55" t="str">
        <f t="shared" si="17"/>
        <v/>
      </c>
      <c r="S248" s="55" t="str">
        <f t="shared" si="17"/>
        <v/>
      </c>
      <c r="T248" s="55" t="str">
        <f t="shared" si="17"/>
        <v/>
      </c>
      <c r="U248" s="55" t="str">
        <f t="shared" si="17"/>
        <v/>
      </c>
      <c r="V248" s="55" t="str">
        <f t="shared" si="17"/>
        <v/>
      </c>
      <c r="W248" s="55" t="str">
        <f t="shared" si="17"/>
        <v/>
      </c>
      <c r="X248" s="55" t="str">
        <f t="shared" si="17"/>
        <v/>
      </c>
      <c r="Y248" s="55" t="str">
        <f t="shared" si="17"/>
        <v/>
      </c>
      <c r="Z248" s="56" t="str">
        <f t="shared" si="17"/>
        <v/>
      </c>
      <c r="AA248" s="55" t="str">
        <f t="shared" si="17"/>
        <v/>
      </c>
      <c r="AB248" s="55" t="str">
        <f t="shared" si="17"/>
        <v/>
      </c>
      <c r="AC248" s="55" t="str">
        <f t="shared" si="17"/>
        <v/>
      </c>
      <c r="AD248" s="34"/>
      <c r="AE248" s="34"/>
      <c r="AF248" s="55" t="str">
        <f t="shared" si="17"/>
        <v/>
      </c>
    </row>
    <row r="249" spans="2:32" ht="12.75" customHeight="1" x14ac:dyDescent="0.2">
      <c r="B249" s="70"/>
      <c r="D249" s="38"/>
      <c r="E249" s="38"/>
      <c r="F249" s="43"/>
      <c r="G249" s="44"/>
      <c r="H249" s="44"/>
      <c r="I249" s="44"/>
      <c r="J249" s="45"/>
      <c r="K249" s="49"/>
      <c r="L249" s="50"/>
      <c r="M249" s="50"/>
      <c r="N249" s="50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7"/>
      <c r="AA249" s="55"/>
      <c r="AB249" s="55"/>
      <c r="AC249" s="55"/>
      <c r="AD249" s="34"/>
      <c r="AE249" s="34"/>
      <c r="AF249" s="55"/>
    </row>
    <row r="250" spans="2:32" ht="12.75" customHeight="1" x14ac:dyDescent="0.2">
      <c r="B250" s="70"/>
      <c r="D250" s="38"/>
      <c r="E250" s="38"/>
      <c r="F250" s="43"/>
      <c r="G250" s="44"/>
      <c r="H250" s="44"/>
      <c r="I250" s="44"/>
      <c r="J250" s="45"/>
      <c r="K250" s="49"/>
      <c r="L250" s="50"/>
      <c r="M250" s="50"/>
      <c r="N250" s="50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7"/>
      <c r="AA250" s="55"/>
      <c r="AB250" s="55"/>
      <c r="AC250" s="55"/>
      <c r="AD250" s="34"/>
      <c r="AE250" s="34"/>
      <c r="AF250" s="55"/>
    </row>
    <row r="251" spans="2:32" ht="12.75" customHeight="1" x14ac:dyDescent="0.2">
      <c r="B251" s="70"/>
      <c r="D251" s="38"/>
      <c r="E251" s="38"/>
      <c r="F251" s="43"/>
      <c r="G251" s="44"/>
      <c r="H251" s="44"/>
      <c r="I251" s="44"/>
      <c r="J251" s="45"/>
      <c r="K251" s="49"/>
      <c r="L251" s="50"/>
      <c r="M251" s="50"/>
      <c r="N251" s="50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7"/>
      <c r="AA251" s="55"/>
      <c r="AB251" s="55"/>
      <c r="AC251" s="55"/>
      <c r="AD251" s="34"/>
      <c r="AE251" s="34"/>
      <c r="AF251" s="55"/>
    </row>
    <row r="252" spans="2:32" ht="12.75" customHeight="1" x14ac:dyDescent="0.2">
      <c r="B252" s="70"/>
      <c r="D252" s="38"/>
      <c r="E252" s="38"/>
      <c r="F252" s="43"/>
      <c r="G252" s="44"/>
      <c r="H252" s="44"/>
      <c r="I252" s="44"/>
      <c r="J252" s="45"/>
      <c r="K252" s="49"/>
      <c r="L252" s="50"/>
      <c r="M252" s="50"/>
      <c r="N252" s="50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7"/>
      <c r="AA252" s="55"/>
      <c r="AB252" s="55"/>
      <c r="AC252" s="55"/>
      <c r="AD252" s="34"/>
      <c r="AE252" s="34"/>
      <c r="AF252" s="55"/>
    </row>
    <row r="253" spans="2:32" ht="12.75" customHeight="1" x14ac:dyDescent="0.2">
      <c r="B253" s="70"/>
      <c r="D253" s="38"/>
      <c r="E253" s="38"/>
      <c r="F253" s="43"/>
      <c r="G253" s="44"/>
      <c r="H253" s="44"/>
      <c r="I253" s="44"/>
      <c r="J253" s="45"/>
      <c r="K253" s="49"/>
      <c r="L253" s="50"/>
      <c r="M253" s="50"/>
      <c r="N253" s="50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7"/>
      <c r="AA253" s="55"/>
      <c r="AB253" s="55"/>
      <c r="AC253" s="55"/>
      <c r="AD253" s="34"/>
      <c r="AE253" s="34"/>
      <c r="AF253" s="55"/>
    </row>
    <row r="254" spans="2:32" ht="12.75" customHeight="1" x14ac:dyDescent="0.2">
      <c r="B254" s="70"/>
      <c r="D254" s="38"/>
      <c r="E254" s="38"/>
      <c r="F254" s="43"/>
      <c r="G254" s="44"/>
      <c r="H254" s="44"/>
      <c r="I254" s="44"/>
      <c r="J254" s="45"/>
      <c r="K254" s="49"/>
      <c r="L254" s="50"/>
      <c r="M254" s="50"/>
      <c r="N254" s="50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7"/>
      <c r="AA254" s="55"/>
      <c r="AB254" s="55"/>
      <c r="AC254" s="55"/>
      <c r="AD254" s="34"/>
      <c r="AE254" s="34"/>
      <c r="AF254" s="55"/>
    </row>
    <row r="255" spans="2:32" ht="12.75" customHeight="1" x14ac:dyDescent="0.2">
      <c r="B255" s="70"/>
      <c r="D255" s="38"/>
      <c r="E255" s="38"/>
      <c r="F255" s="43"/>
      <c r="G255" s="44"/>
      <c r="H255" s="44"/>
      <c r="I255" s="44"/>
      <c r="J255" s="45"/>
      <c r="K255" s="49"/>
      <c r="L255" s="50"/>
      <c r="M255" s="50"/>
      <c r="N255" s="50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7"/>
      <c r="AA255" s="55"/>
      <c r="AB255" s="55"/>
      <c r="AC255" s="55"/>
      <c r="AD255" s="34"/>
      <c r="AE255" s="34"/>
      <c r="AF255" s="55"/>
    </row>
    <row r="256" spans="2:32" ht="12.75" customHeight="1" x14ac:dyDescent="0.2">
      <c r="B256" s="70"/>
      <c r="D256" s="38"/>
      <c r="E256" s="38"/>
      <c r="F256" s="43"/>
      <c r="G256" s="44"/>
      <c r="H256" s="44"/>
      <c r="I256" s="44"/>
      <c r="J256" s="45"/>
      <c r="K256" s="49"/>
      <c r="L256" s="50"/>
      <c r="M256" s="50"/>
      <c r="N256" s="50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7"/>
      <c r="AA256" s="55"/>
      <c r="AB256" s="55"/>
      <c r="AC256" s="55"/>
      <c r="AD256" s="34"/>
      <c r="AE256" s="34"/>
      <c r="AF256" s="55"/>
    </row>
    <row r="257" spans="2:32" ht="12.75" customHeight="1" x14ac:dyDescent="0.2">
      <c r="B257" s="70"/>
      <c r="D257" s="38"/>
      <c r="E257" s="38"/>
      <c r="F257" s="43"/>
      <c r="G257" s="44"/>
      <c r="H257" s="44"/>
      <c r="I257" s="44"/>
      <c r="J257" s="45"/>
      <c r="K257" s="49"/>
      <c r="L257" s="50"/>
      <c r="M257" s="50"/>
      <c r="N257" s="50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7"/>
      <c r="AA257" s="55"/>
      <c r="AB257" s="55"/>
      <c r="AC257" s="55"/>
      <c r="AD257" s="34"/>
      <c r="AE257" s="34"/>
      <c r="AF257" s="55"/>
    </row>
    <row r="258" spans="2:32" ht="12.75" customHeight="1" x14ac:dyDescent="0.2">
      <c r="B258" s="70"/>
      <c r="D258" s="38"/>
      <c r="E258" s="38"/>
      <c r="F258" s="43"/>
      <c r="G258" s="44"/>
      <c r="H258" s="44"/>
      <c r="I258" s="44"/>
      <c r="J258" s="45"/>
      <c r="K258" s="49"/>
      <c r="L258" s="50"/>
      <c r="M258" s="50"/>
      <c r="N258" s="50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7"/>
      <c r="AA258" s="55"/>
      <c r="AB258" s="55"/>
      <c r="AC258" s="55"/>
      <c r="AD258" s="34"/>
      <c r="AE258" s="34"/>
      <c r="AF258" s="55"/>
    </row>
    <row r="259" spans="2:32" ht="12.75" customHeight="1" x14ac:dyDescent="0.2">
      <c r="B259" s="70"/>
      <c r="D259" s="38"/>
      <c r="E259" s="38"/>
      <c r="F259" s="43"/>
      <c r="G259" s="44"/>
      <c r="H259" s="44"/>
      <c r="I259" s="44"/>
      <c r="J259" s="45"/>
      <c r="K259" s="49"/>
      <c r="L259" s="50"/>
      <c r="M259" s="50"/>
      <c r="N259" s="50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8"/>
      <c r="AA259" s="55"/>
      <c r="AB259" s="55"/>
      <c r="AC259" s="55"/>
      <c r="AD259" s="34"/>
      <c r="AE259" s="34"/>
      <c r="AF259" s="55"/>
    </row>
    <row r="260" spans="2:32" ht="12.75" customHeight="1" thickBot="1" x14ac:dyDescent="0.25">
      <c r="B260" s="71"/>
      <c r="D260" s="39"/>
      <c r="E260" s="39"/>
      <c r="F260" s="46"/>
      <c r="G260" s="47"/>
      <c r="H260" s="47"/>
      <c r="I260" s="47"/>
      <c r="J260" s="48"/>
      <c r="K260" s="9" t="str">
        <f t="shared" ref="K260:AF260" si="18">IF(OR(TRIM(K245)=0,TRIM(K245)=""),"",IFERROR(TRIM(INDEX(QryItemNamed,MATCH(TRIM(K245),ITEM,0),3)),""))</f>
        <v/>
      </c>
      <c r="L260" s="10" t="str">
        <f t="shared" si="18"/>
        <v/>
      </c>
      <c r="M260" s="10" t="str">
        <f t="shared" si="18"/>
        <v/>
      </c>
      <c r="N260" s="10" t="str">
        <f t="shared" si="18"/>
        <v/>
      </c>
      <c r="O260" s="10" t="str">
        <f t="shared" si="18"/>
        <v/>
      </c>
      <c r="P260" s="10" t="str">
        <f t="shared" si="18"/>
        <v/>
      </c>
      <c r="Q260" s="10" t="str">
        <f t="shared" si="18"/>
        <v/>
      </c>
      <c r="R260" s="10" t="str">
        <f t="shared" si="18"/>
        <v/>
      </c>
      <c r="S260" s="10" t="str">
        <f t="shared" si="18"/>
        <v/>
      </c>
      <c r="T260" s="10" t="str">
        <f t="shared" si="18"/>
        <v/>
      </c>
      <c r="U260" s="10" t="str">
        <f t="shared" si="18"/>
        <v/>
      </c>
      <c r="V260" s="10" t="str">
        <f t="shared" si="18"/>
        <v/>
      </c>
      <c r="W260" s="10" t="str">
        <f t="shared" si="18"/>
        <v/>
      </c>
      <c r="X260" s="10" t="str">
        <f t="shared" si="18"/>
        <v/>
      </c>
      <c r="Y260" s="10" t="str">
        <f t="shared" si="18"/>
        <v/>
      </c>
      <c r="Z260" s="10" t="str">
        <f t="shared" si="18"/>
        <v/>
      </c>
      <c r="AA260" s="10" t="str">
        <f t="shared" si="18"/>
        <v/>
      </c>
      <c r="AB260" s="10" t="str">
        <f t="shared" si="18"/>
        <v/>
      </c>
      <c r="AC260" s="10" t="str">
        <f t="shared" si="18"/>
        <v/>
      </c>
      <c r="AD260" s="10"/>
      <c r="AE260" s="10"/>
      <c r="AF260" s="10" t="str">
        <f t="shared" si="18"/>
        <v/>
      </c>
    </row>
    <row r="261" spans="2:32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</row>
    <row r="262" spans="2:32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</row>
    <row r="263" spans="2:32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</row>
    <row r="264" spans="2:32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</row>
    <row r="265" spans="2:32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</row>
    <row r="266" spans="2:32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</row>
    <row r="267" spans="2:32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</row>
    <row r="268" spans="2:32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</row>
    <row r="269" spans="2:32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</row>
    <row r="270" spans="2:32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</row>
    <row r="271" spans="2:32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</row>
    <row r="272" spans="2:32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</row>
    <row r="273" spans="2:32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</row>
    <row r="274" spans="2:32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</row>
    <row r="275" spans="2:32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</row>
    <row r="276" spans="2:32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</row>
    <row r="277" spans="2:32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</row>
    <row r="278" spans="2:32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</row>
    <row r="279" spans="2:32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</row>
    <row r="280" spans="2:32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</row>
    <row r="281" spans="2:32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</row>
    <row r="282" spans="2:32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</row>
    <row r="283" spans="2:32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</row>
    <row r="284" spans="2:32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</row>
    <row r="285" spans="2:32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</row>
    <row r="286" spans="2:32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</row>
    <row r="287" spans="2:32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</row>
    <row r="288" spans="2:32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</row>
    <row r="289" spans="2:32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</row>
    <row r="290" spans="2:32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</row>
    <row r="291" spans="2:32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</row>
    <row r="292" spans="2:32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</row>
    <row r="293" spans="2:32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</row>
    <row r="294" spans="2:32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</row>
    <row r="295" spans="2:32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</row>
    <row r="296" spans="2:32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</row>
    <row r="297" spans="2:32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</row>
    <row r="298" spans="2:32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</row>
    <row r="299" spans="2:32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</row>
    <row r="300" spans="2:32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</row>
    <row r="301" spans="2:32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</row>
    <row r="302" spans="2:32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</row>
    <row r="303" spans="2:32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</row>
    <row r="304" spans="2:32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</row>
    <row r="305" spans="2:32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</row>
    <row r="306" spans="2:32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</row>
    <row r="307" spans="2:32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</row>
    <row r="308" spans="2:32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</row>
    <row r="309" spans="2:32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</row>
    <row r="310" spans="2:32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</row>
    <row r="311" spans="2:32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</row>
    <row r="312" spans="2:32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</row>
    <row r="313" spans="2:32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</row>
    <row r="314" spans="2:32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</row>
    <row r="315" spans="2:32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</row>
    <row r="316" spans="2:32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</row>
    <row r="317" spans="2:32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</row>
    <row r="318" spans="2:32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</row>
    <row r="319" spans="2:32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</row>
    <row r="320" spans="2:32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</row>
    <row r="321" spans="2:32" ht="12.75" customHeight="1" x14ac:dyDescent="0.2">
      <c r="B321" s="5" t="s">
        <v>11</v>
      </c>
      <c r="D321" s="52" t="s">
        <v>2</v>
      </c>
      <c r="E321" s="53"/>
      <c r="F321" s="53"/>
      <c r="G321" s="53"/>
      <c r="H321" s="53"/>
      <c r="I321" s="53"/>
      <c r="J321" s="54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F321" si="19">IF(L245="","",IF(OR(L260="", L260="LS", L260="LUMP"),IF(SUM(COUNTIF(L261:L320,"LS")+COUNTIF(L261:L320,"LUMP"))&gt;0,"LS",""),IF(SUM(L261:L320)&gt;0,ROUNDUP(SUM(L261:L320),0),"")))</f>
        <v/>
      </c>
      <c r="M321" s="19" t="str">
        <f t="shared" si="19"/>
        <v/>
      </c>
      <c r="N321" s="19" t="str">
        <f t="shared" si="19"/>
        <v/>
      </c>
      <c r="O321" s="19" t="str">
        <f t="shared" si="19"/>
        <v/>
      </c>
      <c r="P321" s="19" t="str">
        <f t="shared" si="19"/>
        <v/>
      </c>
      <c r="Q321" s="19" t="str">
        <f t="shared" si="19"/>
        <v/>
      </c>
      <c r="R321" s="19" t="str">
        <f t="shared" si="19"/>
        <v/>
      </c>
      <c r="S321" s="19" t="str">
        <f t="shared" si="19"/>
        <v/>
      </c>
      <c r="T321" s="19" t="str">
        <f t="shared" si="19"/>
        <v/>
      </c>
      <c r="U321" s="19" t="str">
        <f t="shared" si="19"/>
        <v/>
      </c>
      <c r="V321" s="19" t="str">
        <f t="shared" si="19"/>
        <v/>
      </c>
      <c r="W321" s="19" t="str">
        <f t="shared" si="19"/>
        <v/>
      </c>
      <c r="X321" s="19" t="str">
        <f t="shared" si="19"/>
        <v/>
      </c>
      <c r="Y321" s="19" t="str">
        <f t="shared" si="19"/>
        <v/>
      </c>
      <c r="Z321" s="19" t="str">
        <f t="shared" si="19"/>
        <v/>
      </c>
      <c r="AA321" s="19" t="str">
        <f t="shared" si="19"/>
        <v/>
      </c>
      <c r="AB321" s="19" t="str">
        <f t="shared" si="19"/>
        <v/>
      </c>
      <c r="AC321" s="19" t="str">
        <f t="shared" si="19"/>
        <v/>
      </c>
      <c r="AD321" s="19"/>
      <c r="AE321" s="19"/>
      <c r="AF321" s="19" t="str">
        <f t="shared" si="19"/>
        <v/>
      </c>
    </row>
  </sheetData>
  <mergeCells count="118">
    <mergeCell ref="B10:B23"/>
    <mergeCell ref="B89:B102"/>
    <mergeCell ref="D86:AF86"/>
    <mergeCell ref="D87:J87"/>
    <mergeCell ref="D88:J88"/>
    <mergeCell ref="D89:D102"/>
    <mergeCell ref="V11:V22"/>
    <mergeCell ref="W11:W22"/>
    <mergeCell ref="T11:T22"/>
    <mergeCell ref="D84:J84"/>
    <mergeCell ref="AF11:AF22"/>
    <mergeCell ref="K11:K22"/>
    <mergeCell ref="L11:L22"/>
    <mergeCell ref="M11:M22"/>
    <mergeCell ref="N11:N22"/>
    <mergeCell ref="E10:E23"/>
    <mergeCell ref="F10:J23"/>
    <mergeCell ref="O11:O22"/>
    <mergeCell ref="U11:U22"/>
    <mergeCell ref="E89:E102"/>
    <mergeCell ref="F89:J102"/>
    <mergeCell ref="U90:U101"/>
    <mergeCell ref="K90:K101"/>
    <mergeCell ref="L90:L101"/>
    <mergeCell ref="B168:B181"/>
    <mergeCell ref="B247:B260"/>
    <mergeCell ref="D321:J321"/>
    <mergeCell ref="Z248:Z259"/>
    <mergeCell ref="AA248:AA259"/>
    <mergeCell ref="AB248:AB259"/>
    <mergeCell ref="AC248:AC259"/>
    <mergeCell ref="V248:V259"/>
    <mergeCell ref="W248:W259"/>
    <mergeCell ref="X248:X259"/>
    <mergeCell ref="Y248:Y259"/>
    <mergeCell ref="S248:S259"/>
    <mergeCell ref="T248:T259"/>
    <mergeCell ref="U248:U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AF169:AF180"/>
    <mergeCell ref="D242:J242"/>
    <mergeCell ref="D244:AF244"/>
    <mergeCell ref="D245:J245"/>
    <mergeCell ref="Z169:Z180"/>
    <mergeCell ref="AA169:AA180"/>
    <mergeCell ref="AB169:AB180"/>
    <mergeCell ref="AC169:AC180"/>
    <mergeCell ref="V169:V180"/>
    <mergeCell ref="W169:W180"/>
    <mergeCell ref="X169:X180"/>
    <mergeCell ref="Y169:Y180"/>
    <mergeCell ref="AF248:AF259"/>
    <mergeCell ref="T169:T180"/>
    <mergeCell ref="U169:U180"/>
    <mergeCell ref="O169:O180"/>
    <mergeCell ref="P169:P180"/>
    <mergeCell ref="Q169:Q180"/>
    <mergeCell ref="R169:R180"/>
    <mergeCell ref="S169:S180"/>
    <mergeCell ref="D7:AF7"/>
    <mergeCell ref="Z11:Z22"/>
    <mergeCell ref="Y11:Y22"/>
    <mergeCell ref="AA11:AA22"/>
    <mergeCell ref="AB11:AB22"/>
    <mergeCell ref="AC11:AC22"/>
    <mergeCell ref="X11:X22"/>
    <mergeCell ref="D10:D23"/>
    <mergeCell ref="D8:J8"/>
    <mergeCell ref="D9:J9"/>
    <mergeCell ref="P11:P22"/>
    <mergeCell ref="Q11:Q22"/>
    <mergeCell ref="R11:R22"/>
    <mergeCell ref="S11:S22"/>
    <mergeCell ref="AD11:AD22"/>
    <mergeCell ref="AE11:AE22"/>
    <mergeCell ref="D165:AF165"/>
    <mergeCell ref="D163:J163"/>
    <mergeCell ref="X90:X101"/>
    <mergeCell ref="Y90:Y101"/>
    <mergeCell ref="Z90:Z101"/>
    <mergeCell ref="AA90:AA101"/>
    <mergeCell ref="T90:T101"/>
    <mergeCell ref="AB89:AF90"/>
    <mergeCell ref="AB91:AF91"/>
    <mergeCell ref="AB92:AB101"/>
    <mergeCell ref="AC92:AC101"/>
    <mergeCell ref="AD92:AD101"/>
    <mergeCell ref="AE92:AE101"/>
    <mergeCell ref="AF92:AF101"/>
    <mergeCell ref="M90:M101"/>
    <mergeCell ref="N90:N101"/>
    <mergeCell ref="O90:O101"/>
    <mergeCell ref="P90:P101"/>
    <mergeCell ref="V90:V101"/>
    <mergeCell ref="W90:W101"/>
    <mergeCell ref="Q90:Q101"/>
    <mergeCell ref="R90:R101"/>
    <mergeCell ref="S90:S101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</mergeCells>
  <phoneticPr fontId="0" type="noConversion"/>
  <printOptions horizontalCentered="1" verticalCentered="1"/>
  <pageMargins left="0.25" right="0.25" top="0.75" bottom="0.75" header="0.3" footer="0.3"/>
  <pageSetup scale="34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Stephen Lettieri</cp:lastModifiedBy>
  <cp:lastPrinted>2023-12-02T18:58:23Z</cp:lastPrinted>
  <dcterms:created xsi:type="dcterms:W3CDTF">2005-09-27T11:52:28Z</dcterms:created>
  <dcterms:modified xsi:type="dcterms:W3CDTF">2025-08-26T14:42:47Z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