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working\east01\d2570488\"/>
    </mc:Choice>
  </mc:AlternateContent>
  <xr:revisionPtr revIDLastSave="0" documentId="13_ncr:1_{87432F68-83EB-4D54-8CD4-CFDE5C6233F6}" xr6:coauthVersionLast="47" xr6:coauthVersionMax="47" xr10:uidLastSave="{00000000-0000-0000-0000-000000000000}"/>
  <bookViews>
    <workbookView xWindow="5070" yWindow="2070" windowWidth="27990" windowHeight="1881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</workbook>
</file>

<file path=xl/calcChain.xml><?xml version="1.0" encoding="utf-8"?>
<calcChain xmlns="http://schemas.openxmlformats.org/spreadsheetml/2006/main">
  <c r="K84" i="1" l="1"/>
  <c r="X84" i="1"/>
  <c r="W84" i="1"/>
  <c r="V84" i="1"/>
  <c r="U84" i="1"/>
  <c r="T84" i="1"/>
  <c r="S84" i="1"/>
  <c r="O84" i="1"/>
  <c r="Q84" i="1"/>
  <c r="AA83" i="1"/>
  <c r="AA84" i="1" s="1"/>
  <c r="Z83" i="1"/>
  <c r="Z84" i="1" s="1"/>
  <c r="X83" i="1"/>
  <c r="W83" i="1"/>
  <c r="V83" i="1"/>
  <c r="U83" i="1"/>
  <c r="T83" i="1"/>
  <c r="S83" i="1"/>
  <c r="R83" i="1"/>
  <c r="R84" i="1" s="1"/>
  <c r="Q83" i="1"/>
  <c r="P83" i="1"/>
  <c r="O83" i="1"/>
  <c r="M83" i="1"/>
  <c r="L83" i="1"/>
  <c r="K83" i="1"/>
  <c r="N23" i="1"/>
  <c r="N83" i="1" s="1"/>
  <c r="K10" i="1"/>
  <c r="M84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O23" i="1"/>
  <c r="P23" i="1"/>
  <c r="Q23" i="1"/>
  <c r="R23" i="1"/>
  <c r="S23" i="1"/>
  <c r="T23" i="1"/>
  <c r="U23" i="1"/>
  <c r="V23" i="1"/>
  <c r="W23" i="1"/>
  <c r="X23" i="1"/>
  <c r="Y23" i="1"/>
  <c r="Y84" i="1" s="1"/>
  <c r="Z23" i="1"/>
  <c r="AA23" i="1"/>
  <c r="AB23" i="1"/>
  <c r="AB84" i="1" s="1"/>
  <c r="AC23" i="1"/>
  <c r="AC84" i="1" s="1"/>
  <c r="AD23" i="1"/>
  <c r="AD84" i="1" s="1"/>
  <c r="AE23" i="1"/>
  <c r="AE84" i="1" s="1"/>
  <c r="L23" i="1"/>
  <c r="K23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1" i="1" l="1"/>
  <c r="AB11" i="1"/>
  <c r="AC11" i="1"/>
  <c r="AD11" i="1"/>
  <c r="AE11" i="1"/>
  <c r="L10" i="1"/>
  <c r="AB10" i="1"/>
  <c r="AC10" i="1"/>
  <c r="AD10" i="1"/>
  <c r="AE10" i="1"/>
  <c r="K11" i="1" l="1"/>
</calcChain>
</file>

<file path=xl/sharedStrings.xml><?xml version="1.0" encoding="utf-8"?>
<sst xmlns="http://schemas.openxmlformats.org/spreadsheetml/2006/main" count="203" uniqueCount="84">
  <si>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</si>
  <si>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</si>
  <si>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</si>
  <si>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</si>
  <si>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</si>
  <si>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</si>
  <si>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</si>
  <si>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</si>
  <si>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</si>
  <si>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</si>
  <si>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</si>
  <si>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</si>
  <si>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</si>
  <si>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</si>
  <si>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</si>
  <si>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</si>
  <si>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</si>
  <si>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</si>
  <si>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</si>
  <si>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</si>
  <si>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</si>
  <si>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</si>
  <si>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</si>
  <si>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RT</t>
  </si>
  <si>
    <t>LT</t>
  </si>
  <si>
    <t>CL</t>
  </si>
  <si>
    <t>646E10200</t>
  </si>
  <si>
    <t>646E10000</t>
  </si>
  <si>
    <t>CENTER LINE</t>
  </si>
  <si>
    <t>EDGE LINE, 4" (WHITE)</t>
  </si>
  <si>
    <t>EDGE LINE, 4" (YELLOW)</t>
  </si>
  <si>
    <t>CHANNELIZING LINE, 8"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</si>
  <si>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</si>
  <si>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</si>
  <si>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</si>
  <si>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</si>
  <si>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</si>
  <si>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</si>
  <si>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</si>
  <si>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</si>
  <si>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</si>
  <si>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</si>
  <si>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646E10010</t>
  </si>
  <si>
    <t>621E00100</t>
  </si>
  <si>
    <t>, W/R 2-WAY</t>
  </si>
  <si>
    <t>, Y/R 2-WAY</t>
  </si>
  <si>
    <t>RAMP NO. 1</t>
  </si>
  <si>
    <t>646E10100</t>
  </si>
  <si>
    <t>EDGE LINE, 6" (WHITE)</t>
  </si>
  <si>
    <t>EDGE LINE, 6" (YELLOW)</t>
  </si>
  <si>
    <t>LANE LINE, 4"</t>
  </si>
  <si>
    <t>646E10300</t>
  </si>
  <si>
    <t>646E10400</t>
  </si>
  <si>
    <t>646E10600</t>
  </si>
  <si>
    <t>646E10620</t>
  </si>
  <si>
    <t>646E20300</t>
  </si>
  <si>
    <t>LANE ARROW</t>
  </si>
  <si>
    <t>646E20320</t>
  </si>
  <si>
    <t>WRONG WAY ARROW</t>
  </si>
  <si>
    <t>CH-1</t>
  </si>
  <si>
    <t>CH-2</t>
  </si>
  <si>
    <t>CH-3</t>
  </si>
  <si>
    <t>CV-1</t>
  </si>
  <si>
    <t>CHEVRON MARKING, 12"</t>
  </si>
  <si>
    <t>STOP LINE, 24"</t>
  </si>
  <si>
    <t>TRANSVERSE/DIAGONAL LINE, 12"</t>
  </si>
  <si>
    <t>TRV-1</t>
  </si>
  <si>
    <t>DY-1</t>
  </si>
  <si>
    <t>DY-2</t>
  </si>
  <si>
    <t>LL-1</t>
  </si>
  <si>
    <t>LL-2</t>
  </si>
  <si>
    <t>SL-1</t>
  </si>
  <si>
    <t>SL-2</t>
  </si>
  <si>
    <t>WE-1</t>
  </si>
  <si>
    <t>WE-2</t>
  </si>
  <si>
    <t>WE-3</t>
  </si>
  <si>
    <t>WE-4</t>
  </si>
  <si>
    <t>WE-5</t>
  </si>
  <si>
    <t>YE-1</t>
  </si>
  <si>
    <t>YE-2</t>
  </si>
  <si>
    <t>YE-3</t>
  </si>
  <si>
    <t>MILE</t>
  </si>
  <si>
    <t>SUBTOTALS</t>
  </si>
  <si>
    <t>P.84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</si>
</sst>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1" fontId="4" fillId="0" borderId="35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 applyProtection="1">
      <alignment horizontal="right" vertical="center"/>
      <protection locked="0"/>
    </xf>
    <xf numFmtId="0" fontId="4" fillId="0" borderId="24" xfId="0" applyFont="1" applyBorder="1" applyAlignment="1" applyProtection="1">
      <alignment horizontal="right" vertical="center"/>
      <protection locked="0"/>
    </xf>
    <xf numFmtId="0" fontId="4" fillId="0" borderId="25" xfId="0" applyFont="1" applyBorder="1" applyAlignment="1" applyProtection="1">
      <alignment horizontal="right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 shrinkToFit="1"/>
    </xf>
    <xf numFmtId="0" fontId="4" fillId="0" borderId="15" xfId="0" applyFont="1" applyBorder="1" applyAlignment="1">
      <alignment horizontal="center" vertical="center" textRotation="90" wrapText="1" shrinkToFit="1"/>
    </xf>
    <xf numFmtId="0" fontId="4" fillId="0" borderId="16" xfId="0" applyFont="1" applyBorder="1" applyAlignment="1">
      <alignment horizontal="center" vertical="center" textRotation="90" wrapText="1" shrinkToFit="1"/>
    </xf>
    <xf numFmtId="0" fontId="4" fillId="0" borderId="6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C13" zoomScale="90" zoomScaleNormal="90" workbookViewId="0">
      <selection activeCell="U66" sqref="U66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86" t="str">
        <f>"SUBSUMMARY SHEET " &amp; B8</f>
        <v xml:space="preserve">SUBSUMMARY SHEET 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73" t="s">
        <v>7</v>
      </c>
      <c r="E8" s="73"/>
      <c r="F8" s="73"/>
      <c r="G8" s="73"/>
      <c r="H8" s="73"/>
      <c r="I8" s="73"/>
      <c r="J8" s="73"/>
      <c r="K8" s="24" t="s">
        <v>43</v>
      </c>
      <c r="L8" s="24" t="s">
        <v>43</v>
      </c>
      <c r="M8" s="24" t="s">
        <v>27</v>
      </c>
      <c r="N8" s="24" t="s">
        <v>42</v>
      </c>
      <c r="O8" s="24" t="s">
        <v>42</v>
      </c>
      <c r="P8" s="24" t="s">
        <v>42</v>
      </c>
      <c r="Q8" s="24" t="s">
        <v>47</v>
      </c>
      <c r="R8" s="24" t="s">
        <v>26</v>
      </c>
      <c r="S8" s="24" t="s">
        <v>51</v>
      </c>
      <c r="T8" s="24" t="s">
        <v>52</v>
      </c>
      <c r="U8" s="24" t="s">
        <v>53</v>
      </c>
      <c r="V8" s="24" t="s">
        <v>54</v>
      </c>
      <c r="W8" s="24" t="s">
        <v>55</v>
      </c>
      <c r="X8" s="24" t="s">
        <v>57</v>
      </c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56" t="s">
        <v>8</v>
      </c>
      <c r="E9" s="56"/>
      <c r="F9" s="56"/>
      <c r="G9" s="56"/>
      <c r="H9" s="56"/>
      <c r="I9" s="56"/>
      <c r="J9" s="56"/>
      <c r="K9" s="20" t="s">
        <v>44</v>
      </c>
      <c r="L9" s="20" t="s">
        <v>45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44" t="s">
        <v>10</v>
      </c>
      <c r="D10" s="57" t="s">
        <v>20</v>
      </c>
      <c r="E10" s="57" t="s">
        <v>21</v>
      </c>
      <c r="F10" s="60" t="s">
        <v>0</v>
      </c>
      <c r="G10" s="61"/>
      <c r="H10" s="61"/>
      <c r="I10" s="61"/>
      <c r="J10" s="62"/>
      <c r="K10" s="8" t="str">
        <f t="shared" ref="K10:AE10" si="0">IF(OR(TRIM(K8)=0,TRIM(K8)=""),"",IF(IFERROR(TRIM(INDEX(QryItemNamed,MATCH(TRIM(K8),ITEM,0),2)),"")="Y","SPECIAL",LEFT(IFERROR(TRIM(INDEX(ITEM,MATCH(TRIM(K8),ITEM,0))),""),3)))</f>
        <v>621</v>
      </c>
      <c r="L10" s="8" t="str">
        <f t="shared" si="0"/>
        <v>621</v>
      </c>
      <c r="M10" s="8">
        <v>646</v>
      </c>
      <c r="N10" s="8">
        <v>646</v>
      </c>
      <c r="O10" s="8">
        <v>646</v>
      </c>
      <c r="P10" s="8">
        <v>646</v>
      </c>
      <c r="Q10" s="8">
        <v>646</v>
      </c>
      <c r="R10" s="8">
        <v>646</v>
      </c>
      <c r="S10" s="8">
        <v>646</v>
      </c>
      <c r="T10" s="8">
        <v>646</v>
      </c>
      <c r="U10" s="8">
        <v>646</v>
      </c>
      <c r="V10" s="8">
        <v>646</v>
      </c>
      <c r="W10" s="8">
        <v>646</v>
      </c>
      <c r="X10" s="8">
        <v>646</v>
      </c>
      <c r="Y10" s="8"/>
      <c r="Z10" s="8"/>
      <c r="AA10" s="8"/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45"/>
      <c r="D11" s="58"/>
      <c r="E11" s="58"/>
      <c r="F11" s="63"/>
      <c r="G11" s="64"/>
      <c r="H11" s="64"/>
      <c r="I11" s="64"/>
      <c r="J11" s="65"/>
      <c r="K11" s="54" t="str">
        <f t="shared" ref="K11:AE11" si="1">IF(OR(TRIM(K8)=0,TRIM(K8)=""),IF(K9="","",K9),IF(IFERROR(TRIM(INDEX(QryItemNamed,MATCH(TRIM(K8),ITEM,0),2)),"")="Y",RIGHT(IFERROR(TRIM(INDEX(QryItemNamed,MATCH(TRIM(K8),ITEM,0),4)),"123456789012"),LEN(IFERROR(TRIM(INDEX(QryItemNamed,MATCH(TRIM(K8),ITEM,0),4)),"123456789012"))-10)&amp;K9,IFERROR(TRIM(INDEX(QryItemNamed,MATCH(TRIM(K8),ITEM,0),4))&amp;K9,"ITEM CODE DOES NOT EXIST IN ITEM MASTER")))</f>
        <v>RPM, W/R 2-WAY</v>
      </c>
      <c r="L11" s="55" t="str">
        <f t="shared" si="1"/>
        <v>RPM, Y/R 2-WAY</v>
      </c>
      <c r="M11" s="55" t="s">
        <v>29</v>
      </c>
      <c r="N11" s="55" t="s">
        <v>30</v>
      </c>
      <c r="O11" s="55" t="s">
        <v>48</v>
      </c>
      <c r="P11" s="74" t="s">
        <v>49</v>
      </c>
      <c r="Q11" s="74" t="s">
        <v>50</v>
      </c>
      <c r="R11" s="74" t="s">
        <v>28</v>
      </c>
      <c r="S11" s="74" t="s">
        <v>31</v>
      </c>
      <c r="T11" s="74" t="s">
        <v>64</v>
      </c>
      <c r="U11" s="77" t="s">
        <v>65</v>
      </c>
      <c r="V11" s="74" t="s">
        <v>63</v>
      </c>
      <c r="W11" s="74" t="s">
        <v>56</v>
      </c>
      <c r="X11" s="74" t="s">
        <v>58</v>
      </c>
      <c r="Y11" s="74"/>
      <c r="Z11" s="55"/>
      <c r="AA11" s="74"/>
      <c r="AB11" s="55" t="str">
        <f t="shared" si="1"/>
        <v/>
      </c>
      <c r="AC11" s="55" t="str">
        <f t="shared" si="1"/>
        <v/>
      </c>
      <c r="AD11" s="55" t="str">
        <f t="shared" si="1"/>
        <v/>
      </c>
      <c r="AE11" s="55" t="str">
        <f t="shared" si="1"/>
        <v/>
      </c>
    </row>
    <row r="12" spans="1:38" ht="12.75" customHeight="1" x14ac:dyDescent="0.2">
      <c r="B12" s="45"/>
      <c r="D12" s="58"/>
      <c r="E12" s="58"/>
      <c r="F12" s="63"/>
      <c r="G12" s="64"/>
      <c r="H12" s="64"/>
      <c r="I12" s="64"/>
      <c r="J12" s="65"/>
      <c r="K12" s="54"/>
      <c r="L12" s="55"/>
      <c r="M12" s="55"/>
      <c r="N12" s="55"/>
      <c r="O12" s="55"/>
      <c r="P12" s="75"/>
      <c r="Q12" s="75"/>
      <c r="R12" s="75"/>
      <c r="S12" s="75"/>
      <c r="T12" s="75"/>
      <c r="U12" s="78"/>
      <c r="V12" s="75"/>
      <c r="W12" s="75"/>
      <c r="X12" s="75"/>
      <c r="Y12" s="75"/>
      <c r="Z12" s="55"/>
      <c r="AA12" s="75"/>
      <c r="AB12" s="55"/>
      <c r="AC12" s="55"/>
      <c r="AD12" s="55"/>
      <c r="AE12" s="55"/>
    </row>
    <row r="13" spans="1:38" ht="12.75" customHeight="1" x14ac:dyDescent="0.2">
      <c r="B13" s="45"/>
      <c r="D13" s="58"/>
      <c r="E13" s="58"/>
      <c r="F13" s="63"/>
      <c r="G13" s="64"/>
      <c r="H13" s="64"/>
      <c r="I13" s="64"/>
      <c r="J13" s="65"/>
      <c r="K13" s="54"/>
      <c r="L13" s="55"/>
      <c r="M13" s="55"/>
      <c r="N13" s="55"/>
      <c r="O13" s="55"/>
      <c r="P13" s="75"/>
      <c r="Q13" s="75"/>
      <c r="R13" s="75"/>
      <c r="S13" s="75"/>
      <c r="T13" s="75"/>
      <c r="U13" s="78"/>
      <c r="V13" s="75"/>
      <c r="W13" s="75"/>
      <c r="X13" s="75"/>
      <c r="Y13" s="75"/>
      <c r="Z13" s="55"/>
      <c r="AA13" s="75"/>
      <c r="AB13" s="55"/>
      <c r="AC13" s="55"/>
      <c r="AD13" s="55"/>
      <c r="AE13" s="55"/>
    </row>
    <row r="14" spans="1:38" ht="12.75" customHeight="1" x14ac:dyDescent="0.2">
      <c r="B14" s="45"/>
      <c r="D14" s="58"/>
      <c r="E14" s="58"/>
      <c r="F14" s="63"/>
      <c r="G14" s="64"/>
      <c r="H14" s="64"/>
      <c r="I14" s="64"/>
      <c r="J14" s="65"/>
      <c r="K14" s="54"/>
      <c r="L14" s="55"/>
      <c r="M14" s="55"/>
      <c r="N14" s="55"/>
      <c r="O14" s="55"/>
      <c r="P14" s="75"/>
      <c r="Q14" s="75"/>
      <c r="R14" s="75"/>
      <c r="S14" s="75"/>
      <c r="T14" s="75"/>
      <c r="U14" s="78"/>
      <c r="V14" s="75"/>
      <c r="W14" s="75"/>
      <c r="X14" s="75"/>
      <c r="Y14" s="75"/>
      <c r="Z14" s="55"/>
      <c r="AA14" s="75"/>
      <c r="AB14" s="55"/>
      <c r="AC14" s="55"/>
      <c r="AD14" s="55"/>
      <c r="AE14" s="55"/>
    </row>
    <row r="15" spans="1:38" ht="12.75" customHeight="1" x14ac:dyDescent="0.2">
      <c r="B15" s="45"/>
      <c r="D15" s="58"/>
      <c r="E15" s="58"/>
      <c r="F15" s="63"/>
      <c r="G15" s="64"/>
      <c r="H15" s="64"/>
      <c r="I15" s="64"/>
      <c r="J15" s="65"/>
      <c r="K15" s="54"/>
      <c r="L15" s="55"/>
      <c r="M15" s="55"/>
      <c r="N15" s="55"/>
      <c r="O15" s="55"/>
      <c r="P15" s="75"/>
      <c r="Q15" s="75"/>
      <c r="R15" s="75"/>
      <c r="S15" s="75"/>
      <c r="T15" s="75"/>
      <c r="U15" s="78"/>
      <c r="V15" s="75"/>
      <c r="W15" s="75"/>
      <c r="X15" s="75"/>
      <c r="Y15" s="75"/>
      <c r="Z15" s="55"/>
      <c r="AA15" s="75"/>
      <c r="AB15" s="55"/>
      <c r="AC15" s="55"/>
      <c r="AD15" s="55"/>
      <c r="AE15" s="55"/>
    </row>
    <row r="16" spans="1:38" ht="12.75" customHeight="1" x14ac:dyDescent="0.2">
      <c r="B16" s="45"/>
      <c r="D16" s="58"/>
      <c r="E16" s="58"/>
      <c r="F16" s="63"/>
      <c r="G16" s="64"/>
      <c r="H16" s="64"/>
      <c r="I16" s="64"/>
      <c r="J16" s="65"/>
      <c r="K16" s="54"/>
      <c r="L16" s="55"/>
      <c r="M16" s="55"/>
      <c r="N16" s="55"/>
      <c r="O16" s="55"/>
      <c r="P16" s="75"/>
      <c r="Q16" s="75"/>
      <c r="R16" s="75"/>
      <c r="S16" s="75"/>
      <c r="T16" s="75"/>
      <c r="U16" s="78"/>
      <c r="V16" s="75"/>
      <c r="W16" s="75"/>
      <c r="X16" s="75"/>
      <c r="Y16" s="75"/>
      <c r="Z16" s="55"/>
      <c r="AA16" s="75"/>
      <c r="AB16" s="55"/>
      <c r="AC16" s="55"/>
      <c r="AD16" s="55"/>
      <c r="AE16" s="55"/>
    </row>
    <row r="17" spans="2:31" ht="12.75" customHeight="1" x14ac:dyDescent="0.2">
      <c r="B17" s="45"/>
      <c r="D17" s="58"/>
      <c r="E17" s="58"/>
      <c r="F17" s="63"/>
      <c r="G17" s="64"/>
      <c r="H17" s="64"/>
      <c r="I17" s="64"/>
      <c r="J17" s="65"/>
      <c r="K17" s="54"/>
      <c r="L17" s="55"/>
      <c r="M17" s="55"/>
      <c r="N17" s="55"/>
      <c r="O17" s="55"/>
      <c r="P17" s="75"/>
      <c r="Q17" s="75"/>
      <c r="R17" s="75"/>
      <c r="S17" s="75"/>
      <c r="T17" s="75"/>
      <c r="U17" s="78"/>
      <c r="V17" s="75"/>
      <c r="W17" s="75"/>
      <c r="X17" s="75"/>
      <c r="Y17" s="75"/>
      <c r="Z17" s="55"/>
      <c r="AA17" s="75"/>
      <c r="AB17" s="55"/>
      <c r="AC17" s="55"/>
      <c r="AD17" s="55"/>
      <c r="AE17" s="55"/>
    </row>
    <row r="18" spans="2:31" ht="12.75" customHeight="1" x14ac:dyDescent="0.2">
      <c r="B18" s="45"/>
      <c r="D18" s="58"/>
      <c r="E18" s="58"/>
      <c r="F18" s="63"/>
      <c r="G18" s="64"/>
      <c r="H18" s="64"/>
      <c r="I18" s="64"/>
      <c r="J18" s="65"/>
      <c r="K18" s="54"/>
      <c r="L18" s="55"/>
      <c r="M18" s="55"/>
      <c r="N18" s="55"/>
      <c r="O18" s="55"/>
      <c r="P18" s="75"/>
      <c r="Q18" s="75"/>
      <c r="R18" s="75"/>
      <c r="S18" s="75"/>
      <c r="T18" s="75"/>
      <c r="U18" s="78"/>
      <c r="V18" s="75"/>
      <c r="W18" s="75"/>
      <c r="X18" s="75"/>
      <c r="Y18" s="75"/>
      <c r="Z18" s="55"/>
      <c r="AA18" s="75"/>
      <c r="AB18" s="55"/>
      <c r="AC18" s="55"/>
      <c r="AD18" s="55"/>
      <c r="AE18" s="55"/>
    </row>
    <row r="19" spans="2:31" ht="12.75" customHeight="1" x14ac:dyDescent="0.2">
      <c r="B19" s="45"/>
      <c r="D19" s="58"/>
      <c r="E19" s="58"/>
      <c r="F19" s="63"/>
      <c r="G19" s="64"/>
      <c r="H19" s="64"/>
      <c r="I19" s="64"/>
      <c r="J19" s="65"/>
      <c r="K19" s="54"/>
      <c r="L19" s="55"/>
      <c r="M19" s="55"/>
      <c r="N19" s="55"/>
      <c r="O19" s="55"/>
      <c r="P19" s="75"/>
      <c r="Q19" s="75"/>
      <c r="R19" s="75"/>
      <c r="S19" s="75"/>
      <c r="T19" s="75"/>
      <c r="U19" s="78"/>
      <c r="V19" s="75"/>
      <c r="W19" s="75"/>
      <c r="X19" s="75"/>
      <c r="Y19" s="75"/>
      <c r="Z19" s="55"/>
      <c r="AA19" s="75"/>
      <c r="AB19" s="55"/>
      <c r="AC19" s="55"/>
      <c r="AD19" s="55"/>
      <c r="AE19" s="55"/>
    </row>
    <row r="20" spans="2:31" ht="12.75" customHeight="1" x14ac:dyDescent="0.2">
      <c r="B20" s="45"/>
      <c r="D20" s="58"/>
      <c r="E20" s="58"/>
      <c r="F20" s="63"/>
      <c r="G20" s="64"/>
      <c r="H20" s="64"/>
      <c r="I20" s="64"/>
      <c r="J20" s="65"/>
      <c r="K20" s="54"/>
      <c r="L20" s="55"/>
      <c r="M20" s="55"/>
      <c r="N20" s="55"/>
      <c r="O20" s="55"/>
      <c r="P20" s="75"/>
      <c r="Q20" s="75"/>
      <c r="R20" s="75"/>
      <c r="S20" s="75"/>
      <c r="T20" s="75"/>
      <c r="U20" s="78"/>
      <c r="V20" s="75"/>
      <c r="W20" s="75"/>
      <c r="X20" s="75"/>
      <c r="Y20" s="75"/>
      <c r="Z20" s="55"/>
      <c r="AA20" s="75"/>
      <c r="AB20" s="55"/>
      <c r="AC20" s="55"/>
      <c r="AD20" s="55"/>
      <c r="AE20" s="55"/>
    </row>
    <row r="21" spans="2:31" ht="12.75" customHeight="1" x14ac:dyDescent="0.2">
      <c r="B21" s="45"/>
      <c r="D21" s="58"/>
      <c r="E21" s="58"/>
      <c r="F21" s="63"/>
      <c r="G21" s="64"/>
      <c r="H21" s="64"/>
      <c r="I21" s="64"/>
      <c r="J21" s="65"/>
      <c r="K21" s="54"/>
      <c r="L21" s="55"/>
      <c r="M21" s="55"/>
      <c r="N21" s="55"/>
      <c r="O21" s="55"/>
      <c r="P21" s="75"/>
      <c r="Q21" s="75"/>
      <c r="R21" s="75"/>
      <c r="S21" s="75"/>
      <c r="T21" s="75"/>
      <c r="U21" s="78"/>
      <c r="V21" s="75"/>
      <c r="W21" s="75"/>
      <c r="X21" s="75"/>
      <c r="Y21" s="75"/>
      <c r="Z21" s="55"/>
      <c r="AA21" s="75"/>
      <c r="AB21" s="55"/>
      <c r="AC21" s="55"/>
      <c r="AD21" s="55"/>
      <c r="AE21" s="55"/>
    </row>
    <row r="22" spans="2:31" ht="12.75" customHeight="1" x14ac:dyDescent="0.2">
      <c r="B22" s="45"/>
      <c r="D22" s="58"/>
      <c r="E22" s="58"/>
      <c r="F22" s="63"/>
      <c r="G22" s="64"/>
      <c r="H22" s="64"/>
      <c r="I22" s="64"/>
      <c r="J22" s="65"/>
      <c r="K22" s="54"/>
      <c r="L22" s="55"/>
      <c r="M22" s="55"/>
      <c r="N22" s="55"/>
      <c r="O22" s="55"/>
      <c r="P22" s="76"/>
      <c r="Q22" s="76"/>
      <c r="R22" s="76"/>
      <c r="S22" s="76"/>
      <c r="T22" s="76"/>
      <c r="U22" s="79"/>
      <c r="V22" s="76"/>
      <c r="W22" s="76"/>
      <c r="X22" s="76"/>
      <c r="Y22" s="76"/>
      <c r="Z22" s="55"/>
      <c r="AA22" s="76"/>
      <c r="AB22" s="55"/>
      <c r="AC22" s="55"/>
      <c r="AD22" s="55"/>
      <c r="AE22" s="55"/>
    </row>
    <row r="23" spans="2:31" ht="12.75" customHeight="1" thickBot="1" x14ac:dyDescent="0.25">
      <c r="B23" s="46"/>
      <c r="D23" s="59"/>
      <c r="E23" s="59"/>
      <c r="F23" s="66"/>
      <c r="G23" s="67"/>
      <c r="H23" s="67"/>
      <c r="I23" s="67"/>
      <c r="J23" s="68"/>
      <c r="K23" s="9" t="str">
        <f t="shared" ref="K23:AE23" si="2">IF(OR(TRIM(K8)=0,TRIM(K8)=""),"",IFERROR(TRIM(INDEX(QryItemNamed,MATCH(TRIM(K8),ITEM,0),3)),""))</f>
        <v>EACH</v>
      </c>
      <c r="L23" s="10" t="str">
        <f t="shared" si="2"/>
        <v>EACH</v>
      </c>
      <c r="M23" s="10" t="s">
        <v>81</v>
      </c>
      <c r="N23" s="10" t="str">
        <f t="shared" si="2"/>
        <v>MILE</v>
      </c>
      <c r="O23" s="10" t="str">
        <f t="shared" si="2"/>
        <v>MILE</v>
      </c>
      <c r="P23" s="10" t="str">
        <f t="shared" si="2"/>
        <v>MILE</v>
      </c>
      <c r="Q23" s="10" t="str">
        <f t="shared" si="2"/>
        <v>MILE</v>
      </c>
      <c r="R23" s="10" t="str">
        <f t="shared" si="2"/>
        <v>MILE</v>
      </c>
      <c r="S23" s="10" t="str">
        <f t="shared" si="2"/>
        <v>FT</v>
      </c>
      <c r="T23" s="10" t="str">
        <f t="shared" si="2"/>
        <v>FT</v>
      </c>
      <c r="U23" s="10" t="str">
        <f t="shared" si="2"/>
        <v>FT</v>
      </c>
      <c r="V23" s="10" t="str">
        <f t="shared" si="2"/>
        <v>FT</v>
      </c>
      <c r="W23" s="10" t="str">
        <f t="shared" si="2"/>
        <v>EACH</v>
      </c>
      <c r="X23" s="10" t="str">
        <f>IF(OR(TRIM(X8)=0,TRIM(X8)=""),"",IFERROR(TRIM(INDEX(QryItemNamed,MATCH(TRIM(X8),ITEM,0),3)),""))</f>
        <v>EACH</v>
      </c>
      <c r="Y23" s="10" t="str">
        <f t="shared" si="2"/>
        <v/>
      </c>
      <c r="Z23" s="10" t="str">
        <f>IF(OR(TRIM(Z8)=0,TRIM(Z8)=""),"",IFERROR(TRIM(INDEX(QryItemNamed,MATCH(TRIM(Z8),ITEM,0),3)),""))</f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83" t="s">
        <v>46</v>
      </c>
      <c r="G24" s="84"/>
      <c r="H24" s="84"/>
      <c r="I24" s="84"/>
      <c r="J24" s="85"/>
      <c r="K24" s="13">
        <v>13</v>
      </c>
      <c r="L24" s="11">
        <v>6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/>
      <c r="E25" s="15"/>
      <c r="F25" s="16"/>
      <c r="G25" s="17"/>
      <c r="H25" s="15"/>
      <c r="I25" s="16"/>
      <c r="J25" s="18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34" t="s">
        <v>32</v>
      </c>
      <c r="E26" s="15" t="s">
        <v>83</v>
      </c>
      <c r="F26" s="16">
        <v>695</v>
      </c>
      <c r="G26" s="17" t="s">
        <v>23</v>
      </c>
      <c r="H26" s="15"/>
      <c r="I26" s="16"/>
      <c r="J26" s="18"/>
      <c r="K26" s="17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>
        <v>1</v>
      </c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 t="s">
        <v>33</v>
      </c>
      <c r="E27" s="15" t="s">
        <v>83</v>
      </c>
      <c r="F27" s="16">
        <v>685</v>
      </c>
      <c r="G27" s="17" t="s">
        <v>24</v>
      </c>
      <c r="H27" s="15"/>
      <c r="I27" s="16"/>
      <c r="J27" s="18"/>
      <c r="K27" s="17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>
        <v>1</v>
      </c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 t="s">
        <v>34</v>
      </c>
      <c r="E28" s="15" t="s">
        <v>83</v>
      </c>
      <c r="F28" s="16">
        <v>635</v>
      </c>
      <c r="G28" s="17" t="s">
        <v>23</v>
      </c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>
        <v>1</v>
      </c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 t="s">
        <v>35</v>
      </c>
      <c r="E29" s="15" t="s">
        <v>83</v>
      </c>
      <c r="F29" s="16">
        <v>635</v>
      </c>
      <c r="G29" s="17" t="s">
        <v>24</v>
      </c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>
        <v>1</v>
      </c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 t="s">
        <v>36</v>
      </c>
      <c r="E30" s="15" t="s">
        <v>83</v>
      </c>
      <c r="F30" s="16">
        <v>585</v>
      </c>
      <c r="G30" s="17" t="s">
        <v>23</v>
      </c>
      <c r="H30" s="15"/>
      <c r="I30" s="16"/>
      <c r="J30" s="18"/>
      <c r="K30" s="17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>
        <v>1</v>
      </c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/>
      <c r="E31" s="15"/>
      <c r="F31" s="16"/>
      <c r="G31" s="17"/>
      <c r="H31" s="15"/>
      <c r="I31" s="16"/>
      <c r="J31" s="18"/>
      <c r="K31" s="17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 t="s">
        <v>37</v>
      </c>
      <c r="E32" s="15" t="s">
        <v>83</v>
      </c>
      <c r="F32" s="16">
        <v>585</v>
      </c>
      <c r="G32" s="17" t="s">
        <v>24</v>
      </c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>
        <v>1</v>
      </c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 t="s">
        <v>38</v>
      </c>
      <c r="E33" s="15" t="s">
        <v>83</v>
      </c>
      <c r="F33" s="16">
        <v>535</v>
      </c>
      <c r="G33" s="17" t="s">
        <v>23</v>
      </c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>
        <v>1</v>
      </c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 t="s">
        <v>39</v>
      </c>
      <c r="E34" s="15" t="s">
        <v>83</v>
      </c>
      <c r="F34" s="16">
        <v>535</v>
      </c>
      <c r="G34" s="17" t="s">
        <v>24</v>
      </c>
      <c r="H34" s="15"/>
      <c r="I34" s="16"/>
      <c r="J34" s="18"/>
      <c r="K34" s="17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>
        <v>1</v>
      </c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40</v>
      </c>
      <c r="E35" s="15" t="s">
        <v>83</v>
      </c>
      <c r="F35" s="16">
        <v>485</v>
      </c>
      <c r="G35" s="17" t="s">
        <v>23</v>
      </c>
      <c r="H35" s="15"/>
      <c r="I35" s="16"/>
      <c r="J35" s="18"/>
      <c r="K35" s="1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>
        <v>1</v>
      </c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41</v>
      </c>
      <c r="E36" s="15" t="s">
        <v>83</v>
      </c>
      <c r="F36" s="16">
        <v>485</v>
      </c>
      <c r="G36" s="17" t="s">
        <v>24</v>
      </c>
      <c r="H36" s="15"/>
      <c r="I36" s="16"/>
      <c r="J36" s="18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>
        <v>1</v>
      </c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 t="s">
        <v>59</v>
      </c>
      <c r="E38" s="15" t="s">
        <v>83</v>
      </c>
      <c r="F38" s="16">
        <v>21407</v>
      </c>
      <c r="G38" s="17" t="s">
        <v>24</v>
      </c>
      <c r="H38" s="15" t="s">
        <v>1</v>
      </c>
      <c r="I38" s="16">
        <v>21430</v>
      </c>
      <c r="J38" s="18" t="s">
        <v>23</v>
      </c>
      <c r="K38" s="17"/>
      <c r="L38" s="15"/>
      <c r="M38" s="15"/>
      <c r="N38" s="15"/>
      <c r="O38" s="15"/>
      <c r="P38" s="15"/>
      <c r="Q38" s="15"/>
      <c r="R38" s="15"/>
      <c r="S38" s="15">
        <v>23</v>
      </c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 t="s">
        <v>60</v>
      </c>
      <c r="E39" s="15" t="s">
        <v>83</v>
      </c>
      <c r="F39" s="16">
        <v>485</v>
      </c>
      <c r="G39" s="17" t="s">
        <v>25</v>
      </c>
      <c r="H39" s="15" t="s">
        <v>1</v>
      </c>
      <c r="I39" s="16">
        <v>710.5</v>
      </c>
      <c r="J39" s="18" t="s">
        <v>25</v>
      </c>
      <c r="K39" s="17"/>
      <c r="L39" s="15"/>
      <c r="M39" s="15"/>
      <c r="N39" s="15"/>
      <c r="O39" s="15"/>
      <c r="P39" s="15"/>
      <c r="Q39" s="15"/>
      <c r="R39" s="15"/>
      <c r="S39" s="15">
        <v>226</v>
      </c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 t="s">
        <v>61</v>
      </c>
      <c r="E40" s="15" t="s">
        <v>83</v>
      </c>
      <c r="F40" s="16">
        <v>21430</v>
      </c>
      <c r="G40" s="17" t="s">
        <v>24</v>
      </c>
      <c r="H40" s="15" t="s">
        <v>1</v>
      </c>
      <c r="I40" s="16">
        <v>667</v>
      </c>
      <c r="J40" s="18" t="s">
        <v>25</v>
      </c>
      <c r="K40" s="17"/>
      <c r="L40" s="15"/>
      <c r="M40" s="15"/>
      <c r="N40" s="15"/>
      <c r="O40" s="15"/>
      <c r="P40" s="15"/>
      <c r="Q40" s="15"/>
      <c r="R40" s="15"/>
      <c r="S40" s="15">
        <v>38</v>
      </c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 t="s">
        <v>62</v>
      </c>
      <c r="E41" s="15" t="s">
        <v>83</v>
      </c>
      <c r="F41" s="16">
        <v>710.5</v>
      </c>
      <c r="G41" s="17" t="s">
        <v>24</v>
      </c>
      <c r="H41" s="15" t="s">
        <v>1</v>
      </c>
      <c r="I41" s="16">
        <v>667</v>
      </c>
      <c r="J41" s="18" t="s">
        <v>25</v>
      </c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>
        <v>29</v>
      </c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 t="s">
        <v>67</v>
      </c>
      <c r="E42" s="15" t="s">
        <v>83</v>
      </c>
      <c r="F42" s="16">
        <v>21250</v>
      </c>
      <c r="G42" s="17" t="s">
        <v>25</v>
      </c>
      <c r="H42" s="15" t="s">
        <v>1</v>
      </c>
      <c r="I42" s="16">
        <v>21800</v>
      </c>
      <c r="J42" s="18" t="s">
        <v>25</v>
      </c>
      <c r="K42" s="17"/>
      <c r="L42" s="15"/>
      <c r="M42" s="15"/>
      <c r="N42" s="15"/>
      <c r="O42" s="15"/>
      <c r="P42" s="15"/>
      <c r="Q42" s="15"/>
      <c r="R42" s="15">
        <v>0.11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 t="s">
        <v>68</v>
      </c>
      <c r="E44" s="15" t="s">
        <v>83</v>
      </c>
      <c r="F44" s="16">
        <v>21875</v>
      </c>
      <c r="G44" s="17" t="s">
        <v>25</v>
      </c>
      <c r="H44" s="15" t="s">
        <v>1</v>
      </c>
      <c r="I44" s="16">
        <v>22050</v>
      </c>
      <c r="J44" s="18" t="s">
        <v>25</v>
      </c>
      <c r="K44" s="17"/>
      <c r="L44" s="15"/>
      <c r="M44" s="15"/>
      <c r="N44" s="15"/>
      <c r="O44" s="15"/>
      <c r="P44" s="15"/>
      <c r="Q44" s="15"/>
      <c r="R44" s="15">
        <v>0.03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 t="s">
        <v>69</v>
      </c>
      <c r="E45" s="15" t="s">
        <v>83</v>
      </c>
      <c r="F45" s="16">
        <v>7335</v>
      </c>
      <c r="G45" s="17" t="s">
        <v>24</v>
      </c>
      <c r="H45" s="15" t="s">
        <v>1</v>
      </c>
      <c r="I45" s="16">
        <v>7820</v>
      </c>
      <c r="J45" s="18" t="s">
        <v>24</v>
      </c>
      <c r="K45" s="17"/>
      <c r="L45" s="15"/>
      <c r="M45" s="15"/>
      <c r="N45" s="15"/>
      <c r="O45" s="15"/>
      <c r="P45" s="15"/>
      <c r="Q45" s="15">
        <v>0.09</v>
      </c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 t="s">
        <v>70</v>
      </c>
      <c r="E46" s="15" t="s">
        <v>83</v>
      </c>
      <c r="F46" s="16">
        <v>7335</v>
      </c>
      <c r="G46" s="17" t="s">
        <v>23</v>
      </c>
      <c r="H46" s="15" t="s">
        <v>1</v>
      </c>
      <c r="I46" s="16">
        <v>7820</v>
      </c>
      <c r="J46" s="18" t="s">
        <v>23</v>
      </c>
      <c r="K46" s="17"/>
      <c r="L46" s="15"/>
      <c r="M46" s="15"/>
      <c r="N46" s="15"/>
      <c r="O46" s="15"/>
      <c r="P46" s="15"/>
      <c r="Q46" s="15">
        <v>0.09</v>
      </c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 t="s">
        <v>71</v>
      </c>
      <c r="E47" s="15" t="s">
        <v>83</v>
      </c>
      <c r="F47" s="16">
        <v>705.8</v>
      </c>
      <c r="G47" s="17" t="s">
        <v>23</v>
      </c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>
        <v>12</v>
      </c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 t="s">
        <v>72</v>
      </c>
      <c r="E48" s="15" t="s">
        <v>83</v>
      </c>
      <c r="F48" s="16">
        <v>695.3</v>
      </c>
      <c r="G48" s="17" t="s">
        <v>24</v>
      </c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>
        <v>14</v>
      </c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 t="s">
        <v>73</v>
      </c>
      <c r="E50" s="15" t="s">
        <v>83</v>
      </c>
      <c r="F50" s="16">
        <v>21320</v>
      </c>
      <c r="G50" s="17" t="s">
        <v>24</v>
      </c>
      <c r="H50" s="15" t="s">
        <v>1</v>
      </c>
      <c r="I50" s="16">
        <v>485</v>
      </c>
      <c r="J50" s="18" t="s">
        <v>23</v>
      </c>
      <c r="K50" s="17"/>
      <c r="L50" s="15"/>
      <c r="M50" s="15"/>
      <c r="N50" s="15"/>
      <c r="O50" s="15">
        <v>0.06</v>
      </c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 t="s">
        <v>74</v>
      </c>
      <c r="E51" s="15" t="s">
        <v>83</v>
      </c>
      <c r="F51" s="16">
        <v>21450</v>
      </c>
      <c r="G51" s="17" t="s">
        <v>24</v>
      </c>
      <c r="H51" s="15" t="s">
        <v>1</v>
      </c>
      <c r="I51" s="16">
        <v>21842.3</v>
      </c>
      <c r="J51" s="18" t="s">
        <v>24</v>
      </c>
      <c r="K51" s="17"/>
      <c r="L51" s="15"/>
      <c r="M51" s="15">
        <v>7.0000000000000007E-2</v>
      </c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 t="s">
        <v>75</v>
      </c>
      <c r="E52" s="15" t="s">
        <v>83</v>
      </c>
      <c r="F52" s="16">
        <v>435</v>
      </c>
      <c r="G52" s="17" t="s">
        <v>23</v>
      </c>
      <c r="H52" s="15"/>
      <c r="I52" s="16">
        <v>544.20000000000005</v>
      </c>
      <c r="J52" s="18" t="s">
        <v>23</v>
      </c>
      <c r="K52" s="17"/>
      <c r="L52" s="15"/>
      <c r="M52" s="15"/>
      <c r="N52" s="15"/>
      <c r="O52" s="15">
        <v>0.02</v>
      </c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 t="s">
        <v>76</v>
      </c>
      <c r="E53" s="15" t="s">
        <v>83</v>
      </c>
      <c r="F53" s="16">
        <v>7335</v>
      </c>
      <c r="G53" s="17" t="s">
        <v>24</v>
      </c>
      <c r="H53" s="15" t="s">
        <v>1</v>
      </c>
      <c r="I53" s="16">
        <v>7820</v>
      </c>
      <c r="J53" s="18" t="s">
        <v>24</v>
      </c>
      <c r="K53" s="17"/>
      <c r="L53" s="15"/>
      <c r="M53" s="15">
        <v>0.09</v>
      </c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 t="s">
        <v>77</v>
      </c>
      <c r="E54" s="15" t="s">
        <v>83</v>
      </c>
      <c r="F54" s="16">
        <v>7335</v>
      </c>
      <c r="G54" s="17" t="s">
        <v>23</v>
      </c>
      <c r="H54" s="15" t="s">
        <v>1</v>
      </c>
      <c r="I54" s="16">
        <v>7820</v>
      </c>
      <c r="J54" s="18" t="s">
        <v>23</v>
      </c>
      <c r="K54" s="17"/>
      <c r="L54" s="15"/>
      <c r="M54" s="15">
        <v>0.09</v>
      </c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 t="s">
        <v>78</v>
      </c>
      <c r="E56" s="15" t="s">
        <v>83</v>
      </c>
      <c r="F56" s="16">
        <v>21450</v>
      </c>
      <c r="G56" s="17" t="s">
        <v>24</v>
      </c>
      <c r="H56" s="15" t="s">
        <v>1</v>
      </c>
      <c r="I56" s="16">
        <v>485</v>
      </c>
      <c r="J56" s="18" t="s">
        <v>24</v>
      </c>
      <c r="K56" s="17"/>
      <c r="L56" s="15"/>
      <c r="M56" s="15"/>
      <c r="N56" s="15"/>
      <c r="O56" s="15"/>
      <c r="P56" s="15">
        <v>0.04</v>
      </c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 t="s">
        <v>79</v>
      </c>
      <c r="E57" s="15" t="s">
        <v>83</v>
      </c>
      <c r="F57" s="16">
        <v>7335</v>
      </c>
      <c r="G57" s="17" t="s">
        <v>24</v>
      </c>
      <c r="H57" s="15" t="s">
        <v>1</v>
      </c>
      <c r="I57" s="16">
        <v>7820</v>
      </c>
      <c r="J57" s="18" t="s">
        <v>24</v>
      </c>
      <c r="K57" s="17"/>
      <c r="L57" s="15"/>
      <c r="M57" s="15"/>
      <c r="N57" s="15">
        <v>0.09</v>
      </c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 t="s">
        <v>80</v>
      </c>
      <c r="E58" s="15" t="s">
        <v>83</v>
      </c>
      <c r="F58" s="16">
        <v>7335</v>
      </c>
      <c r="G58" s="17" t="s">
        <v>23</v>
      </c>
      <c r="H58" s="15" t="s">
        <v>1</v>
      </c>
      <c r="I58" s="16">
        <v>7820</v>
      </c>
      <c r="J58" s="18" t="s">
        <v>23</v>
      </c>
      <c r="K58" s="17"/>
      <c r="L58" s="15"/>
      <c r="M58" s="15"/>
      <c r="N58" s="15">
        <v>0.09</v>
      </c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 t="s">
        <v>66</v>
      </c>
      <c r="E59" s="15" t="s">
        <v>83</v>
      </c>
      <c r="F59" s="16">
        <v>21320</v>
      </c>
      <c r="G59" s="17" t="s">
        <v>24</v>
      </c>
      <c r="H59" s="15" t="s">
        <v>1</v>
      </c>
      <c r="I59" s="16">
        <v>685</v>
      </c>
      <c r="J59" s="18" t="s">
        <v>23</v>
      </c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>
        <v>59</v>
      </c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thickBot="1" x14ac:dyDescent="0.25">
      <c r="B82" s="27"/>
      <c r="D82" s="36"/>
      <c r="E82" s="36"/>
      <c r="F82" s="37"/>
      <c r="G82" s="38"/>
      <c r="H82" s="36"/>
      <c r="I82" s="37"/>
      <c r="J82" s="39"/>
      <c r="K82" s="38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2:31" ht="12.75" customHeight="1" thickBot="1" x14ac:dyDescent="0.25">
      <c r="B83" s="28"/>
      <c r="D83" s="69" t="s">
        <v>82</v>
      </c>
      <c r="E83" s="70"/>
      <c r="F83" s="70"/>
      <c r="G83" s="70"/>
      <c r="H83" s="70"/>
      <c r="I83" s="70"/>
      <c r="J83" s="71"/>
      <c r="K83" s="35">
        <f>IF(K8="","",IF(OR(K23="", K23="LS", K23="LUMP"),IF(SUM(COUNTIF(K24:K82,"LS")+COUNTIF(K24:K82,"LUMP"))&gt;0,"LS",""),IF(SUM(K24:K82)&gt;0,ROUNDUP(SUM(K24:K82),0),"")))</f>
        <v>13</v>
      </c>
      <c r="L83" s="35">
        <f>IF(L8="","",IF(OR(L23="", L23="LS", L23="LUMP"),IF(SUM(COUNTIF(L24:L82,"LS")+COUNTIF(L24:L82,"LUMP"))&gt;0,"LS",""),IF(SUM(L24:L82)&gt;0,ROUNDUP(SUM(L24:L82),0),"")))</f>
        <v>6</v>
      </c>
      <c r="M83" s="35">
        <f t="shared" ref="M83:R83" si="3">IF(M8="","",IF(OR(M23="", M23="LS", M23="LUMP"),IF(SUM(COUNTIF(M24:M82,"LS")+COUNTIF(M24:M82,"LUMP"))&gt;0,"LS",""),IF(SUM(M24:M82)&gt;0,ROUNDUP(SUM(M24:M82),2),"")))</f>
        <v>0.25</v>
      </c>
      <c r="N83" s="35">
        <f t="shared" si="3"/>
        <v>0.18</v>
      </c>
      <c r="O83" s="35">
        <f t="shared" si="3"/>
        <v>0.08</v>
      </c>
      <c r="P83" s="35">
        <f t="shared" si="3"/>
        <v>0.04</v>
      </c>
      <c r="Q83" s="35">
        <f t="shared" si="3"/>
        <v>0.18</v>
      </c>
      <c r="R83" s="35">
        <f t="shared" si="3"/>
        <v>0.14000000000000001</v>
      </c>
      <c r="S83" s="35">
        <f t="shared" ref="S83:X83" si="4">IF(S8="","",IF(OR(S23="", S23="LS", S23="LUMP"),IF(SUM(COUNTIF(S24:S82,"LS")+COUNTIF(S24:S82,"LUMP"))&gt;0,"LS",""),IF(SUM(S24:S82)&gt;0,ROUNDUP(SUM(S24:S82),0),"")))</f>
        <v>287</v>
      </c>
      <c r="T83" s="35">
        <f t="shared" si="4"/>
        <v>26</v>
      </c>
      <c r="U83" s="35">
        <f t="shared" si="4"/>
        <v>59</v>
      </c>
      <c r="V83" s="35">
        <f t="shared" si="4"/>
        <v>29</v>
      </c>
      <c r="W83" s="35">
        <f t="shared" si="4"/>
        <v>8</v>
      </c>
      <c r="X83" s="35">
        <f t="shared" si="4"/>
        <v>2</v>
      </c>
      <c r="Y83" s="34"/>
      <c r="Z83" s="35" t="str">
        <f>IF(Z8="","",IF(OR(Z23="", Z23="LS", Z23="LUMP"),IF(SUM(COUNTIF(Z24:Z82,"LS")+COUNTIF(Z24:Z82,"LUMP"))&gt;0,"LS",""),IF(SUM(Z24:Z82)&gt;0,ROUNDUP(SUM(Z24:Z82),2),"")))</f>
        <v/>
      </c>
      <c r="AA83" s="35" t="str">
        <f>IF(AA8="","",IF(OR(AA23="", AA23="LS", AA23="LUMP"),IF(SUM(COUNTIF(AA24:AA82,"LS")+COUNTIF(AA24:AA82,"LUMP"))&gt;0,"LS",""),IF(SUM(AA24:AA82)&gt;0,ROUNDUP(SUM(AA24:AA82),2),"")))</f>
        <v/>
      </c>
      <c r="AB83" s="34"/>
      <c r="AC83" s="34"/>
      <c r="AD83" s="34"/>
      <c r="AE83" s="34"/>
    </row>
    <row r="84" spans="2:31" ht="12.75" customHeight="1" x14ac:dyDescent="0.2">
      <c r="B84" s="5" t="s">
        <v>11</v>
      </c>
      <c r="D84" s="80" t="s">
        <v>2</v>
      </c>
      <c r="E84" s="81"/>
      <c r="F84" s="81"/>
      <c r="G84" s="81"/>
      <c r="H84" s="81"/>
      <c r="I84" s="81"/>
      <c r="J84" s="82"/>
      <c r="K84" s="40">
        <f>K83+L83</f>
        <v>19</v>
      </c>
      <c r="L84" s="41"/>
      <c r="M84" s="42">
        <f>M83+N83</f>
        <v>0.43</v>
      </c>
      <c r="N84" s="43"/>
      <c r="O84" s="42">
        <f>O83+P83</f>
        <v>0.12</v>
      </c>
      <c r="P84" s="43"/>
      <c r="Q84" s="33">
        <f t="shared" ref="Q84:X84" si="5">Q83</f>
        <v>0.18</v>
      </c>
      <c r="R84" s="33">
        <f t="shared" si="5"/>
        <v>0.14000000000000001</v>
      </c>
      <c r="S84" s="19">
        <f t="shared" si="5"/>
        <v>287</v>
      </c>
      <c r="T84" s="19">
        <f t="shared" si="5"/>
        <v>26</v>
      </c>
      <c r="U84" s="19">
        <f t="shared" si="5"/>
        <v>59</v>
      </c>
      <c r="V84" s="19">
        <f t="shared" si="5"/>
        <v>29</v>
      </c>
      <c r="W84" s="19">
        <f t="shared" si="5"/>
        <v>8</v>
      </c>
      <c r="X84" s="19">
        <f t="shared" si="5"/>
        <v>2</v>
      </c>
      <c r="Y84" s="19" t="str">
        <f>IF(Y8="","",IF(OR(Y23="", Y23="LS", Y23="LUMP"),IF(SUM(COUNTIF(Y24:Y83,"LS")+COUNTIF(Y24:Y83,"LUMP"))&gt;0,"LS",""),IF(SUM(Y24:Y83)&gt;0,ROUNDUP(SUM(Y24:Y83),0),"")))</f>
        <v/>
      </c>
      <c r="Z84" s="33" t="str">
        <f>Z83</f>
        <v/>
      </c>
      <c r="AA84" s="33" t="str">
        <f>AA83</f>
        <v/>
      </c>
      <c r="AB84" s="19" t="str">
        <f t="shared" ref="AB84:AE84" si="6">IF(AB8="","",IF(OR(AB23="", AB23="LS", AB23="LUMP"),IF(SUM(COUNTIF(AB24:AB83,"LS")+COUNTIF(AB24:AB83,"LUMP"))&gt;0,"LS",""),IF(SUM(AB24:AB83)&gt;0,ROUNDUP(SUM(AB24:AB83),0),"")))</f>
        <v/>
      </c>
      <c r="AC84" s="19" t="str">
        <f t="shared" si="6"/>
        <v/>
      </c>
      <c r="AD84" s="19" t="str">
        <f t="shared" si="6"/>
        <v/>
      </c>
      <c r="AE84" s="19" t="str">
        <f t="shared" si="6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72" t="str">
        <f>"SUBSUMMARY SHEET " &amp; B87</f>
        <v xml:space="preserve">SUBSUMMARY SHEET </v>
      </c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</row>
    <row r="87" spans="2:31" ht="12.75" customHeight="1" thickBot="1" x14ac:dyDescent="0.25">
      <c r="B87" s="29"/>
      <c r="D87" s="73" t="s">
        <v>7</v>
      </c>
      <c r="E87" s="73"/>
      <c r="F87" s="73"/>
      <c r="G87" s="73"/>
      <c r="H87" s="73"/>
      <c r="I87" s="73"/>
      <c r="J87" s="73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56" t="s">
        <v>8</v>
      </c>
      <c r="E88" s="56"/>
      <c r="F88" s="56"/>
      <c r="G88" s="56"/>
      <c r="H88" s="56"/>
      <c r="I88" s="56"/>
      <c r="J88" s="56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44" t="s">
        <v>10</v>
      </c>
      <c r="D89" s="57" t="s">
        <v>20</v>
      </c>
      <c r="E89" s="57" t="s">
        <v>21</v>
      </c>
      <c r="F89" s="60" t="s">
        <v>0</v>
      </c>
      <c r="G89" s="61"/>
      <c r="H89" s="61"/>
      <c r="I89" s="61"/>
      <c r="J89" s="62"/>
      <c r="K89" s="7" t="str">
        <f t="shared" ref="K89:AE89" si="7">IF(OR(TRIM(K87)=0,TRIM(K87)=""),"",IF(IFERROR(TRIM(INDEX(QryItemNamed,MATCH(TRIM(K87),ITEM,0),2)),"")="Y","SPECIAL",LEFT(IFERROR(TRIM(INDEX(ITEM,MATCH(TRIM(K87),ITEM,0))),""),3)))</f>
        <v/>
      </c>
      <c r="L89" s="8" t="str">
        <f t="shared" si="7"/>
        <v/>
      </c>
      <c r="M89" s="8" t="str">
        <f t="shared" si="7"/>
        <v/>
      </c>
      <c r="N89" s="8" t="str">
        <f t="shared" si="7"/>
        <v/>
      </c>
      <c r="O89" s="8" t="str">
        <f t="shared" si="7"/>
        <v/>
      </c>
      <c r="P89" s="8" t="str">
        <f t="shared" si="7"/>
        <v/>
      </c>
      <c r="Q89" s="8" t="str">
        <f t="shared" si="7"/>
        <v/>
      </c>
      <c r="R89" s="8" t="str">
        <f t="shared" si="7"/>
        <v/>
      </c>
      <c r="S89" s="8" t="str">
        <f t="shared" si="7"/>
        <v/>
      </c>
      <c r="T89" s="8" t="str">
        <f t="shared" si="7"/>
        <v/>
      </c>
      <c r="U89" s="8" t="str">
        <f t="shared" si="7"/>
        <v/>
      </c>
      <c r="V89" s="8" t="str">
        <f t="shared" si="7"/>
        <v/>
      </c>
      <c r="W89" s="8" t="str">
        <f t="shared" si="7"/>
        <v/>
      </c>
      <c r="X89" s="8" t="str">
        <f t="shared" si="7"/>
        <v/>
      </c>
      <c r="Y89" s="8" t="str">
        <f t="shared" si="7"/>
        <v/>
      </c>
      <c r="Z89" s="8" t="str">
        <f t="shared" si="7"/>
        <v/>
      </c>
      <c r="AA89" s="8" t="str">
        <f t="shared" si="7"/>
        <v/>
      </c>
      <c r="AB89" s="8" t="str">
        <f t="shared" si="7"/>
        <v/>
      </c>
      <c r="AC89" s="8" t="str">
        <f t="shared" si="7"/>
        <v/>
      </c>
      <c r="AD89" s="8" t="str">
        <f t="shared" si="7"/>
        <v/>
      </c>
      <c r="AE89" s="8" t="str">
        <f t="shared" si="7"/>
        <v/>
      </c>
    </row>
    <row r="90" spans="2:31" ht="12.75" customHeight="1" x14ac:dyDescent="0.2">
      <c r="B90" s="45"/>
      <c r="D90" s="58"/>
      <c r="E90" s="58"/>
      <c r="F90" s="63"/>
      <c r="G90" s="64"/>
      <c r="H90" s="64"/>
      <c r="I90" s="64"/>
      <c r="J90" s="65"/>
      <c r="K90" s="54" t="str">
        <f t="shared" ref="K90:AE90" si="8">IF(OR(TRIM(K87)=0,TRIM(K87)=""),IF(K88="","",K88),IF(IFERROR(TRIM(INDEX(QryItemNamed,MATCH(TRIM(K87),ITEM,0),2)),"")="Y",RIGHT(IFERROR(TRIM(INDEX(QryItemNamed,MATCH(TRIM(K87),ITEM,0),4)),"123456789012"),LEN(IFERROR(TRIM(INDEX(QryItemNamed,MATCH(TRIM(K87),ITEM,0),4)),"123456789012"))-10)&amp;K88,IFERROR(TRIM(INDEX(QryItemNamed,MATCH(TRIM(K87),ITEM,0),4))&amp;K88,"ITEM CODE DOES NOT EXIST IN ITEM MASTER")))</f>
        <v/>
      </c>
      <c r="L90" s="55" t="str">
        <f t="shared" si="8"/>
        <v/>
      </c>
      <c r="M90" s="55" t="str">
        <f t="shared" si="8"/>
        <v/>
      </c>
      <c r="N90" s="55" t="str">
        <f t="shared" si="8"/>
        <v/>
      </c>
      <c r="O90" s="53" t="str">
        <f t="shared" si="8"/>
        <v/>
      </c>
      <c r="P90" s="53" t="str">
        <f t="shared" si="8"/>
        <v/>
      </c>
      <c r="Q90" s="53" t="str">
        <f t="shared" si="8"/>
        <v/>
      </c>
      <c r="R90" s="53" t="str">
        <f t="shared" si="8"/>
        <v/>
      </c>
      <c r="S90" s="53" t="str">
        <f t="shared" si="8"/>
        <v/>
      </c>
      <c r="T90" s="53" t="str">
        <f t="shared" si="8"/>
        <v/>
      </c>
      <c r="U90" s="53" t="str">
        <f t="shared" si="8"/>
        <v/>
      </c>
      <c r="V90" s="53" t="str">
        <f t="shared" si="8"/>
        <v/>
      </c>
      <c r="W90" s="53" t="str">
        <f t="shared" si="8"/>
        <v/>
      </c>
      <c r="X90" s="53" t="str">
        <f t="shared" si="8"/>
        <v/>
      </c>
      <c r="Y90" s="53" t="str">
        <f t="shared" si="8"/>
        <v/>
      </c>
      <c r="Z90" s="53" t="str">
        <f t="shared" si="8"/>
        <v/>
      </c>
      <c r="AA90" s="50" t="str">
        <f t="shared" si="8"/>
        <v/>
      </c>
      <c r="AB90" s="53" t="str">
        <f t="shared" si="8"/>
        <v/>
      </c>
      <c r="AC90" s="53" t="str">
        <f t="shared" si="8"/>
        <v/>
      </c>
      <c r="AD90" s="53" t="str">
        <f t="shared" si="8"/>
        <v/>
      </c>
      <c r="AE90" s="53" t="str">
        <f t="shared" si="8"/>
        <v/>
      </c>
    </row>
    <row r="91" spans="2:31" ht="12.75" customHeight="1" x14ac:dyDescent="0.2">
      <c r="B91" s="45"/>
      <c r="D91" s="58"/>
      <c r="E91" s="58"/>
      <c r="F91" s="63"/>
      <c r="G91" s="64"/>
      <c r="H91" s="64"/>
      <c r="I91" s="64"/>
      <c r="J91" s="65"/>
      <c r="K91" s="54"/>
      <c r="L91" s="55"/>
      <c r="M91" s="55"/>
      <c r="N91" s="55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1"/>
      <c r="AB91" s="53"/>
      <c r="AC91" s="53"/>
      <c r="AD91" s="53"/>
      <c r="AE91" s="53"/>
    </row>
    <row r="92" spans="2:31" ht="12.75" customHeight="1" x14ac:dyDescent="0.2">
      <c r="B92" s="45"/>
      <c r="D92" s="58"/>
      <c r="E92" s="58"/>
      <c r="F92" s="63"/>
      <c r="G92" s="64"/>
      <c r="H92" s="64"/>
      <c r="I92" s="64"/>
      <c r="J92" s="65"/>
      <c r="K92" s="54"/>
      <c r="L92" s="55"/>
      <c r="M92" s="55"/>
      <c r="N92" s="55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1"/>
      <c r="AB92" s="53"/>
      <c r="AC92" s="53"/>
      <c r="AD92" s="53"/>
      <c r="AE92" s="53"/>
    </row>
    <row r="93" spans="2:31" ht="12.75" customHeight="1" x14ac:dyDescent="0.2">
      <c r="B93" s="45"/>
      <c r="D93" s="58"/>
      <c r="E93" s="58"/>
      <c r="F93" s="63"/>
      <c r="G93" s="64"/>
      <c r="H93" s="64"/>
      <c r="I93" s="64"/>
      <c r="J93" s="65"/>
      <c r="K93" s="54"/>
      <c r="L93" s="55"/>
      <c r="M93" s="55"/>
      <c r="N93" s="55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1"/>
      <c r="AB93" s="53"/>
      <c r="AC93" s="53"/>
      <c r="AD93" s="53"/>
      <c r="AE93" s="53"/>
    </row>
    <row r="94" spans="2:31" ht="12.75" customHeight="1" x14ac:dyDescent="0.2">
      <c r="B94" s="45"/>
      <c r="D94" s="58"/>
      <c r="E94" s="58"/>
      <c r="F94" s="63"/>
      <c r="G94" s="64"/>
      <c r="H94" s="64"/>
      <c r="I94" s="64"/>
      <c r="J94" s="65"/>
      <c r="K94" s="54"/>
      <c r="L94" s="55"/>
      <c r="M94" s="55"/>
      <c r="N94" s="55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1"/>
      <c r="AB94" s="53"/>
      <c r="AC94" s="53"/>
      <c r="AD94" s="53"/>
      <c r="AE94" s="53"/>
    </row>
    <row r="95" spans="2:31" ht="12.75" customHeight="1" x14ac:dyDescent="0.2">
      <c r="B95" s="45"/>
      <c r="D95" s="58"/>
      <c r="E95" s="58"/>
      <c r="F95" s="63"/>
      <c r="G95" s="64"/>
      <c r="H95" s="64"/>
      <c r="I95" s="64"/>
      <c r="J95" s="65"/>
      <c r="K95" s="54"/>
      <c r="L95" s="55"/>
      <c r="M95" s="55"/>
      <c r="N95" s="55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1"/>
      <c r="AB95" s="53"/>
      <c r="AC95" s="53"/>
      <c r="AD95" s="53"/>
      <c r="AE95" s="53"/>
    </row>
    <row r="96" spans="2:31" ht="12.75" customHeight="1" x14ac:dyDescent="0.2">
      <c r="B96" s="45"/>
      <c r="D96" s="58"/>
      <c r="E96" s="58"/>
      <c r="F96" s="63"/>
      <c r="G96" s="64"/>
      <c r="H96" s="64"/>
      <c r="I96" s="64"/>
      <c r="J96" s="65"/>
      <c r="K96" s="54"/>
      <c r="L96" s="55"/>
      <c r="M96" s="55"/>
      <c r="N96" s="55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1"/>
      <c r="AB96" s="53"/>
      <c r="AC96" s="53"/>
      <c r="AD96" s="53"/>
      <c r="AE96" s="53"/>
    </row>
    <row r="97" spans="2:31" ht="12.75" customHeight="1" x14ac:dyDescent="0.2">
      <c r="B97" s="45"/>
      <c r="D97" s="58"/>
      <c r="E97" s="58"/>
      <c r="F97" s="63"/>
      <c r="G97" s="64"/>
      <c r="H97" s="64"/>
      <c r="I97" s="64"/>
      <c r="J97" s="65"/>
      <c r="K97" s="54"/>
      <c r="L97" s="55"/>
      <c r="M97" s="55"/>
      <c r="N97" s="55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1"/>
      <c r="AB97" s="53"/>
      <c r="AC97" s="53"/>
      <c r="AD97" s="53"/>
      <c r="AE97" s="53"/>
    </row>
    <row r="98" spans="2:31" ht="12.75" customHeight="1" x14ac:dyDescent="0.2">
      <c r="B98" s="45"/>
      <c r="D98" s="58"/>
      <c r="E98" s="58"/>
      <c r="F98" s="63"/>
      <c r="G98" s="64"/>
      <c r="H98" s="64"/>
      <c r="I98" s="64"/>
      <c r="J98" s="65"/>
      <c r="K98" s="54"/>
      <c r="L98" s="55"/>
      <c r="M98" s="55"/>
      <c r="N98" s="55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1"/>
      <c r="AB98" s="53"/>
      <c r="AC98" s="53"/>
      <c r="AD98" s="53"/>
      <c r="AE98" s="53"/>
    </row>
    <row r="99" spans="2:31" ht="12.75" customHeight="1" x14ac:dyDescent="0.2">
      <c r="B99" s="45"/>
      <c r="D99" s="58"/>
      <c r="E99" s="58"/>
      <c r="F99" s="63"/>
      <c r="G99" s="64"/>
      <c r="H99" s="64"/>
      <c r="I99" s="64"/>
      <c r="J99" s="65"/>
      <c r="K99" s="54"/>
      <c r="L99" s="55"/>
      <c r="M99" s="55"/>
      <c r="N99" s="55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1"/>
      <c r="AB99" s="53"/>
      <c r="AC99" s="53"/>
      <c r="AD99" s="53"/>
      <c r="AE99" s="53"/>
    </row>
    <row r="100" spans="2:31" ht="12.75" customHeight="1" x14ac:dyDescent="0.2">
      <c r="B100" s="45"/>
      <c r="D100" s="58"/>
      <c r="E100" s="58"/>
      <c r="F100" s="63"/>
      <c r="G100" s="64"/>
      <c r="H100" s="64"/>
      <c r="I100" s="64"/>
      <c r="J100" s="65"/>
      <c r="K100" s="54"/>
      <c r="L100" s="55"/>
      <c r="M100" s="55"/>
      <c r="N100" s="55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1"/>
      <c r="AB100" s="53"/>
      <c r="AC100" s="53"/>
      <c r="AD100" s="53"/>
      <c r="AE100" s="53"/>
    </row>
    <row r="101" spans="2:31" ht="12.75" customHeight="1" x14ac:dyDescent="0.2">
      <c r="B101" s="45"/>
      <c r="D101" s="58"/>
      <c r="E101" s="58"/>
      <c r="F101" s="63"/>
      <c r="G101" s="64"/>
      <c r="H101" s="64"/>
      <c r="I101" s="64"/>
      <c r="J101" s="65"/>
      <c r="K101" s="54"/>
      <c r="L101" s="55"/>
      <c r="M101" s="55"/>
      <c r="N101" s="55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2"/>
      <c r="AB101" s="53"/>
      <c r="AC101" s="53"/>
      <c r="AD101" s="53"/>
      <c r="AE101" s="53"/>
    </row>
    <row r="102" spans="2:31" ht="12.75" customHeight="1" thickBot="1" x14ac:dyDescent="0.25">
      <c r="B102" s="46"/>
      <c r="D102" s="59"/>
      <c r="E102" s="59"/>
      <c r="F102" s="66"/>
      <c r="G102" s="67"/>
      <c r="H102" s="67"/>
      <c r="I102" s="67"/>
      <c r="J102" s="68"/>
      <c r="K102" s="9" t="str">
        <f t="shared" ref="K102:AE102" si="9">IF(OR(TRIM(K87)=0,TRIM(K87)=""),"",IFERROR(TRIM(INDEX(QryItemNamed,MATCH(TRIM(K87),ITEM,0),3)),""))</f>
        <v/>
      </c>
      <c r="L102" s="10" t="str">
        <f t="shared" si="9"/>
        <v/>
      </c>
      <c r="M102" s="10" t="str">
        <f t="shared" si="9"/>
        <v/>
      </c>
      <c r="N102" s="10" t="str">
        <f t="shared" si="9"/>
        <v/>
      </c>
      <c r="O102" s="10" t="str">
        <f t="shared" si="9"/>
        <v/>
      </c>
      <c r="P102" s="10" t="str">
        <f t="shared" si="9"/>
        <v/>
      </c>
      <c r="Q102" s="10" t="str">
        <f t="shared" si="9"/>
        <v/>
      </c>
      <c r="R102" s="10" t="str">
        <f t="shared" si="9"/>
        <v/>
      </c>
      <c r="S102" s="10" t="str">
        <f t="shared" si="9"/>
        <v/>
      </c>
      <c r="T102" s="10" t="str">
        <f t="shared" si="9"/>
        <v/>
      </c>
      <c r="U102" s="10" t="str">
        <f t="shared" si="9"/>
        <v/>
      </c>
      <c r="V102" s="10" t="str">
        <f t="shared" si="9"/>
        <v/>
      </c>
      <c r="W102" s="10" t="str">
        <f t="shared" si="9"/>
        <v/>
      </c>
      <c r="X102" s="10" t="str">
        <f t="shared" si="9"/>
        <v/>
      </c>
      <c r="Y102" s="10" t="str">
        <f t="shared" si="9"/>
        <v/>
      </c>
      <c r="Z102" s="10" t="str">
        <f t="shared" si="9"/>
        <v/>
      </c>
      <c r="AA102" s="10" t="str">
        <f t="shared" si="9"/>
        <v/>
      </c>
      <c r="AB102" s="10" t="str">
        <f t="shared" si="9"/>
        <v/>
      </c>
      <c r="AC102" s="10" t="str">
        <f t="shared" si="9"/>
        <v/>
      </c>
      <c r="AD102" s="10" t="str">
        <f t="shared" si="9"/>
        <v/>
      </c>
      <c r="AE102" s="10" t="str">
        <f t="shared" si="9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47" t="s">
        <v>2</v>
      </c>
      <c r="E163" s="48"/>
      <c r="F163" s="48"/>
      <c r="G163" s="48"/>
      <c r="H163" s="48"/>
      <c r="I163" s="48"/>
      <c r="J163" s="49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10">IF(L87="","",IF(OR(L102="", L102="LS", L102="LUMP"),IF(SUM(COUNTIF(L103:L162,"LS")+COUNTIF(L103:L162,"LUMP"))&gt;0,"LS",""),IF(SUM(L103:L162)&gt;0,ROUNDUP(SUM(L103:L162),0),"")))</f>
        <v/>
      </c>
      <c r="M163" s="19" t="str">
        <f t="shared" si="10"/>
        <v/>
      </c>
      <c r="N163" s="19" t="str">
        <f t="shared" si="10"/>
        <v/>
      </c>
      <c r="O163" s="19" t="str">
        <f t="shared" si="10"/>
        <v/>
      </c>
      <c r="P163" s="19" t="str">
        <f t="shared" si="10"/>
        <v/>
      </c>
      <c r="Q163" s="19" t="str">
        <f t="shared" si="10"/>
        <v/>
      </c>
      <c r="R163" s="19" t="str">
        <f t="shared" si="10"/>
        <v/>
      </c>
      <c r="S163" s="19" t="str">
        <f t="shared" si="10"/>
        <v/>
      </c>
      <c r="T163" s="19" t="str">
        <f t="shared" si="10"/>
        <v/>
      </c>
      <c r="U163" s="19" t="str">
        <f t="shared" si="10"/>
        <v/>
      </c>
      <c r="V163" s="19" t="str">
        <f t="shared" si="10"/>
        <v/>
      </c>
      <c r="W163" s="19" t="str">
        <f t="shared" si="10"/>
        <v/>
      </c>
      <c r="X163" s="19" t="str">
        <f t="shared" si="10"/>
        <v/>
      </c>
      <c r="Y163" s="19" t="str">
        <f t="shared" si="10"/>
        <v/>
      </c>
      <c r="Z163" s="19" t="str">
        <f t="shared" si="10"/>
        <v/>
      </c>
      <c r="AA163" s="19" t="str">
        <f t="shared" si="10"/>
        <v/>
      </c>
      <c r="AB163" s="19" t="str">
        <f t="shared" si="10"/>
        <v/>
      </c>
      <c r="AC163" s="19" t="str">
        <f t="shared" si="10"/>
        <v/>
      </c>
      <c r="AD163" s="19" t="str">
        <f t="shared" si="10"/>
        <v/>
      </c>
      <c r="AE163" s="19" t="str">
        <f t="shared" si="10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72" t="str">
        <f>"SUBSUMMARY SHEET " &amp; B166</f>
        <v xml:space="preserve">SUBSUMMARY SHEET </v>
      </c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</row>
    <row r="166" spans="2:31" ht="12.75" customHeight="1" thickBot="1" x14ac:dyDescent="0.25">
      <c r="B166" s="29"/>
      <c r="D166" s="73" t="s">
        <v>7</v>
      </c>
      <c r="E166" s="73"/>
      <c r="F166" s="73"/>
      <c r="G166" s="73"/>
      <c r="H166" s="73"/>
      <c r="I166" s="73"/>
      <c r="J166" s="73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56" t="s">
        <v>8</v>
      </c>
      <c r="E167" s="56"/>
      <c r="F167" s="56"/>
      <c r="G167" s="56"/>
      <c r="H167" s="56"/>
      <c r="I167" s="56"/>
      <c r="J167" s="56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44" t="s">
        <v>10</v>
      </c>
      <c r="D168" s="57" t="s">
        <v>20</v>
      </c>
      <c r="E168" s="57" t="s">
        <v>21</v>
      </c>
      <c r="F168" s="60" t="s">
        <v>0</v>
      </c>
      <c r="G168" s="61"/>
      <c r="H168" s="61"/>
      <c r="I168" s="61"/>
      <c r="J168" s="62"/>
      <c r="K168" s="7" t="str">
        <f t="shared" ref="K168:AE168" si="11">IF(OR(TRIM(K166)=0,TRIM(K166)=""),"",IF(IFERROR(TRIM(INDEX(QryItemNamed,MATCH(TRIM(K166),ITEM,0),2)),"")="Y","SPECIAL",LEFT(IFERROR(TRIM(INDEX(ITEM,MATCH(TRIM(K166),ITEM,0))),""),3)))</f>
        <v/>
      </c>
      <c r="L168" s="8" t="str">
        <f t="shared" si="11"/>
        <v/>
      </c>
      <c r="M168" s="8" t="str">
        <f t="shared" si="11"/>
        <v/>
      </c>
      <c r="N168" s="8" t="str">
        <f t="shared" si="11"/>
        <v/>
      </c>
      <c r="O168" s="8" t="str">
        <f t="shared" si="11"/>
        <v/>
      </c>
      <c r="P168" s="8" t="str">
        <f t="shared" si="11"/>
        <v/>
      </c>
      <c r="Q168" s="8" t="str">
        <f t="shared" si="11"/>
        <v/>
      </c>
      <c r="R168" s="8" t="str">
        <f t="shared" si="11"/>
        <v/>
      </c>
      <c r="S168" s="8" t="str">
        <f t="shared" si="11"/>
        <v/>
      </c>
      <c r="T168" s="8" t="str">
        <f t="shared" si="11"/>
        <v/>
      </c>
      <c r="U168" s="8" t="str">
        <f t="shared" si="11"/>
        <v/>
      </c>
      <c r="V168" s="8" t="str">
        <f t="shared" si="11"/>
        <v/>
      </c>
      <c r="W168" s="8" t="str">
        <f t="shared" si="11"/>
        <v/>
      </c>
      <c r="X168" s="8" t="str">
        <f t="shared" si="11"/>
        <v/>
      </c>
      <c r="Y168" s="8" t="str">
        <f t="shared" si="11"/>
        <v/>
      </c>
      <c r="Z168" s="8" t="str">
        <f t="shared" si="11"/>
        <v/>
      </c>
      <c r="AA168" s="8" t="str">
        <f t="shared" si="11"/>
        <v/>
      </c>
      <c r="AB168" s="8" t="str">
        <f t="shared" si="11"/>
        <v/>
      </c>
      <c r="AC168" s="8" t="str">
        <f t="shared" si="11"/>
        <v/>
      </c>
      <c r="AD168" s="8" t="str">
        <f t="shared" si="11"/>
        <v/>
      </c>
      <c r="AE168" s="8" t="str">
        <f t="shared" si="11"/>
        <v/>
      </c>
    </row>
    <row r="169" spans="2:31" ht="12.75" customHeight="1" x14ac:dyDescent="0.2">
      <c r="B169" s="45"/>
      <c r="D169" s="58"/>
      <c r="E169" s="58"/>
      <c r="F169" s="63"/>
      <c r="G169" s="64"/>
      <c r="H169" s="64"/>
      <c r="I169" s="64"/>
      <c r="J169" s="65"/>
      <c r="K169" s="54" t="str">
        <f t="shared" ref="K169:AE169" si="12">IF(OR(TRIM(K166)=0,TRIM(K166)=""),IF(K167="","",K167),IF(IFERROR(TRIM(INDEX(QryItemNamed,MATCH(TRIM(K166),ITEM,0),2)),"")="Y",RIGHT(IFERROR(TRIM(INDEX(QryItemNamed,MATCH(TRIM(K166),ITEM,0),4)),"123456789012"),LEN(IFERROR(TRIM(INDEX(QryItemNamed,MATCH(TRIM(K166),ITEM,0),4)),"123456789012"))-10)&amp;K167,IFERROR(TRIM(INDEX(QryItemNamed,MATCH(TRIM(K166),ITEM,0),4))&amp;K167,"ITEM CODE DOES NOT EXIST IN ITEM MASTER")))</f>
        <v/>
      </c>
      <c r="L169" s="55" t="str">
        <f t="shared" si="12"/>
        <v/>
      </c>
      <c r="M169" s="55" t="str">
        <f t="shared" si="12"/>
        <v/>
      </c>
      <c r="N169" s="55" t="str">
        <f t="shared" si="12"/>
        <v/>
      </c>
      <c r="O169" s="53" t="str">
        <f t="shared" si="12"/>
        <v/>
      </c>
      <c r="P169" s="53" t="str">
        <f t="shared" si="12"/>
        <v/>
      </c>
      <c r="Q169" s="53" t="str">
        <f t="shared" si="12"/>
        <v/>
      </c>
      <c r="R169" s="53" t="str">
        <f t="shared" si="12"/>
        <v/>
      </c>
      <c r="S169" s="53" t="str">
        <f t="shared" si="12"/>
        <v/>
      </c>
      <c r="T169" s="53" t="str">
        <f t="shared" si="12"/>
        <v/>
      </c>
      <c r="U169" s="53" t="str">
        <f t="shared" si="12"/>
        <v/>
      </c>
      <c r="V169" s="53" t="str">
        <f t="shared" si="12"/>
        <v/>
      </c>
      <c r="W169" s="53" t="str">
        <f t="shared" si="12"/>
        <v/>
      </c>
      <c r="X169" s="53" t="str">
        <f t="shared" si="12"/>
        <v/>
      </c>
      <c r="Y169" s="53" t="str">
        <f t="shared" si="12"/>
        <v/>
      </c>
      <c r="Z169" s="53" t="str">
        <f t="shared" si="12"/>
        <v/>
      </c>
      <c r="AA169" s="50" t="str">
        <f t="shared" si="12"/>
        <v/>
      </c>
      <c r="AB169" s="53" t="str">
        <f t="shared" si="12"/>
        <v/>
      </c>
      <c r="AC169" s="53" t="str">
        <f t="shared" si="12"/>
        <v/>
      </c>
      <c r="AD169" s="53" t="str">
        <f t="shared" si="12"/>
        <v/>
      </c>
      <c r="AE169" s="53" t="str">
        <f t="shared" si="12"/>
        <v/>
      </c>
    </row>
    <row r="170" spans="2:31" ht="12.75" customHeight="1" x14ac:dyDescent="0.2">
      <c r="B170" s="45"/>
      <c r="D170" s="58"/>
      <c r="E170" s="58"/>
      <c r="F170" s="63"/>
      <c r="G170" s="64"/>
      <c r="H170" s="64"/>
      <c r="I170" s="64"/>
      <c r="J170" s="65"/>
      <c r="K170" s="54"/>
      <c r="L170" s="55"/>
      <c r="M170" s="55"/>
      <c r="N170" s="55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1"/>
      <c r="AB170" s="53"/>
      <c r="AC170" s="53"/>
      <c r="AD170" s="53"/>
      <c r="AE170" s="53"/>
    </row>
    <row r="171" spans="2:31" ht="12.75" customHeight="1" x14ac:dyDescent="0.2">
      <c r="B171" s="45"/>
      <c r="D171" s="58"/>
      <c r="E171" s="58"/>
      <c r="F171" s="63"/>
      <c r="G171" s="64"/>
      <c r="H171" s="64"/>
      <c r="I171" s="64"/>
      <c r="J171" s="65"/>
      <c r="K171" s="54"/>
      <c r="L171" s="55"/>
      <c r="M171" s="55"/>
      <c r="N171" s="55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1"/>
      <c r="AB171" s="53"/>
      <c r="AC171" s="53"/>
      <c r="AD171" s="53"/>
      <c r="AE171" s="53"/>
    </row>
    <row r="172" spans="2:31" ht="12.75" customHeight="1" x14ac:dyDescent="0.2">
      <c r="B172" s="45"/>
      <c r="D172" s="58"/>
      <c r="E172" s="58"/>
      <c r="F172" s="63"/>
      <c r="G172" s="64"/>
      <c r="H172" s="64"/>
      <c r="I172" s="64"/>
      <c r="J172" s="65"/>
      <c r="K172" s="54"/>
      <c r="L172" s="55"/>
      <c r="M172" s="55"/>
      <c r="N172" s="55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1"/>
      <c r="AB172" s="53"/>
      <c r="AC172" s="53"/>
      <c r="AD172" s="53"/>
      <c r="AE172" s="53"/>
    </row>
    <row r="173" spans="2:31" ht="12.75" customHeight="1" x14ac:dyDescent="0.2">
      <c r="B173" s="45"/>
      <c r="D173" s="58"/>
      <c r="E173" s="58"/>
      <c r="F173" s="63"/>
      <c r="G173" s="64"/>
      <c r="H173" s="64"/>
      <c r="I173" s="64"/>
      <c r="J173" s="65"/>
      <c r="K173" s="54"/>
      <c r="L173" s="55"/>
      <c r="M173" s="55"/>
      <c r="N173" s="55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1"/>
      <c r="AB173" s="53"/>
      <c r="AC173" s="53"/>
      <c r="AD173" s="53"/>
      <c r="AE173" s="53"/>
    </row>
    <row r="174" spans="2:31" ht="12.75" customHeight="1" x14ac:dyDescent="0.2">
      <c r="B174" s="45"/>
      <c r="D174" s="58"/>
      <c r="E174" s="58"/>
      <c r="F174" s="63"/>
      <c r="G174" s="64"/>
      <c r="H174" s="64"/>
      <c r="I174" s="64"/>
      <c r="J174" s="65"/>
      <c r="K174" s="54"/>
      <c r="L174" s="55"/>
      <c r="M174" s="55"/>
      <c r="N174" s="55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1"/>
      <c r="AB174" s="53"/>
      <c r="AC174" s="53"/>
      <c r="AD174" s="53"/>
      <c r="AE174" s="53"/>
    </row>
    <row r="175" spans="2:31" ht="12.75" customHeight="1" x14ac:dyDescent="0.2">
      <c r="B175" s="45"/>
      <c r="D175" s="58"/>
      <c r="E175" s="58"/>
      <c r="F175" s="63"/>
      <c r="G175" s="64"/>
      <c r="H175" s="64"/>
      <c r="I175" s="64"/>
      <c r="J175" s="65"/>
      <c r="K175" s="54"/>
      <c r="L175" s="55"/>
      <c r="M175" s="55"/>
      <c r="N175" s="55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1"/>
      <c r="AB175" s="53"/>
      <c r="AC175" s="53"/>
      <c r="AD175" s="53"/>
      <c r="AE175" s="53"/>
    </row>
    <row r="176" spans="2:31" ht="12.75" customHeight="1" x14ac:dyDescent="0.2">
      <c r="B176" s="45"/>
      <c r="D176" s="58"/>
      <c r="E176" s="58"/>
      <c r="F176" s="63"/>
      <c r="G176" s="64"/>
      <c r="H176" s="64"/>
      <c r="I176" s="64"/>
      <c r="J176" s="65"/>
      <c r="K176" s="54"/>
      <c r="L176" s="55"/>
      <c r="M176" s="55"/>
      <c r="N176" s="55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1"/>
      <c r="AB176" s="53"/>
      <c r="AC176" s="53"/>
      <c r="AD176" s="53"/>
      <c r="AE176" s="53"/>
    </row>
    <row r="177" spans="2:31" ht="12.75" customHeight="1" x14ac:dyDescent="0.2">
      <c r="B177" s="45"/>
      <c r="D177" s="58"/>
      <c r="E177" s="58"/>
      <c r="F177" s="63"/>
      <c r="G177" s="64"/>
      <c r="H177" s="64"/>
      <c r="I177" s="64"/>
      <c r="J177" s="65"/>
      <c r="K177" s="54"/>
      <c r="L177" s="55"/>
      <c r="M177" s="55"/>
      <c r="N177" s="55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1"/>
      <c r="AB177" s="53"/>
      <c r="AC177" s="53"/>
      <c r="AD177" s="53"/>
      <c r="AE177" s="53"/>
    </row>
    <row r="178" spans="2:31" ht="12.75" customHeight="1" x14ac:dyDescent="0.2">
      <c r="B178" s="45"/>
      <c r="D178" s="58"/>
      <c r="E178" s="58"/>
      <c r="F178" s="63"/>
      <c r="G178" s="64"/>
      <c r="H178" s="64"/>
      <c r="I178" s="64"/>
      <c r="J178" s="65"/>
      <c r="K178" s="54"/>
      <c r="L178" s="55"/>
      <c r="M178" s="55"/>
      <c r="N178" s="55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1"/>
      <c r="AB178" s="53"/>
      <c r="AC178" s="53"/>
      <c r="AD178" s="53"/>
      <c r="AE178" s="53"/>
    </row>
    <row r="179" spans="2:31" ht="12.75" customHeight="1" x14ac:dyDescent="0.2">
      <c r="B179" s="45"/>
      <c r="D179" s="58"/>
      <c r="E179" s="58"/>
      <c r="F179" s="63"/>
      <c r="G179" s="64"/>
      <c r="H179" s="64"/>
      <c r="I179" s="64"/>
      <c r="J179" s="65"/>
      <c r="K179" s="54"/>
      <c r="L179" s="55"/>
      <c r="M179" s="55"/>
      <c r="N179" s="55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1"/>
      <c r="AB179" s="53"/>
      <c r="AC179" s="53"/>
      <c r="AD179" s="53"/>
      <c r="AE179" s="53"/>
    </row>
    <row r="180" spans="2:31" ht="12.75" customHeight="1" x14ac:dyDescent="0.2">
      <c r="B180" s="45"/>
      <c r="D180" s="58"/>
      <c r="E180" s="58"/>
      <c r="F180" s="63"/>
      <c r="G180" s="64"/>
      <c r="H180" s="64"/>
      <c r="I180" s="64"/>
      <c r="J180" s="65"/>
      <c r="K180" s="54"/>
      <c r="L180" s="55"/>
      <c r="M180" s="55"/>
      <c r="N180" s="55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2"/>
      <c r="AB180" s="53"/>
      <c r="AC180" s="53"/>
      <c r="AD180" s="53"/>
      <c r="AE180" s="53"/>
    </row>
    <row r="181" spans="2:31" ht="12.75" customHeight="1" thickBot="1" x14ac:dyDescent="0.25">
      <c r="B181" s="46"/>
      <c r="D181" s="59"/>
      <c r="E181" s="59"/>
      <c r="F181" s="66"/>
      <c r="G181" s="67"/>
      <c r="H181" s="67"/>
      <c r="I181" s="67"/>
      <c r="J181" s="68"/>
      <c r="K181" s="9" t="str">
        <f t="shared" ref="K181:AE181" si="13">IF(OR(TRIM(K166)=0,TRIM(K166)=""),"",IFERROR(TRIM(INDEX(QryItemNamed,MATCH(TRIM(K166),ITEM,0),3)),""))</f>
        <v/>
      </c>
      <c r="L181" s="10" t="str">
        <f t="shared" si="13"/>
        <v/>
      </c>
      <c r="M181" s="10" t="str">
        <f t="shared" si="13"/>
        <v/>
      </c>
      <c r="N181" s="10" t="str">
        <f t="shared" si="13"/>
        <v/>
      </c>
      <c r="O181" s="10" t="str">
        <f t="shared" si="13"/>
        <v/>
      </c>
      <c r="P181" s="10" t="str">
        <f t="shared" si="13"/>
        <v/>
      </c>
      <c r="Q181" s="10" t="str">
        <f t="shared" si="13"/>
        <v/>
      </c>
      <c r="R181" s="10" t="str">
        <f t="shared" si="13"/>
        <v/>
      </c>
      <c r="S181" s="10" t="str">
        <f t="shared" si="13"/>
        <v/>
      </c>
      <c r="T181" s="10" t="str">
        <f t="shared" si="13"/>
        <v/>
      </c>
      <c r="U181" s="10" t="str">
        <f t="shared" si="13"/>
        <v/>
      </c>
      <c r="V181" s="10" t="str">
        <f t="shared" si="13"/>
        <v/>
      </c>
      <c r="W181" s="10" t="str">
        <f t="shared" si="13"/>
        <v/>
      </c>
      <c r="X181" s="10" t="str">
        <f t="shared" si="13"/>
        <v/>
      </c>
      <c r="Y181" s="10" t="str">
        <f t="shared" si="13"/>
        <v/>
      </c>
      <c r="Z181" s="10" t="str">
        <f t="shared" si="13"/>
        <v/>
      </c>
      <c r="AA181" s="10" t="str">
        <f t="shared" si="13"/>
        <v/>
      </c>
      <c r="AB181" s="10" t="str">
        <f t="shared" si="13"/>
        <v/>
      </c>
      <c r="AC181" s="10" t="str">
        <f t="shared" si="13"/>
        <v/>
      </c>
      <c r="AD181" s="10" t="str">
        <f t="shared" si="13"/>
        <v/>
      </c>
      <c r="AE181" s="10" t="str">
        <f t="shared" si="13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47" t="s">
        <v>2</v>
      </c>
      <c r="E242" s="48"/>
      <c r="F242" s="48"/>
      <c r="G242" s="48"/>
      <c r="H242" s="48"/>
      <c r="I242" s="48"/>
      <c r="J242" s="49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4">IF(L166="","",IF(OR(L181="", L181="LS", L181="LUMP"),IF(SUM(COUNTIF(L182:L241,"LS")+COUNTIF(L182:L241,"LUMP"))&gt;0,"LS",""),IF(SUM(L182:L241)&gt;0,ROUNDUP(SUM(L182:L241),0),"")))</f>
        <v/>
      </c>
      <c r="M242" s="19" t="str">
        <f t="shared" si="14"/>
        <v/>
      </c>
      <c r="N242" s="19" t="str">
        <f t="shared" si="14"/>
        <v/>
      </c>
      <c r="O242" s="19" t="str">
        <f t="shared" si="14"/>
        <v/>
      </c>
      <c r="P242" s="19" t="str">
        <f t="shared" si="14"/>
        <v/>
      </c>
      <c r="Q242" s="19" t="str">
        <f t="shared" si="14"/>
        <v/>
      </c>
      <c r="R242" s="19" t="str">
        <f t="shared" si="14"/>
        <v/>
      </c>
      <c r="S242" s="19" t="str">
        <f t="shared" si="14"/>
        <v/>
      </c>
      <c r="T242" s="19" t="str">
        <f t="shared" si="14"/>
        <v/>
      </c>
      <c r="U242" s="19" t="str">
        <f t="shared" si="14"/>
        <v/>
      </c>
      <c r="V242" s="19" t="str">
        <f t="shared" si="14"/>
        <v/>
      </c>
      <c r="W242" s="19" t="str">
        <f t="shared" si="14"/>
        <v/>
      </c>
      <c r="X242" s="19" t="str">
        <f t="shared" si="14"/>
        <v/>
      </c>
      <c r="Y242" s="19" t="str">
        <f t="shared" si="14"/>
        <v/>
      </c>
      <c r="Z242" s="19" t="str">
        <f t="shared" si="14"/>
        <v/>
      </c>
      <c r="AA242" s="19" t="str">
        <f t="shared" si="14"/>
        <v/>
      </c>
      <c r="AB242" s="19" t="str">
        <f t="shared" si="14"/>
        <v/>
      </c>
      <c r="AC242" s="19" t="str">
        <f t="shared" si="14"/>
        <v/>
      </c>
      <c r="AD242" s="19" t="str">
        <f t="shared" si="14"/>
        <v/>
      </c>
      <c r="AE242" s="19" t="str">
        <f t="shared" si="14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72" t="str">
        <f>"SUBSUMMARY SHEET " &amp; B245</f>
        <v xml:space="preserve">SUBSUMMARY SHEET </v>
      </c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  <c r="AA244" s="72"/>
      <c r="AB244" s="72"/>
      <c r="AC244" s="72"/>
      <c r="AD244" s="72"/>
      <c r="AE244" s="72"/>
    </row>
    <row r="245" spans="2:31" ht="12.75" customHeight="1" thickBot="1" x14ac:dyDescent="0.25">
      <c r="B245" s="29"/>
      <c r="D245" s="73" t="s">
        <v>7</v>
      </c>
      <c r="E245" s="73"/>
      <c r="F245" s="73"/>
      <c r="G245" s="73"/>
      <c r="H245" s="73"/>
      <c r="I245" s="73"/>
      <c r="J245" s="73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56" t="s">
        <v>8</v>
      </c>
      <c r="E246" s="56"/>
      <c r="F246" s="56"/>
      <c r="G246" s="56"/>
      <c r="H246" s="56"/>
      <c r="I246" s="56"/>
      <c r="J246" s="56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44" t="s">
        <v>10</v>
      </c>
      <c r="D247" s="57" t="s">
        <v>20</v>
      </c>
      <c r="E247" s="57" t="s">
        <v>21</v>
      </c>
      <c r="F247" s="60" t="s">
        <v>0</v>
      </c>
      <c r="G247" s="61"/>
      <c r="H247" s="61"/>
      <c r="I247" s="61"/>
      <c r="J247" s="62"/>
      <c r="K247" s="7" t="str">
        <f t="shared" ref="K247:AE247" si="15">IF(OR(TRIM(K245)=0,TRIM(K245)=""),"",IF(IFERROR(TRIM(INDEX(QryItemNamed,MATCH(TRIM(K245),ITEM,0),2)),"")="Y","SPECIAL",LEFT(IFERROR(TRIM(INDEX(ITEM,MATCH(TRIM(K245),ITEM,0))),""),3)))</f>
        <v/>
      </c>
      <c r="L247" s="8" t="str">
        <f t="shared" si="15"/>
        <v/>
      </c>
      <c r="M247" s="8" t="str">
        <f t="shared" si="15"/>
        <v/>
      </c>
      <c r="N247" s="8" t="str">
        <f t="shared" si="15"/>
        <v/>
      </c>
      <c r="O247" s="8" t="str">
        <f t="shared" si="15"/>
        <v/>
      </c>
      <c r="P247" s="8" t="str">
        <f t="shared" si="15"/>
        <v/>
      </c>
      <c r="Q247" s="8" t="str">
        <f t="shared" si="15"/>
        <v/>
      </c>
      <c r="R247" s="8" t="str">
        <f t="shared" si="15"/>
        <v/>
      </c>
      <c r="S247" s="8" t="str">
        <f t="shared" si="15"/>
        <v/>
      </c>
      <c r="T247" s="8" t="str">
        <f t="shared" si="15"/>
        <v/>
      </c>
      <c r="U247" s="8" t="str">
        <f t="shared" si="15"/>
        <v/>
      </c>
      <c r="V247" s="8" t="str">
        <f t="shared" si="15"/>
        <v/>
      </c>
      <c r="W247" s="8" t="str">
        <f t="shared" si="15"/>
        <v/>
      </c>
      <c r="X247" s="8" t="str">
        <f t="shared" si="15"/>
        <v/>
      </c>
      <c r="Y247" s="8" t="str">
        <f t="shared" si="15"/>
        <v/>
      </c>
      <c r="Z247" s="8" t="str">
        <f t="shared" si="15"/>
        <v/>
      </c>
      <c r="AA247" s="8" t="str">
        <f t="shared" si="15"/>
        <v/>
      </c>
      <c r="AB247" s="8" t="str">
        <f t="shared" si="15"/>
        <v/>
      </c>
      <c r="AC247" s="8" t="str">
        <f t="shared" si="15"/>
        <v/>
      </c>
      <c r="AD247" s="8" t="str">
        <f t="shared" si="15"/>
        <v/>
      </c>
      <c r="AE247" s="8" t="str">
        <f t="shared" si="15"/>
        <v/>
      </c>
    </row>
    <row r="248" spans="2:31" ht="12.75" customHeight="1" x14ac:dyDescent="0.2">
      <c r="B248" s="45"/>
      <c r="D248" s="58"/>
      <c r="E248" s="58"/>
      <c r="F248" s="63"/>
      <c r="G248" s="64"/>
      <c r="H248" s="64"/>
      <c r="I248" s="64"/>
      <c r="J248" s="65"/>
      <c r="K248" s="54" t="str">
        <f t="shared" ref="K248:AE248" si="16">IF(OR(TRIM(K245)=0,TRIM(K245)=""),IF(K246="","",K246),IF(IFERROR(TRIM(INDEX(QryItemNamed,MATCH(TRIM(K245),ITEM,0),2)),"")="Y",RIGHT(IFERROR(TRIM(INDEX(QryItemNamed,MATCH(TRIM(K245),ITEM,0),4)),"123456789012"),LEN(IFERROR(TRIM(INDEX(QryItemNamed,MATCH(TRIM(K245),ITEM,0),4)),"123456789012"))-10)&amp;K246,IFERROR(TRIM(INDEX(QryItemNamed,MATCH(TRIM(K245),ITEM,0),4))&amp;K246,"ITEM CODE DOES NOT EXIST IN ITEM MASTER")))</f>
        <v/>
      </c>
      <c r="L248" s="55" t="str">
        <f t="shared" si="16"/>
        <v/>
      </c>
      <c r="M248" s="55" t="str">
        <f t="shared" si="16"/>
        <v/>
      </c>
      <c r="N248" s="55" t="str">
        <f t="shared" si="16"/>
        <v/>
      </c>
      <c r="O248" s="53" t="str">
        <f t="shared" si="16"/>
        <v/>
      </c>
      <c r="P248" s="53" t="str">
        <f t="shared" si="16"/>
        <v/>
      </c>
      <c r="Q248" s="53" t="str">
        <f t="shared" si="16"/>
        <v/>
      </c>
      <c r="R248" s="53" t="str">
        <f t="shared" si="16"/>
        <v/>
      </c>
      <c r="S248" s="53" t="str">
        <f t="shared" si="16"/>
        <v/>
      </c>
      <c r="T248" s="53" t="str">
        <f t="shared" si="16"/>
        <v/>
      </c>
      <c r="U248" s="53" t="str">
        <f t="shared" si="16"/>
        <v/>
      </c>
      <c r="V248" s="53" t="str">
        <f t="shared" si="16"/>
        <v/>
      </c>
      <c r="W248" s="53" t="str">
        <f t="shared" si="16"/>
        <v/>
      </c>
      <c r="X248" s="53" t="str">
        <f t="shared" si="16"/>
        <v/>
      </c>
      <c r="Y248" s="53" t="str">
        <f t="shared" si="16"/>
        <v/>
      </c>
      <c r="Z248" s="53" t="str">
        <f t="shared" si="16"/>
        <v/>
      </c>
      <c r="AA248" s="50" t="str">
        <f t="shared" si="16"/>
        <v/>
      </c>
      <c r="AB248" s="53" t="str">
        <f t="shared" si="16"/>
        <v/>
      </c>
      <c r="AC248" s="53" t="str">
        <f t="shared" si="16"/>
        <v/>
      </c>
      <c r="AD248" s="53" t="str">
        <f t="shared" si="16"/>
        <v/>
      </c>
      <c r="AE248" s="53" t="str">
        <f t="shared" si="16"/>
        <v/>
      </c>
    </row>
    <row r="249" spans="2:31" ht="12.75" customHeight="1" x14ac:dyDescent="0.2">
      <c r="B249" s="45"/>
      <c r="D249" s="58"/>
      <c r="E249" s="58"/>
      <c r="F249" s="63"/>
      <c r="G249" s="64"/>
      <c r="H249" s="64"/>
      <c r="I249" s="64"/>
      <c r="J249" s="65"/>
      <c r="K249" s="54"/>
      <c r="L249" s="55"/>
      <c r="M249" s="55"/>
      <c r="N249" s="55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1"/>
      <c r="AB249" s="53"/>
      <c r="AC249" s="53"/>
      <c r="AD249" s="53"/>
      <c r="AE249" s="53"/>
    </row>
    <row r="250" spans="2:31" ht="12.75" customHeight="1" x14ac:dyDescent="0.2">
      <c r="B250" s="45"/>
      <c r="D250" s="58"/>
      <c r="E250" s="58"/>
      <c r="F250" s="63"/>
      <c r="G250" s="64"/>
      <c r="H250" s="64"/>
      <c r="I250" s="64"/>
      <c r="J250" s="65"/>
      <c r="K250" s="54"/>
      <c r="L250" s="55"/>
      <c r="M250" s="55"/>
      <c r="N250" s="55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1"/>
      <c r="AB250" s="53"/>
      <c r="AC250" s="53"/>
      <c r="AD250" s="53"/>
      <c r="AE250" s="53"/>
    </row>
    <row r="251" spans="2:31" ht="12.75" customHeight="1" x14ac:dyDescent="0.2">
      <c r="B251" s="45"/>
      <c r="D251" s="58"/>
      <c r="E251" s="58"/>
      <c r="F251" s="63"/>
      <c r="G251" s="64"/>
      <c r="H251" s="64"/>
      <c r="I251" s="64"/>
      <c r="J251" s="65"/>
      <c r="K251" s="54"/>
      <c r="L251" s="55"/>
      <c r="M251" s="55"/>
      <c r="N251" s="55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1"/>
      <c r="AB251" s="53"/>
      <c r="AC251" s="53"/>
      <c r="AD251" s="53"/>
      <c r="AE251" s="53"/>
    </row>
    <row r="252" spans="2:31" ht="12.75" customHeight="1" x14ac:dyDescent="0.2">
      <c r="B252" s="45"/>
      <c r="D252" s="58"/>
      <c r="E252" s="58"/>
      <c r="F252" s="63"/>
      <c r="G252" s="64"/>
      <c r="H252" s="64"/>
      <c r="I252" s="64"/>
      <c r="J252" s="65"/>
      <c r="K252" s="54"/>
      <c r="L252" s="55"/>
      <c r="M252" s="55"/>
      <c r="N252" s="55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1"/>
      <c r="AB252" s="53"/>
      <c r="AC252" s="53"/>
      <c r="AD252" s="53"/>
      <c r="AE252" s="53"/>
    </row>
    <row r="253" spans="2:31" ht="12.75" customHeight="1" x14ac:dyDescent="0.2">
      <c r="B253" s="45"/>
      <c r="D253" s="58"/>
      <c r="E253" s="58"/>
      <c r="F253" s="63"/>
      <c r="G253" s="64"/>
      <c r="H253" s="64"/>
      <c r="I253" s="64"/>
      <c r="J253" s="65"/>
      <c r="K253" s="54"/>
      <c r="L253" s="55"/>
      <c r="M253" s="55"/>
      <c r="N253" s="55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1"/>
      <c r="AB253" s="53"/>
      <c r="AC253" s="53"/>
      <c r="AD253" s="53"/>
      <c r="AE253" s="53"/>
    </row>
    <row r="254" spans="2:31" ht="12.75" customHeight="1" x14ac:dyDescent="0.2">
      <c r="B254" s="45"/>
      <c r="D254" s="58"/>
      <c r="E254" s="58"/>
      <c r="F254" s="63"/>
      <c r="G254" s="64"/>
      <c r="H254" s="64"/>
      <c r="I254" s="64"/>
      <c r="J254" s="65"/>
      <c r="K254" s="54"/>
      <c r="L254" s="55"/>
      <c r="M254" s="55"/>
      <c r="N254" s="55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1"/>
      <c r="AB254" s="53"/>
      <c r="AC254" s="53"/>
      <c r="AD254" s="53"/>
      <c r="AE254" s="53"/>
    </row>
    <row r="255" spans="2:31" ht="12.75" customHeight="1" x14ac:dyDescent="0.2">
      <c r="B255" s="45"/>
      <c r="D255" s="58"/>
      <c r="E255" s="58"/>
      <c r="F255" s="63"/>
      <c r="G255" s="64"/>
      <c r="H255" s="64"/>
      <c r="I255" s="64"/>
      <c r="J255" s="65"/>
      <c r="K255" s="54"/>
      <c r="L255" s="55"/>
      <c r="M255" s="55"/>
      <c r="N255" s="55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1"/>
      <c r="AB255" s="53"/>
      <c r="AC255" s="53"/>
      <c r="AD255" s="53"/>
      <c r="AE255" s="53"/>
    </row>
    <row r="256" spans="2:31" ht="12.75" customHeight="1" x14ac:dyDescent="0.2">
      <c r="B256" s="45"/>
      <c r="D256" s="58"/>
      <c r="E256" s="58"/>
      <c r="F256" s="63"/>
      <c r="G256" s="64"/>
      <c r="H256" s="64"/>
      <c r="I256" s="64"/>
      <c r="J256" s="65"/>
      <c r="K256" s="54"/>
      <c r="L256" s="55"/>
      <c r="M256" s="55"/>
      <c r="N256" s="55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1"/>
      <c r="AB256" s="53"/>
      <c r="AC256" s="53"/>
      <c r="AD256" s="53"/>
      <c r="AE256" s="53"/>
    </row>
    <row r="257" spans="2:31" ht="12.75" customHeight="1" x14ac:dyDescent="0.2">
      <c r="B257" s="45"/>
      <c r="D257" s="58"/>
      <c r="E257" s="58"/>
      <c r="F257" s="63"/>
      <c r="G257" s="64"/>
      <c r="H257" s="64"/>
      <c r="I257" s="64"/>
      <c r="J257" s="65"/>
      <c r="K257" s="54"/>
      <c r="L257" s="55"/>
      <c r="M257" s="55"/>
      <c r="N257" s="55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1"/>
      <c r="AB257" s="53"/>
      <c r="AC257" s="53"/>
      <c r="AD257" s="53"/>
      <c r="AE257" s="53"/>
    </row>
    <row r="258" spans="2:31" ht="12.75" customHeight="1" x14ac:dyDescent="0.2">
      <c r="B258" s="45"/>
      <c r="D258" s="58"/>
      <c r="E258" s="58"/>
      <c r="F258" s="63"/>
      <c r="G258" s="64"/>
      <c r="H258" s="64"/>
      <c r="I258" s="64"/>
      <c r="J258" s="65"/>
      <c r="K258" s="54"/>
      <c r="L258" s="55"/>
      <c r="M258" s="55"/>
      <c r="N258" s="55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1"/>
      <c r="AB258" s="53"/>
      <c r="AC258" s="53"/>
      <c r="AD258" s="53"/>
      <c r="AE258" s="53"/>
    </row>
    <row r="259" spans="2:31" ht="12.75" customHeight="1" x14ac:dyDescent="0.2">
      <c r="B259" s="45"/>
      <c r="D259" s="58"/>
      <c r="E259" s="58"/>
      <c r="F259" s="63"/>
      <c r="G259" s="64"/>
      <c r="H259" s="64"/>
      <c r="I259" s="64"/>
      <c r="J259" s="65"/>
      <c r="K259" s="54"/>
      <c r="L259" s="55"/>
      <c r="M259" s="55"/>
      <c r="N259" s="55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2"/>
      <c r="AB259" s="53"/>
      <c r="AC259" s="53"/>
      <c r="AD259" s="53"/>
      <c r="AE259" s="53"/>
    </row>
    <row r="260" spans="2:31" ht="12.75" customHeight="1" thickBot="1" x14ac:dyDescent="0.25">
      <c r="B260" s="46"/>
      <c r="D260" s="59"/>
      <c r="E260" s="59"/>
      <c r="F260" s="66"/>
      <c r="G260" s="67"/>
      <c r="H260" s="67"/>
      <c r="I260" s="67"/>
      <c r="J260" s="68"/>
      <c r="K260" s="9" t="str">
        <f t="shared" ref="K260:AE260" si="17">IF(OR(TRIM(K245)=0,TRIM(K245)=""),"",IFERROR(TRIM(INDEX(QryItemNamed,MATCH(TRIM(K245),ITEM,0),3)),""))</f>
        <v/>
      </c>
      <c r="L260" s="10" t="str">
        <f t="shared" si="17"/>
        <v/>
      </c>
      <c r="M260" s="10" t="str">
        <f t="shared" si="17"/>
        <v/>
      </c>
      <c r="N260" s="10" t="str">
        <f t="shared" si="17"/>
        <v/>
      </c>
      <c r="O260" s="10" t="str">
        <f t="shared" si="17"/>
        <v/>
      </c>
      <c r="P260" s="10" t="str">
        <f t="shared" si="17"/>
        <v/>
      </c>
      <c r="Q260" s="10" t="str">
        <f t="shared" si="17"/>
        <v/>
      </c>
      <c r="R260" s="10" t="str">
        <f t="shared" si="17"/>
        <v/>
      </c>
      <c r="S260" s="10" t="str">
        <f t="shared" si="17"/>
        <v/>
      </c>
      <c r="T260" s="10" t="str">
        <f t="shared" si="17"/>
        <v/>
      </c>
      <c r="U260" s="10" t="str">
        <f t="shared" si="17"/>
        <v/>
      </c>
      <c r="V260" s="10" t="str">
        <f t="shared" si="17"/>
        <v/>
      </c>
      <c r="W260" s="10" t="str">
        <f t="shared" si="17"/>
        <v/>
      </c>
      <c r="X260" s="10" t="str">
        <f t="shared" si="17"/>
        <v/>
      </c>
      <c r="Y260" s="10" t="str">
        <f t="shared" si="17"/>
        <v/>
      </c>
      <c r="Z260" s="10" t="str">
        <f t="shared" si="17"/>
        <v/>
      </c>
      <c r="AA260" s="10" t="str">
        <f t="shared" si="17"/>
        <v/>
      </c>
      <c r="AB260" s="10" t="str">
        <f t="shared" si="17"/>
        <v/>
      </c>
      <c r="AC260" s="10" t="str">
        <f t="shared" si="17"/>
        <v/>
      </c>
      <c r="AD260" s="10" t="str">
        <f t="shared" si="17"/>
        <v/>
      </c>
      <c r="AE260" s="10" t="str">
        <f t="shared" si="17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47" t="s">
        <v>2</v>
      </c>
      <c r="E321" s="48"/>
      <c r="F321" s="48"/>
      <c r="G321" s="48"/>
      <c r="H321" s="48"/>
      <c r="I321" s="48"/>
      <c r="J321" s="49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8">IF(L245="","",IF(OR(L260="", L260="LS", L260="LUMP"),IF(SUM(COUNTIF(L261:L320,"LS")+COUNTIF(L261:L320,"LUMP"))&gt;0,"LS",""),IF(SUM(L261:L320)&gt;0,ROUNDUP(SUM(L261:L320),0),"")))</f>
        <v/>
      </c>
      <c r="M321" s="19" t="str">
        <f t="shared" si="18"/>
        <v/>
      </c>
      <c r="N321" s="19" t="str">
        <f t="shared" si="18"/>
        <v/>
      </c>
      <c r="O321" s="19" t="str">
        <f t="shared" si="18"/>
        <v/>
      </c>
      <c r="P321" s="19" t="str">
        <f t="shared" si="18"/>
        <v/>
      </c>
      <c r="Q321" s="19" t="str">
        <f t="shared" si="18"/>
        <v/>
      </c>
      <c r="R321" s="19" t="str">
        <f t="shared" si="18"/>
        <v/>
      </c>
      <c r="S321" s="19" t="str">
        <f t="shared" si="18"/>
        <v/>
      </c>
      <c r="T321" s="19" t="str">
        <f t="shared" si="18"/>
        <v/>
      </c>
      <c r="U321" s="19" t="str">
        <f t="shared" si="18"/>
        <v/>
      </c>
      <c r="V321" s="19" t="str">
        <f t="shared" si="18"/>
        <v/>
      </c>
      <c r="W321" s="19" t="str">
        <f t="shared" si="18"/>
        <v/>
      </c>
      <c r="X321" s="19" t="str">
        <f t="shared" si="18"/>
        <v/>
      </c>
      <c r="Y321" s="19" t="str">
        <f t="shared" si="18"/>
        <v/>
      </c>
      <c r="Z321" s="19" t="str">
        <f t="shared" si="18"/>
        <v/>
      </c>
      <c r="AA321" s="19" t="str">
        <f t="shared" si="18"/>
        <v/>
      </c>
      <c r="AB321" s="19" t="str">
        <f t="shared" si="18"/>
        <v/>
      </c>
      <c r="AC321" s="19" t="str">
        <f t="shared" si="18"/>
        <v/>
      </c>
      <c r="AD321" s="19" t="str">
        <f t="shared" si="18"/>
        <v/>
      </c>
      <c r="AE321" s="19" t="str">
        <f t="shared" si="18"/>
        <v/>
      </c>
    </row>
  </sheetData>
  <mergeCells count="121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AE169:AE180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AD90:AD101"/>
    <mergeCell ref="AE90:AE101"/>
    <mergeCell ref="F24:J2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N11:N22"/>
    <mergeCell ref="Z90:Z101"/>
    <mergeCell ref="AA90:AA101"/>
    <mergeCell ref="AB90:AB101"/>
    <mergeCell ref="U90:U101"/>
    <mergeCell ref="V90:V101"/>
    <mergeCell ref="K90:K101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O11:O22"/>
    <mergeCell ref="E10:E23"/>
    <mergeCell ref="F10:J23"/>
    <mergeCell ref="V11:V22"/>
    <mergeCell ref="E89:E102"/>
    <mergeCell ref="F89:J102"/>
    <mergeCell ref="AC90:AC101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AB248:AB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K84:L84"/>
    <mergeCell ref="M84:N84"/>
    <mergeCell ref="O84:P84"/>
    <mergeCell ref="B10:B23"/>
    <mergeCell ref="B89:B102"/>
    <mergeCell ref="B168:B181"/>
    <mergeCell ref="B247:B260"/>
    <mergeCell ref="D321:J321"/>
    <mergeCell ref="AA248:AA259"/>
    <mergeCell ref="D246:J246"/>
    <mergeCell ref="D247:D260"/>
    <mergeCell ref="E247:E260"/>
    <mergeCell ref="F247:J260"/>
    <mergeCell ref="D83:J83"/>
    <mergeCell ref="D163:J163"/>
    <mergeCell ref="Y90:Y101"/>
    <mergeCell ref="D242:J242"/>
    <mergeCell ref="D244:AE244"/>
    <mergeCell ref="D245:J245"/>
    <mergeCell ref="AA169:AA180"/>
    <mergeCell ref="AB169:AB180"/>
    <mergeCell ref="AC169:AC180"/>
    <mergeCell ref="AD169:AD180"/>
    <mergeCell ref="W169:W180"/>
  </mergeCells>
  <phoneticPr fontId="0" type="noConversion"/>
  <printOptions horizontalCentered="1" verticalCentered="1"/>
  <pageMargins left="0.25" right="0.25" top="0.75" bottom="0.75" header="0.3" footer="0.3"/>
  <pageSetup scale="3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Stephen Lettieri</cp:lastModifiedBy>
  <cp:lastPrinted>2023-12-13T16:38:10Z</cp:lastPrinted>
  <dcterms:created xsi:type="dcterms:W3CDTF">2005-09-27T11:52:28Z</dcterms:created>
  <dcterms:modified xsi:type="dcterms:W3CDTF">2025-08-26T15:37:50Z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