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9990" activeTab="1"/>
  </bookViews>
  <sheets>
    <sheet name="FRA-104-1248" sheetId="1" r:id="rId1"/>
    <sheet name="UNI-33-0271" sheetId="2" r:id="rId2"/>
    <sheet name="Painting Quantities" sheetId="3" r:id="rId3"/>
    <sheet name="Painting" sheetId="4" r:id="rId4"/>
  </sheets>
  <definedNames>
    <definedName name="_xlfn.SINGLE" hidden="1">#NAME?</definedName>
    <definedName name="_xlnm.Print_Area" localSheetId="0">'FRA-104-1248'!$A$6:$AE$18</definedName>
    <definedName name="_xlnm.Print_Area" localSheetId="2">'Painting Quantities'!$A$6:$AE$73</definedName>
    <definedName name="_xlnm.Print_Area" localSheetId="1">'UNI-33-0271'!$A$6:$AE$12</definedName>
    <definedName name="_xlnm.Print_Titles" localSheetId="0">'FRA-104-1248'!$1:$5</definedName>
    <definedName name="_xlnm.Print_Titles" localSheetId="2">'Painting Quantities'!$1:$5</definedName>
    <definedName name="_xlnm.Print_Titles" localSheetId="1">'UNI-33-0271'!$1:$5</definedName>
    <definedName name="print1" localSheetId="0">'FRA-104-1248'!#REF!</definedName>
    <definedName name="print1" localSheetId="2">'Painting Quantities'!#REF!</definedName>
    <definedName name="print1" localSheetId="1">'UNI-33-0271'!#REF!</definedName>
    <definedName name="print1">#REF!</definedName>
  </definedNames>
  <calcPr fullCalcOnLoad="1"/>
</workbook>
</file>

<file path=xl/sharedStrings.xml><?xml version="1.0" encoding="utf-8"?>
<sst xmlns="http://schemas.openxmlformats.org/spreadsheetml/2006/main" count="744" uniqueCount="522">
  <si>
    <t>CALCULATION SHEET</t>
  </si>
  <si>
    <t>CHECKED BY:</t>
  </si>
  <si>
    <t>CRS:</t>
  </si>
  <si>
    <t>DATE:</t>
  </si>
  <si>
    <t>DESCRIPTION:</t>
  </si>
  <si>
    <t>DISTRICT 5 BRIDGE</t>
  </si>
  <si>
    <t>INITIALS:</t>
  </si>
  <si>
    <t>OHIO DEPARTMENT OF TRANSPORTATION</t>
  </si>
  <si>
    <t>PID:</t>
  </si>
  <si>
    <t>TAG</t>
  </si>
  <si>
    <t>L</t>
  </si>
  <si>
    <t>W</t>
  </si>
  <si>
    <t>#</t>
  </si>
  <si>
    <t>MUS-70-1258 (HAMLINE)</t>
  </si>
  <si>
    <t>QUANTITIES</t>
  </si>
  <si>
    <t>TOTAL =</t>
  </si>
  <si>
    <t>DESCRIPTION</t>
  </si>
  <si>
    <t>Beams</t>
  </si>
  <si>
    <t>Angles - Equal and Unequal Legs</t>
  </si>
  <si>
    <t>American Standard Channels</t>
  </si>
  <si>
    <t>Miscellaneous Channels</t>
  </si>
  <si>
    <t>Section Designation</t>
  </si>
  <si>
    <r>
      <t>Surface Area per Foot of Length, ft</t>
    </r>
    <r>
      <rPr>
        <b/>
        <vertAlign val="superscript"/>
        <sz val="10"/>
        <rFont val="Arial"/>
        <family val="2"/>
      </rPr>
      <t>2</t>
    </r>
  </si>
  <si>
    <t>weight</t>
  </si>
  <si>
    <t>Rockers</t>
  </si>
  <si>
    <t>Bolsters</t>
  </si>
  <si>
    <t>Minus one flange side</t>
  </si>
  <si>
    <t>All around</t>
  </si>
  <si>
    <t>Size</t>
  </si>
  <si>
    <r>
      <t>Area to be Painted, ft</t>
    </r>
    <r>
      <rPr>
        <b/>
        <vertAlign val="superscript"/>
        <sz val="10"/>
        <rFont val="Arial"/>
        <family val="2"/>
      </rPr>
      <t>2</t>
    </r>
  </si>
  <si>
    <t>W4 x 13</t>
  </si>
  <si>
    <t>L1 1/2 x 1 1/2 x 1/4</t>
  </si>
  <si>
    <t>L8 x 8 x 1 1/8</t>
  </si>
  <si>
    <t>C15 x 50</t>
  </si>
  <si>
    <t>MC 18 x 58</t>
  </si>
  <si>
    <t>R-75</t>
  </si>
  <si>
    <t>B-100</t>
  </si>
  <si>
    <t>W5 x 16</t>
  </si>
  <si>
    <t>L1 1/2 x 1 1/2 x 1/8</t>
  </si>
  <si>
    <t>C10 x 15.3</t>
  </si>
  <si>
    <t>MC 10 x 21.9</t>
  </si>
  <si>
    <t>R-100</t>
  </si>
  <si>
    <t>B-125</t>
  </si>
  <si>
    <t>W5 x 18.5</t>
  </si>
  <si>
    <t>L1 1/2 x 1 1/2 x 3/16</t>
  </si>
  <si>
    <t>C10 x 20</t>
  </si>
  <si>
    <t>MC 10 x 24.9</t>
  </si>
  <si>
    <t>R-125</t>
  </si>
  <si>
    <t>B-150</t>
  </si>
  <si>
    <t>W6 x 12</t>
  </si>
  <si>
    <t>L1 1/2 x 1 1/2 x 5/32</t>
  </si>
  <si>
    <t>C10 x 25</t>
  </si>
  <si>
    <t>MC 10 x 25.3</t>
  </si>
  <si>
    <t>R-150</t>
  </si>
  <si>
    <t>B-175</t>
  </si>
  <si>
    <t>W6 x 15.5</t>
  </si>
  <si>
    <t>L1 1/4 x 1 1/4 x 1/4</t>
  </si>
  <si>
    <t>C10 x 30</t>
  </si>
  <si>
    <t>MC 10 x 28.3</t>
  </si>
  <si>
    <t>R-175</t>
  </si>
  <si>
    <t>B-200</t>
  </si>
  <si>
    <t>W6 x 16</t>
  </si>
  <si>
    <t>L1 1/4 x 1 1/4 x 1/8</t>
  </si>
  <si>
    <t>C12 x 20.7</t>
  </si>
  <si>
    <t>MC 10 x 28.5</t>
  </si>
  <si>
    <t>R-200</t>
  </si>
  <si>
    <t>B-225</t>
  </si>
  <si>
    <t>W6 x 20</t>
  </si>
  <si>
    <t>L1 1/4 x 1 1/4 x 3/16</t>
  </si>
  <si>
    <t>C12 x 25</t>
  </si>
  <si>
    <t>MC 10 x 33.6</t>
  </si>
  <si>
    <t>R-225</t>
  </si>
  <si>
    <t>B-250</t>
  </si>
  <si>
    <t>W6 x 25</t>
  </si>
  <si>
    <t>L1 3/4 x 1 1/4 x 1/4</t>
  </si>
  <si>
    <t>C12 x 30</t>
  </si>
  <si>
    <t>MC 10 x 41.1</t>
  </si>
  <si>
    <t>R-250</t>
  </si>
  <si>
    <t>B-275</t>
  </si>
  <si>
    <t>W6 x 8.5</t>
  </si>
  <si>
    <t>L1 3/4 x 1 1/4 x 1/8</t>
  </si>
  <si>
    <t>C15 x 33.9</t>
  </si>
  <si>
    <t>MC 12 x 30.9</t>
  </si>
  <si>
    <t>R-275</t>
  </si>
  <si>
    <t>B-300</t>
  </si>
  <si>
    <t>W8 x 10</t>
  </si>
  <si>
    <t>L1 3/4 x 1 1/4 x 3/16</t>
  </si>
  <si>
    <t>C15 x 40</t>
  </si>
  <si>
    <t>MC 12 x 32.9</t>
  </si>
  <si>
    <t>R-300</t>
  </si>
  <si>
    <t>W8 x 13</t>
  </si>
  <si>
    <t>L1 3/4 x 1 3/4 x 1/4</t>
  </si>
  <si>
    <t>C3 x 4.1</t>
  </si>
  <si>
    <t>MC 12 x 35</t>
  </si>
  <si>
    <t>W8 x 15</t>
  </si>
  <si>
    <t>L1 3/4 x 1 3/4 x 1/8</t>
  </si>
  <si>
    <t>C3 x 5</t>
  </si>
  <si>
    <t>MC 12 x 37</t>
  </si>
  <si>
    <t>W8 x 17</t>
  </si>
  <si>
    <t>L1 3/4 x 1 3/4 x 3/16</t>
  </si>
  <si>
    <t>C3 x 6</t>
  </si>
  <si>
    <t>MC 12 x 40</t>
  </si>
  <si>
    <t>W8 x 20</t>
  </si>
  <si>
    <t>L1 x 1 x 1/4</t>
  </si>
  <si>
    <t>C4 x 5.4</t>
  </si>
  <si>
    <t>MC 12 x 45</t>
  </si>
  <si>
    <t>W8 x 24</t>
  </si>
  <si>
    <t>L1 x 1 x 1/8</t>
  </si>
  <si>
    <t>C4 x 7.25</t>
  </si>
  <si>
    <t>MC 12 x 50</t>
  </si>
  <si>
    <t>W8 x 28</t>
  </si>
  <si>
    <t>L1 x 1 x 3/16</t>
  </si>
  <si>
    <t>C5 x 6.7</t>
  </si>
  <si>
    <t>MC 13 x 31.8</t>
  </si>
  <si>
    <t>W8 x 31</t>
  </si>
  <si>
    <t>L2 1/2 x 1 1/2 x 1/4</t>
  </si>
  <si>
    <t>C5 x 9</t>
  </si>
  <si>
    <t>MC 13 x 35</t>
  </si>
  <si>
    <t>W8 x 35</t>
  </si>
  <si>
    <t>L2 1/2 x 1 1/2 x 3/16</t>
  </si>
  <si>
    <t>C6 x 10.5</t>
  </si>
  <si>
    <t>MC 13 x 40</t>
  </si>
  <si>
    <t>W8 x 40</t>
  </si>
  <si>
    <t>L2 1/2 x 1 1/2 x 5/16</t>
  </si>
  <si>
    <t>C6 x 13</t>
  </si>
  <si>
    <t>MC 13 x 50</t>
  </si>
  <si>
    <t>W8 x 48</t>
  </si>
  <si>
    <t>L2 1/2 x 2 1/2 x 1/2</t>
  </si>
  <si>
    <t>C6 x 8.2</t>
  </si>
  <si>
    <t>MC 18 x 42.7</t>
  </si>
  <si>
    <t>W8 x 58</t>
  </si>
  <si>
    <t>L2 1/2 x 2 1/2 x 1/4</t>
  </si>
  <si>
    <t>C7 x 12.25</t>
  </si>
  <si>
    <t>MC 18 x 45.8</t>
  </si>
  <si>
    <t>W8 x 67</t>
  </si>
  <si>
    <t>L2 1/2 x 2 1/2 x 3/16</t>
  </si>
  <si>
    <t>C7 x 14.75</t>
  </si>
  <si>
    <t>MC 18 x 51.9</t>
  </si>
  <si>
    <t>W10 x 11.5</t>
  </si>
  <si>
    <t>L2 1/2 x 2 1/2 x 3/8</t>
  </si>
  <si>
    <t>C7 x 9.8</t>
  </si>
  <si>
    <t>MC 3 x 7.1</t>
  </si>
  <si>
    <t>W10 x 15</t>
  </si>
  <si>
    <t>L2 1/2 x 2 1/2 x 5/16</t>
  </si>
  <si>
    <t>C8 x 11.5</t>
  </si>
  <si>
    <t>MC 3 x 9</t>
  </si>
  <si>
    <t>W10 x 17</t>
  </si>
  <si>
    <t>L2 1/2 x 2 x 1/4</t>
  </si>
  <si>
    <t>C8 x 13.75</t>
  </si>
  <si>
    <t>MC 6 x 12</t>
  </si>
  <si>
    <t>W10 x 19</t>
  </si>
  <si>
    <t>L2 1/2 x 2 x 3/16</t>
  </si>
  <si>
    <t>C8 x 18.75</t>
  </si>
  <si>
    <t>MC 6 x 15.1</t>
  </si>
  <si>
    <t>W10 x 21</t>
  </si>
  <si>
    <t>L2 1/2 x 2 x 3/8</t>
  </si>
  <si>
    <t>C9 x 13.4</t>
  </si>
  <si>
    <t>MC 6 x 15.3</t>
  </si>
  <si>
    <t>W10 x 25</t>
  </si>
  <si>
    <t>L2 1/2 x 2 x 5/16</t>
  </si>
  <si>
    <t>C9 x 15</t>
  </si>
  <si>
    <t>MC 6 x 16.3</t>
  </si>
  <si>
    <t>W10 x 29</t>
  </si>
  <si>
    <t>L2 x 1 1/2 x 1/4</t>
  </si>
  <si>
    <t>C9 x 20</t>
  </si>
  <si>
    <t>MC 6 x 18</t>
  </si>
  <si>
    <t>W10 x 33</t>
  </si>
  <si>
    <t>L2 x 1 1/2 x 1/8</t>
  </si>
  <si>
    <t>MC 7 x 17.6</t>
  </si>
  <si>
    <t>W10 x 39</t>
  </si>
  <si>
    <t>L2 x 1 1/2 x 3/16</t>
  </si>
  <si>
    <t>MC 7 x 19.1</t>
  </si>
  <si>
    <t>W10 x 45</t>
  </si>
  <si>
    <t>L2 x 1 1/4 x 1/4</t>
  </si>
  <si>
    <t>MC 7 x 22.7</t>
  </si>
  <si>
    <t>W10 x 49</t>
  </si>
  <si>
    <t>L2 x 1 1/4 x 3/16</t>
  </si>
  <si>
    <t>MC 8 x 18.7</t>
  </si>
  <si>
    <t>W10 x 54</t>
  </si>
  <si>
    <t>L2 x 2 x 1/4</t>
  </si>
  <si>
    <t>MC 8 x 20</t>
  </si>
  <si>
    <t>W10 x 60</t>
  </si>
  <si>
    <t>L2 x 2 x 1/8</t>
  </si>
  <si>
    <t>MC 8 x 21.4</t>
  </si>
  <si>
    <t>W10 x 66</t>
  </si>
  <si>
    <t>L2 x 2 x 3/16</t>
  </si>
  <si>
    <t>MC 8 x 22.8</t>
  </si>
  <si>
    <t>W10 x 72</t>
  </si>
  <si>
    <t>L2 x 2 x 3/8</t>
  </si>
  <si>
    <t>MC 9 x 23.9</t>
  </si>
  <si>
    <t>W10 x 77</t>
  </si>
  <si>
    <t>L2 x 2 x 5/16</t>
  </si>
  <si>
    <t>MC 9 x 25.4</t>
  </si>
  <si>
    <t>W10 x 89</t>
  </si>
  <si>
    <t>L3 1/2 x 2 1/2 x 1/2</t>
  </si>
  <si>
    <t>W10 x 100</t>
  </si>
  <si>
    <t>L3 1/2 x 2 1/2 x 1/4</t>
  </si>
  <si>
    <t>W10 x 112</t>
  </si>
  <si>
    <t>L3 1/2 x 2 1/2 x 3/8</t>
  </si>
  <si>
    <t>W12 x 14</t>
  </si>
  <si>
    <t>L3 1/2 x 2 1/2 x 5/16</t>
  </si>
  <si>
    <t>W12 x 16.5</t>
  </si>
  <si>
    <t>L3 1/2 x 2 1/2 x 7/16</t>
  </si>
  <si>
    <t>W12 x 161</t>
  </si>
  <si>
    <t>L3 1/2 x 3 1/2 x 1/2</t>
  </si>
  <si>
    <t>W12 x 19</t>
  </si>
  <si>
    <t>L3 1/2 x 3 1/2 x 1/4</t>
  </si>
  <si>
    <t>W12 x 190</t>
  </si>
  <si>
    <t>L3 1/2 x 3 1/2 x 3/8</t>
  </si>
  <si>
    <t>W12 x 22</t>
  </si>
  <si>
    <t>L3 1/2 x 3 1/2 x 5/16</t>
  </si>
  <si>
    <t>W12 x 27</t>
  </si>
  <si>
    <t>L3 1/2 x 3 1/2 x 7/16</t>
  </si>
  <si>
    <t>W12 x 31</t>
  </si>
  <si>
    <t>L3 1/2 x 3 x 1/2</t>
  </si>
  <si>
    <t>W12 x 36</t>
  </si>
  <si>
    <t>L3 1/2 x 3 x 1/4</t>
  </si>
  <si>
    <t>W12 x 40</t>
  </si>
  <si>
    <t>L3 1/2 x 3 x 3/8</t>
  </si>
  <si>
    <t>W12 x 45</t>
  </si>
  <si>
    <t>L3 1/2 x 3 x 5/16</t>
  </si>
  <si>
    <t>W12 x 50</t>
  </si>
  <si>
    <t>L3 1/2 x 3 x 7/16</t>
  </si>
  <si>
    <t>W12 x 53</t>
  </si>
  <si>
    <t>L3 x 2 1/2 x 1/2</t>
  </si>
  <si>
    <t>W12 x 58</t>
  </si>
  <si>
    <t>L3 x 2 1/2 x 1/4</t>
  </si>
  <si>
    <t>W12 x 65</t>
  </si>
  <si>
    <t>L3 x 2 1/2 x 3/16</t>
  </si>
  <si>
    <t>W12 x 72</t>
  </si>
  <si>
    <t>L3 x 2 1/2 x 3/8</t>
  </si>
  <si>
    <t>W12 x 79</t>
  </si>
  <si>
    <t>L3 x 2 1/2 x 5/16</t>
  </si>
  <si>
    <t>W12 x 85</t>
  </si>
  <si>
    <t>L3 x 2 1/2 x 7/16</t>
  </si>
  <si>
    <t>W12 x 92</t>
  </si>
  <si>
    <t>L3 x 2 x 1/2</t>
  </si>
  <si>
    <t>W12 x 99</t>
  </si>
  <si>
    <t>L3 x 2 x 1/4</t>
  </si>
  <si>
    <t>W12 x 106</t>
  </si>
  <si>
    <t>L3 x 2 x 3/16</t>
  </si>
  <si>
    <t>W12 x 120</t>
  </si>
  <si>
    <t>L3 x 2 x 3/8</t>
  </si>
  <si>
    <t>W12 x 133</t>
  </si>
  <si>
    <t>L3 x 2 x 5/16</t>
  </si>
  <si>
    <t>W14 x 22</t>
  </si>
  <si>
    <t>L3 x 2 x 7/16</t>
  </si>
  <si>
    <t>W14 x 26</t>
  </si>
  <si>
    <t>L3 x 3 x 1/2</t>
  </si>
  <si>
    <t>W14 x 30</t>
  </si>
  <si>
    <t>L3 x 3 x 1/4</t>
  </si>
  <si>
    <t>W14 x 34</t>
  </si>
  <si>
    <t>L3 x 3 x 3/16</t>
  </si>
  <si>
    <t>W14 x 38</t>
  </si>
  <si>
    <t>L3 x 3 x 3/8</t>
  </si>
  <si>
    <t>W14 x 43</t>
  </si>
  <si>
    <t>L3 x 3 x 5/16</t>
  </si>
  <si>
    <t>W14 x 48</t>
  </si>
  <si>
    <t>L3 x 3 x 7/16</t>
  </si>
  <si>
    <t>W14 x 53</t>
  </si>
  <si>
    <t>L4 x 3 1/2 x 1/2</t>
  </si>
  <si>
    <t>W14 x 61</t>
  </si>
  <si>
    <t>L4 x 3 1/2 x 1/4</t>
  </si>
  <si>
    <t>W14 x 68</t>
  </si>
  <si>
    <t>L4 x 3 1/2 x 3/8</t>
  </si>
  <si>
    <t>W14 x 74</t>
  </si>
  <si>
    <t>L4 x 3 1/2 x 5/16</t>
  </si>
  <si>
    <t>W14 x 78</t>
  </si>
  <si>
    <t>L4 x 3 1/2 x 5/8</t>
  </si>
  <si>
    <t>W14 x 84</t>
  </si>
  <si>
    <t>L4 x 3 1/2 x 7/16</t>
  </si>
  <si>
    <t>W14 x 87</t>
  </si>
  <si>
    <t>L4 x 3 x  1/2</t>
  </si>
  <si>
    <t>W14 x 95</t>
  </si>
  <si>
    <t>L4 x 3 x  1/4</t>
  </si>
  <si>
    <t>W14 x 103</t>
  </si>
  <si>
    <t>L4 x 3 x  3/8</t>
  </si>
  <si>
    <t>W14 x 111</t>
  </si>
  <si>
    <t>L4 x 3 x  5/16</t>
  </si>
  <si>
    <t>W14 x 119</t>
  </si>
  <si>
    <t>L4 x 3 x  5/8</t>
  </si>
  <si>
    <t>W14 x 127</t>
  </si>
  <si>
    <t>L4 x 3 x  7/16</t>
  </si>
  <si>
    <t>W14 x 136</t>
  </si>
  <si>
    <t>L4 x 4 x 1/2</t>
  </si>
  <si>
    <t>W14 x 142</t>
  </si>
  <si>
    <t>L4 x 4 x 1/4</t>
  </si>
  <si>
    <t>W14 x 150</t>
  </si>
  <si>
    <t>L4 x 4 x 3/4</t>
  </si>
  <si>
    <t>W14 x 158</t>
  </si>
  <si>
    <t>L4 x 4 x 3/8</t>
  </si>
  <si>
    <t>W14 x 167</t>
  </si>
  <si>
    <t>L4 x 4 x 5/16</t>
  </si>
  <si>
    <t>W14 x 176</t>
  </si>
  <si>
    <t>L4 x 4 x 5/8</t>
  </si>
  <si>
    <t>W14 x 184</t>
  </si>
  <si>
    <t>L4 x 4 x 7/16</t>
  </si>
  <si>
    <t>W14 x 193</t>
  </si>
  <si>
    <t>L5 x 3 1/2 x 1/2</t>
  </si>
  <si>
    <t>W14 x 202</t>
  </si>
  <si>
    <t>L5 x 3 1/2 x 1/4</t>
  </si>
  <si>
    <t>W14 x 211</t>
  </si>
  <si>
    <t>L5 x 3 1/2 x 3/4</t>
  </si>
  <si>
    <t>W14 x 219</t>
  </si>
  <si>
    <t>L5 x 3 1/2 x 3/8</t>
  </si>
  <si>
    <t>W14 x 228</t>
  </si>
  <si>
    <t>L5 x 3 1/2 x 5/16</t>
  </si>
  <si>
    <t>W14 x 237</t>
  </si>
  <si>
    <t>L5 x 3 1/2 x 5/8</t>
  </si>
  <si>
    <t>W14 x 246</t>
  </si>
  <si>
    <t>L5 x 3 1/2 x 7/16</t>
  </si>
  <si>
    <t>W14 x 264</t>
  </si>
  <si>
    <t>L5 x 3 x 1/2</t>
  </si>
  <si>
    <t>W14 x 287</t>
  </si>
  <si>
    <t>L5 x 3 x 1/4</t>
  </si>
  <si>
    <t>W14 x 314</t>
  </si>
  <si>
    <t>L5 x 3 x 3/8</t>
  </si>
  <si>
    <t>W14 x 320</t>
  </si>
  <si>
    <t>L5 x 3 x 5/16</t>
  </si>
  <si>
    <t>W14 x 342</t>
  </si>
  <si>
    <t>L5 x 3 x 7/16</t>
  </si>
  <si>
    <t>W14 x 370</t>
  </si>
  <si>
    <t>L5 x 5 x 1/2</t>
  </si>
  <si>
    <t>W14 x 398</t>
  </si>
  <si>
    <t>L5 x 5 x 3/4</t>
  </si>
  <si>
    <t>W14 x 426</t>
  </si>
  <si>
    <t>L5 x 5 x 3/8</t>
  </si>
  <si>
    <t>W14 x 455</t>
  </si>
  <si>
    <t>L5 x 5 x 5/16</t>
  </si>
  <si>
    <t>W14 x 500</t>
  </si>
  <si>
    <t>L5 x 5 x 5/8</t>
  </si>
  <si>
    <t>W14 x 550</t>
  </si>
  <si>
    <t>L5 x 5 x 7/16</t>
  </si>
  <si>
    <t>W14 x 605</t>
  </si>
  <si>
    <t>L5 x 5 x 7/8</t>
  </si>
  <si>
    <t>W14 x 665</t>
  </si>
  <si>
    <t>L6 x 3 1/2 x 1/2</t>
  </si>
  <si>
    <t>W14 x 730</t>
  </si>
  <si>
    <t>L6 x 3 1/2 x 1/4</t>
  </si>
  <si>
    <t>W16 x 26</t>
  </si>
  <si>
    <t>L6 x 3 1/2 x 3/8</t>
  </si>
  <si>
    <t>W16 x 31</t>
  </si>
  <si>
    <t>L6 x 3 1/2 x 5/16</t>
  </si>
  <si>
    <t>W16 x 36</t>
  </si>
  <si>
    <t>L6 x 4 x 1/2</t>
  </si>
  <si>
    <t>W16 x 40</t>
  </si>
  <si>
    <t>L6 x 4 x 1/4</t>
  </si>
  <si>
    <t>W16 x 45</t>
  </si>
  <si>
    <t>L6 x 4 x 3/4</t>
  </si>
  <si>
    <t>W16 x 50</t>
  </si>
  <si>
    <t>L6 x 4 x 3/8</t>
  </si>
  <si>
    <t>W16 x 58</t>
  </si>
  <si>
    <t>L6 x 4 x 5/16</t>
  </si>
  <si>
    <t>W16 x 64</t>
  </si>
  <si>
    <t>L6 x 4 x 5/8</t>
  </si>
  <si>
    <t>W16 x 71</t>
  </si>
  <si>
    <t>L6 x 4 x 7/16</t>
  </si>
  <si>
    <t>W16 x 78</t>
  </si>
  <si>
    <t>L6 x 4 x 7/8</t>
  </si>
  <si>
    <t>W16 x 88</t>
  </si>
  <si>
    <t>L6 x 4 x 9/16</t>
  </si>
  <si>
    <t>W16 x 96</t>
  </si>
  <si>
    <t>L6 x 6 x 1</t>
  </si>
  <si>
    <t>W18 x 35</t>
  </si>
  <si>
    <t>L6 x 6 x 1/2</t>
  </si>
  <si>
    <t>W18 x 40</t>
  </si>
  <si>
    <t>L6 x 6 x 3/4</t>
  </si>
  <si>
    <t>W18 x 45</t>
  </si>
  <si>
    <t>L6 x 6 x 3/8</t>
  </si>
  <si>
    <t>W18 x 50</t>
  </si>
  <si>
    <t>L6 x 6 x 5/16</t>
  </si>
  <si>
    <t>W18 x 55</t>
  </si>
  <si>
    <t>L6 x 6 x 5/8</t>
  </si>
  <si>
    <t>W18 x 60</t>
  </si>
  <si>
    <t>L6 x 6 x 7/16</t>
  </si>
  <si>
    <t>W18 x 64</t>
  </si>
  <si>
    <t>L6 x 6 x 7/8</t>
  </si>
  <si>
    <t>W18 x 70</t>
  </si>
  <si>
    <t>L6 x 6 x 9/16</t>
  </si>
  <si>
    <t>W18 x 77</t>
  </si>
  <si>
    <t>L7 x 4 x 1/2</t>
  </si>
  <si>
    <t>W18 x 85</t>
  </si>
  <si>
    <t>L7 x 4 x 3/4</t>
  </si>
  <si>
    <t>W18 x 96</t>
  </si>
  <si>
    <t>L7 x 4 x 3/8</t>
  </si>
  <si>
    <t>W18 x 105</t>
  </si>
  <si>
    <t>L7 x 4 x 5/8</t>
  </si>
  <si>
    <t>W18 x 114</t>
  </si>
  <si>
    <t>L7 x 4 x 7/16</t>
  </si>
  <si>
    <t>W21 x 44</t>
  </si>
  <si>
    <t>L7 x 4 x 7/8</t>
  </si>
  <si>
    <t>W21 x 49</t>
  </si>
  <si>
    <t>L7 x 4 x 9/16</t>
  </si>
  <si>
    <t>W21 x 55</t>
  </si>
  <si>
    <t>L8 x 4 x 1</t>
  </si>
  <si>
    <t>W21 x 62</t>
  </si>
  <si>
    <t>L8 x 4 x 1/2</t>
  </si>
  <si>
    <t>W21 x 68</t>
  </si>
  <si>
    <t>L8 x 4 x 3/4</t>
  </si>
  <si>
    <t>W21 x 73</t>
  </si>
  <si>
    <t>L8 x 4 x 5/8</t>
  </si>
  <si>
    <t>W21 x 82</t>
  </si>
  <si>
    <t>L8 x 4 x 7/16</t>
  </si>
  <si>
    <t>W21 x 96</t>
  </si>
  <si>
    <t>L8 x 4 x 7/8</t>
  </si>
  <si>
    <t>W21 x 112</t>
  </si>
  <si>
    <t>L8 x 4 x 9/16</t>
  </si>
  <si>
    <t>W21 x 127</t>
  </si>
  <si>
    <t>L8 x 6 x 1</t>
  </si>
  <si>
    <t>W21 x 142</t>
  </si>
  <si>
    <t>L8 x 6 x 1/2</t>
  </si>
  <si>
    <t>W24 x 55</t>
  </si>
  <si>
    <t>L8 x 6 x 3/4</t>
  </si>
  <si>
    <t>W24 x 61</t>
  </si>
  <si>
    <t>L8 x 6 x 5/8</t>
  </si>
  <si>
    <t>W24 x 68</t>
  </si>
  <si>
    <t>L8 x 6 x 7/16</t>
  </si>
  <si>
    <t>W24 x 76</t>
  </si>
  <si>
    <t>L8 x 6 x 7/8</t>
  </si>
  <si>
    <t>W24 x 84</t>
  </si>
  <si>
    <t>L8 x 6 x 9/16</t>
  </si>
  <si>
    <t>W24 x 94</t>
  </si>
  <si>
    <t>L8 x 8 x 1</t>
  </si>
  <si>
    <t>W24 x 100</t>
  </si>
  <si>
    <t>W24 x 110</t>
  </si>
  <si>
    <t>L8 x 8 x 1/2</t>
  </si>
  <si>
    <t>W24 x 120</t>
  </si>
  <si>
    <t>L8 x 8 x 3/4</t>
  </si>
  <si>
    <t>W24 x 130</t>
  </si>
  <si>
    <t>L8 x 8 x 5/8</t>
  </si>
  <si>
    <t>W24 x 145</t>
  </si>
  <si>
    <t>L8 x 8 x 7/8</t>
  </si>
  <si>
    <t>W24 x 160</t>
  </si>
  <si>
    <t>L8 x 8 x 9/16</t>
  </si>
  <si>
    <t>W27 x 84</t>
  </si>
  <si>
    <t>L9 x 4 x 1</t>
  </si>
  <si>
    <t>W27 x 94</t>
  </si>
  <si>
    <t>L9 x 4 x 1/2</t>
  </si>
  <si>
    <t>W27 x 102</t>
  </si>
  <si>
    <t>L9 x 4 x 3/4</t>
  </si>
  <si>
    <t>W27 x 114</t>
  </si>
  <si>
    <t>L9 x 4 x 5/8</t>
  </si>
  <si>
    <t>W27 x 145</t>
  </si>
  <si>
    <t>L9 x 4 x 7/8</t>
  </si>
  <si>
    <t>W27 x 160</t>
  </si>
  <si>
    <t>L9 x 4 x 9/16</t>
  </si>
  <si>
    <t>W27 x 178</t>
  </si>
  <si>
    <t>W27 x 194</t>
  </si>
  <si>
    <t>W27 x 217</t>
  </si>
  <si>
    <t>W27 x 235</t>
  </si>
  <si>
    <t>W27 x 258</t>
  </si>
  <si>
    <t>W30 x 99</t>
  </si>
  <si>
    <t>W30 x 108</t>
  </si>
  <si>
    <t>W30 x 116</t>
  </si>
  <si>
    <t>W30 x 124</t>
  </si>
  <si>
    <t>W30 x 132</t>
  </si>
  <si>
    <t>W30 x 172</t>
  </si>
  <si>
    <t>W30 x 190</t>
  </si>
  <si>
    <t>W30 x 211</t>
  </si>
  <si>
    <t>W33 x 118</t>
  </si>
  <si>
    <t>W33 x 130</t>
  </si>
  <si>
    <t>W33 x 141</t>
  </si>
  <si>
    <t>W33 x 152</t>
  </si>
  <si>
    <t>W33 x 201</t>
  </si>
  <si>
    <t>W33 x 220</t>
  </si>
  <si>
    <t>W33 x 240</t>
  </si>
  <si>
    <t>W36 x 135</t>
  </si>
  <si>
    <t>W36 x 150</t>
  </si>
  <si>
    <t>W36 x 160</t>
  </si>
  <si>
    <t>W36 x 170</t>
  </si>
  <si>
    <t>W36 x 182</t>
  </si>
  <si>
    <t>W36 x 194</t>
  </si>
  <si>
    <t>W36 x 230</t>
  </si>
  <si>
    <t>W36 x 245</t>
  </si>
  <si>
    <t>W36 x 260</t>
  </si>
  <si>
    <t>W36 x 280</t>
  </si>
  <si>
    <t>W36 x 300</t>
  </si>
  <si>
    <t>W36 x 328</t>
  </si>
  <si>
    <t>W36 x 359</t>
  </si>
  <si>
    <t>W36 x 393</t>
  </si>
  <si>
    <t>No. Beams</t>
  </si>
  <si>
    <t>Beam Size</t>
  </si>
  <si>
    <t>Length (ft)</t>
  </si>
  <si>
    <t>Descriptions</t>
  </si>
  <si>
    <t>B1 - B5</t>
  </si>
  <si>
    <t>SQ. FT.</t>
  </si>
  <si>
    <t>ITEM 514 SURFACE PREPARATION OF EXISTING STRUCTURAL STEEL</t>
  </si>
  <si>
    <t>ITEM 514 FIELD PAINTING OF EXISTING STRUCTURAL STEEL, PRIME COAT</t>
  </si>
  <si>
    <t>ITEM 514 FIELD PAINTING OF STRUCTURAL STEEL, INTERMEDIATE COAT</t>
  </si>
  <si>
    <t>ITEM 514 FIELD PAINTING OF STRUCTURAL STEEL, FINISH COAT</t>
  </si>
  <si>
    <t>ITEM 514 GRINDING FINS, TEARS, SLIVERS ON EXISTING STRUCTURAL STEEL</t>
  </si>
  <si>
    <t>ITEM 514 FINAL INSPECTION REPAIR</t>
  </si>
  <si>
    <t>MNHR</t>
  </si>
  <si>
    <t>EACH</t>
  </si>
  <si>
    <t>Total Linear (ft.)</t>
  </si>
  <si>
    <t>Beam Size/ X-frames</t>
  </si>
  <si>
    <r>
      <t>Beam/ ft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or X-Frames/ft</t>
    </r>
    <r>
      <rPr>
        <b/>
        <vertAlign val="superscript"/>
        <sz val="10"/>
        <rFont val="Arial"/>
        <family val="2"/>
      </rPr>
      <t>2</t>
    </r>
  </si>
  <si>
    <t>No. Beams / X-Frames</t>
  </si>
  <si>
    <t>X-Frames (Bottom)</t>
  </si>
  <si>
    <t>X-Frames (Diagonals)</t>
  </si>
  <si>
    <t>SUB-TOTAL =</t>
  </si>
  <si>
    <t>ITEM 513 STRUCTURAL STEEL MEMBERS, LEVEL UF, AS PER PLAN</t>
  </si>
  <si>
    <t>Crossframe A Bottom</t>
  </si>
  <si>
    <t>Crossframe A Diagonals</t>
  </si>
  <si>
    <t>Weight lb/ft</t>
  </si>
  <si>
    <t>Weight lbs</t>
  </si>
  <si>
    <t>Crossframe B Diagonals</t>
  </si>
  <si>
    <t>Crossframe B Bottom &amp; Top</t>
  </si>
  <si>
    <t>Crossframe C Bottom &amp; Top</t>
  </si>
  <si>
    <t>Crossframe C Diagonals</t>
  </si>
  <si>
    <t>Crossframe D Diagonals</t>
  </si>
  <si>
    <t>Crossframe D Bottom</t>
  </si>
  <si>
    <t>Crossframe E Bottom</t>
  </si>
  <si>
    <t>Crossframe E Diagonals</t>
  </si>
  <si>
    <t>JPH</t>
  </si>
  <si>
    <t>D06-BRIDGE REPAIR FY23</t>
  </si>
  <si>
    <t>STEEL QUANTITIES</t>
  </si>
  <si>
    <t>Crossframe Bottom</t>
  </si>
  <si>
    <t>Crossframe Diagonals</t>
  </si>
  <si>
    <t>Web Plate Steel</t>
  </si>
  <si>
    <t>Thck</t>
  </si>
  <si>
    <t>Stiffeners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</si>
</sst>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#\ ??/16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sz val="10"/>
      <color indexed="1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sz val="10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>
        <color indexed="63"/>
      </left>
      <right/>
      <top style="thin">
        <color indexed="17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 style="medium"/>
      <bottom>
        <color indexed="63"/>
      </bottom>
    </border>
    <border>
      <left style="medium"/>
      <right/>
      <top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double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double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double">
        <color indexed="17"/>
      </top>
      <bottom style="medium">
        <color indexed="17"/>
      </bottom>
    </border>
    <border>
      <left>
        <color indexed="63"/>
      </left>
      <right>
        <color indexed="63"/>
      </right>
      <top/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double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double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double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double">
        <color indexed="17"/>
      </bottom>
    </border>
    <border>
      <left style="medium">
        <color indexed="17"/>
      </left>
      <right style="medium">
        <color indexed="17"/>
      </right>
      <top style="thin">
        <color indexed="17"/>
      </top>
      <bottom style="double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 style="medium">
        <color indexed="17"/>
      </right>
      <top style="double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medium">
        <color indexed="17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7" fontId="0" fillId="0" borderId="0">
      <alignment/>
      <protection/>
    </xf>
    <xf numFmtId="5" fontId="0" fillId="0" borderId="0">
      <alignment/>
      <protection/>
    </xf>
    <xf numFmtId="14" fontId="0" fillId="0" borderId="0">
      <alignment/>
      <protection/>
    </xf>
    <xf numFmtId="0" fontId="32" fillId="0" borderId="0" applyNumberFormat="0" applyFill="0" applyBorder="0" applyAlignment="0" applyProtection="0"/>
    <xf numFmtId="2" fontId="0" fillId="0" borderId="0">
      <alignment/>
      <protection/>
    </xf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>
      <alignment/>
      <protection/>
    </xf>
    <xf numFmtId="0" fontId="39" fillId="0" borderId="0" applyNumberFormat="0" applyFill="0" applyBorder="0" applyAlignment="0" applyProtection="0"/>
    <xf numFmtId="0" fontId="0" fillId="0" borderId="7">
      <alignment/>
      <protection/>
    </xf>
    <xf numFmtId="0" fontId="40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8" xfId="0" applyBorder="1" applyAlignment="1">
      <alignment/>
    </xf>
    <xf numFmtId="0" fontId="10" fillId="0" borderId="9" xfId="0" applyFont="1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10" fillId="0" borderId="9" xfId="0" applyFont="1" applyBorder="1" applyAlignment="1">
      <alignment horizontal="centerContinuous" vertical="center" wrapText="1"/>
    </xf>
    <xf numFmtId="0" fontId="0" fillId="0" borderId="11" xfId="0" applyBorder="1" applyAlignment="1">
      <alignment horizontal="centerContinuous" vertical="center" wrapText="1"/>
    </xf>
    <xf numFmtId="0" fontId="0" fillId="0" borderId="0" xfId="0" applyAlignment="1">
      <alignment vertical="center" wrapText="1"/>
    </xf>
    <xf numFmtId="0" fontId="10" fillId="0" borderId="10" xfId="0" applyFont="1" applyBorder="1" applyAlignment="1">
      <alignment horizontal="centerContinuous" vertical="center"/>
    </xf>
    <xf numFmtId="0" fontId="10" fillId="0" borderId="11" xfId="0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/>
    </xf>
    <xf numFmtId="0" fontId="3" fillId="0" borderId="12" xfId="0" applyFont="1" applyBorder="1" applyAlignment="1">
      <alignment horizontal="centerContinuous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9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2" xfId="0" applyFont="1" applyBorder="1" applyAlignment="1">
      <alignment horizontal="centerContinuous" vertical="center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0" fontId="6" fillId="0" borderId="31" xfId="0" applyFont="1" applyBorder="1" applyAlignment="1">
      <alignment horizontal="right" vertical="center"/>
    </xf>
    <xf numFmtId="0" fontId="6" fillId="0" borderId="32" xfId="0" applyFont="1" applyBorder="1" applyAlignment="1">
      <alignment horizontal="right" vertical="center"/>
    </xf>
    <xf numFmtId="166" fontId="0" fillId="0" borderId="32" xfId="0" applyNumberFormat="1" applyFont="1" applyBorder="1" applyAlignment="1">
      <alignment horizontal="center" vertical="center"/>
    </xf>
    <xf numFmtId="166" fontId="0" fillId="0" borderId="33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right" vertical="center"/>
    </xf>
    <xf numFmtId="0" fontId="6" fillId="0" borderId="35" xfId="0" applyFont="1" applyBorder="1" applyAlignment="1">
      <alignment horizontal="right" vertical="center"/>
    </xf>
    <xf numFmtId="166" fontId="0" fillId="0" borderId="35" xfId="0" applyNumberFormat="1" applyFont="1" applyBorder="1" applyAlignment="1">
      <alignment horizontal="center" vertical="center"/>
    </xf>
    <xf numFmtId="166" fontId="0" fillId="0" borderId="36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166" fontId="7" fillId="33" borderId="43" xfId="0" applyNumberFormat="1" applyFont="1" applyFill="1" applyBorder="1" applyAlignment="1">
      <alignment horizontal="center" vertical="center"/>
    </xf>
    <xf numFmtId="166" fontId="7" fillId="33" borderId="44" xfId="0" applyNumberFormat="1" applyFont="1" applyFill="1" applyBorder="1" applyAlignment="1">
      <alignment horizontal="center" vertical="center"/>
    </xf>
    <xf numFmtId="166" fontId="7" fillId="33" borderId="45" xfId="0" applyNumberFormat="1" applyFont="1" applyFill="1" applyBorder="1" applyAlignment="1">
      <alignment horizontal="center" vertical="center"/>
    </xf>
    <xf numFmtId="166" fontId="7" fillId="3" borderId="43" xfId="0" applyNumberFormat="1" applyFont="1" applyFill="1" applyBorder="1" applyAlignment="1">
      <alignment horizontal="center" vertical="center"/>
    </xf>
    <xf numFmtId="166" fontId="7" fillId="3" borderId="44" xfId="0" applyNumberFormat="1" applyFont="1" applyFill="1" applyBorder="1" applyAlignment="1">
      <alignment horizontal="center" vertical="center"/>
    </xf>
    <xf numFmtId="166" fontId="7" fillId="3" borderId="45" xfId="0" applyNumberFormat="1" applyFont="1" applyFill="1" applyBorder="1" applyAlignment="1">
      <alignment horizontal="center" vertical="center"/>
    </xf>
    <xf numFmtId="0" fontId="0" fillId="3" borderId="43" xfId="0" applyFont="1" applyFill="1" applyBorder="1" applyAlignment="1">
      <alignment horizontal="center" vertical="center"/>
    </xf>
    <xf numFmtId="0" fontId="0" fillId="3" borderId="44" xfId="0" applyFont="1" applyFill="1" applyBorder="1" applyAlignment="1">
      <alignment horizontal="center" vertical="center"/>
    </xf>
    <xf numFmtId="0" fontId="0" fillId="3" borderId="45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0" fillId="3" borderId="46" xfId="0" applyFont="1" applyFill="1" applyBorder="1" applyAlignment="1">
      <alignment horizontal="center" vertical="center"/>
    </xf>
    <xf numFmtId="0" fontId="0" fillId="3" borderId="47" xfId="0" applyFont="1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33" borderId="48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7" fillId="33" borderId="49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3" borderId="50" xfId="0" applyFont="1" applyFill="1" applyBorder="1" applyAlignment="1">
      <alignment horizontal="center" vertical="center"/>
    </xf>
    <xf numFmtId="0" fontId="0" fillId="3" borderId="51" xfId="0" applyFont="1" applyFill="1" applyBorder="1" applyAlignment="1">
      <alignment horizontal="center" vertical="center"/>
    </xf>
    <xf numFmtId="0" fontId="0" fillId="0" borderId="44" xfId="0" applyBorder="1" applyAlignment="1" applyProtection="1">
      <alignment horizontal="center" vertical="center" shrinkToFit="1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166" fontId="0" fillId="0" borderId="52" xfId="0" applyNumberFormat="1" applyFont="1" applyBorder="1" applyAlignment="1">
      <alignment horizontal="center" vertical="center"/>
    </xf>
    <xf numFmtId="166" fontId="0" fillId="0" borderId="53" xfId="0" applyNumberFormat="1" applyFont="1" applyBorder="1" applyAlignment="1">
      <alignment horizontal="center" vertical="center"/>
    </xf>
    <xf numFmtId="166" fontId="0" fillId="0" borderId="54" xfId="0" applyNumberFormat="1" applyFont="1" applyBorder="1" applyAlignment="1">
      <alignment horizontal="center" vertical="center"/>
    </xf>
    <xf numFmtId="15" fontId="0" fillId="0" borderId="55" xfId="46" applyNumberFormat="1" applyFont="1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6" fillId="0" borderId="52" xfId="0" applyFont="1" applyBorder="1" applyAlignment="1">
      <alignment horizontal="right" vertical="center"/>
    </xf>
    <xf numFmtId="0" fontId="6" fillId="0" borderId="53" xfId="0" applyFont="1" applyBorder="1" applyAlignment="1">
      <alignment horizontal="right" vertical="center"/>
    </xf>
    <xf numFmtId="0" fontId="6" fillId="0" borderId="54" xfId="0" applyFont="1" applyBorder="1" applyAlignment="1">
      <alignment horizontal="right" vertical="center"/>
    </xf>
    <xf numFmtId="0" fontId="6" fillId="0" borderId="38" xfId="0" applyFont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166" fontId="7" fillId="34" borderId="43" xfId="0" applyNumberFormat="1" applyFont="1" applyFill="1" applyBorder="1" applyAlignment="1">
      <alignment horizontal="center" vertical="center"/>
    </xf>
    <xf numFmtId="166" fontId="7" fillId="34" borderId="44" xfId="0" applyNumberFormat="1" applyFont="1" applyFill="1" applyBorder="1" applyAlignment="1">
      <alignment horizontal="center" vertical="center"/>
    </xf>
    <xf numFmtId="166" fontId="7" fillId="34" borderId="45" xfId="0" applyNumberFormat="1" applyFont="1" applyFill="1" applyBorder="1" applyAlignment="1">
      <alignment horizontal="center" vertical="center"/>
    </xf>
    <xf numFmtId="0" fontId="7" fillId="34" borderId="40" xfId="0" applyFont="1" applyFill="1" applyBorder="1" applyAlignment="1">
      <alignment horizontal="center" vertical="center"/>
    </xf>
    <xf numFmtId="0" fontId="7" fillId="34" borderId="41" xfId="0" applyFont="1" applyFill="1" applyBorder="1" applyAlignment="1">
      <alignment horizontal="center" vertical="center"/>
    </xf>
    <xf numFmtId="0" fontId="0" fillId="34" borderId="41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0" fontId="0" fillId="34" borderId="46" xfId="0" applyFont="1" applyFill="1" applyBorder="1" applyAlignment="1">
      <alignment horizontal="center" vertical="center"/>
    </xf>
    <xf numFmtId="0" fontId="0" fillId="34" borderId="47" xfId="0" applyFont="1" applyFill="1" applyBorder="1" applyAlignment="1">
      <alignment horizontal="center" vertical="center"/>
    </xf>
    <xf numFmtId="0" fontId="0" fillId="34" borderId="48" xfId="0" applyFont="1" applyFill="1" applyBorder="1" applyAlignment="1">
      <alignment horizontal="center" vertical="center"/>
    </xf>
    <xf numFmtId="0" fontId="0" fillId="34" borderId="43" xfId="0" applyFont="1" applyFill="1" applyBorder="1" applyAlignment="1">
      <alignment horizontal="center"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center"/>
    </xf>
    <xf numFmtId="0" fontId="7" fillId="34" borderId="5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166" fontId="0" fillId="0" borderId="0" xfId="0" applyNumberFormat="1" applyFont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4" fontId="0" fillId="0" borderId="60" xfId="0" applyNumberFormat="1" applyBorder="1" applyAlignment="1">
      <alignment horizontal="center" vertical="center"/>
    </xf>
    <xf numFmtId="4" fontId="0" fillId="0" borderId="61" xfId="0" applyNumberForma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4" fontId="0" fillId="0" borderId="42" xfId="0" applyNumberFormat="1" applyBorder="1" applyAlignment="1">
      <alignment horizontal="center" vertical="center"/>
    </xf>
    <xf numFmtId="4" fontId="0" fillId="0" borderId="64" xfId="0" applyNumberFormat="1" applyBorder="1" applyAlignment="1">
      <alignment horizontal="center" vertical="center"/>
    </xf>
    <xf numFmtId="0" fontId="6" fillId="0" borderId="65" xfId="0" applyFont="1" applyBorder="1" applyAlignment="1">
      <alignment horizontal="right" vertical="center"/>
    </xf>
    <xf numFmtId="166" fontId="0" fillId="0" borderId="65" xfId="0" applyNumberFormat="1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166" fontId="0" fillId="0" borderId="64" xfId="0" applyNumberForma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4</xdr:col>
      <xdr:colOff>180975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6675"/>
          <a:ext cx="838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4</xdr:col>
      <xdr:colOff>180975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6675"/>
          <a:ext cx="838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4</xdr:col>
      <xdr:colOff>180975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6675"/>
          <a:ext cx="838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8"/>
  <sheetViews>
    <sheetView showGridLines="0" view="pageBreakPreview" zoomScaleNormal="85" zoomScaleSheetLayoutView="100" zoomScalePageLayoutView="0" workbookViewId="0" topLeftCell="A3">
      <selection activeCell="AH22" sqref="AH22"/>
    </sheetView>
  </sheetViews>
  <sheetFormatPr defaultColWidth="9.140625" defaultRowHeight="12.75"/>
  <cols>
    <col min="1" max="1" width="10.7109375" style="0" customWidth="1"/>
    <col min="2" max="30" width="3.28125" style="0" customWidth="1"/>
    <col min="31" max="31" width="1.57421875" style="0" customWidth="1"/>
  </cols>
  <sheetData>
    <row r="1" spans="4:30" ht="19.5" customHeight="1">
      <c r="D1" s="2"/>
      <c r="E1" s="2"/>
      <c r="F1" s="5" t="s">
        <v>7</v>
      </c>
      <c r="G1" s="5"/>
      <c r="H1" s="5"/>
      <c r="I1" s="5"/>
      <c r="J1" s="5"/>
      <c r="K1" s="2"/>
      <c r="L1" s="2"/>
      <c r="M1" s="2"/>
      <c r="N1" s="2"/>
      <c r="O1" s="2"/>
      <c r="P1" s="2"/>
      <c r="Q1" s="2"/>
      <c r="R1" s="2"/>
      <c r="T1" s="6"/>
      <c r="U1" s="8" t="s">
        <v>3</v>
      </c>
      <c r="V1" s="115">
        <v>44951</v>
      </c>
      <c r="W1" s="116"/>
      <c r="X1" s="116"/>
      <c r="Y1" s="3"/>
      <c r="AB1" s="8" t="s">
        <v>6</v>
      </c>
      <c r="AC1" s="116" t="s">
        <v>514</v>
      </c>
      <c r="AD1" s="116"/>
    </row>
    <row r="2" spans="4:30" ht="19.5" customHeight="1">
      <c r="D2" s="2"/>
      <c r="F2" s="5" t="s">
        <v>5</v>
      </c>
      <c r="G2" s="5"/>
      <c r="H2" s="5"/>
      <c r="I2" s="5"/>
      <c r="J2" s="5"/>
      <c r="K2" s="2"/>
      <c r="L2" s="2"/>
      <c r="M2" s="2"/>
      <c r="N2" s="2"/>
      <c r="O2" s="2"/>
      <c r="P2" s="2"/>
      <c r="Q2" s="2"/>
      <c r="R2" s="2"/>
      <c r="T2" s="6"/>
      <c r="U2" s="8" t="s">
        <v>8</v>
      </c>
      <c r="V2" s="111">
        <v>112664</v>
      </c>
      <c r="W2" s="111"/>
      <c r="X2" s="111"/>
      <c r="Y2" s="3"/>
      <c r="AB2" s="8" t="s">
        <v>1</v>
      </c>
      <c r="AC2" s="111"/>
      <c r="AD2" s="111"/>
    </row>
    <row r="3" spans="6:30" ht="19.5" customHeight="1">
      <c r="F3" s="6"/>
      <c r="G3" s="7"/>
      <c r="H3" s="7"/>
      <c r="I3" s="7"/>
      <c r="J3" s="7"/>
      <c r="K3" s="1"/>
      <c r="L3" s="1"/>
      <c r="M3" s="1"/>
      <c r="N3" s="1"/>
      <c r="O3" s="1"/>
      <c r="P3" s="1"/>
      <c r="Q3" s="1"/>
      <c r="R3" s="1"/>
      <c r="T3" s="6"/>
      <c r="U3" s="8" t="s">
        <v>2</v>
      </c>
      <c r="V3" s="116" t="s">
        <v>515</v>
      </c>
      <c r="W3" s="116"/>
      <c r="X3" s="116"/>
      <c r="Y3" s="116"/>
      <c r="Z3" s="116"/>
      <c r="AA3" s="116"/>
      <c r="AB3" s="116"/>
      <c r="AC3" s="116"/>
      <c r="AD3" s="116"/>
    </row>
    <row r="4" spans="3:30" ht="19.5" customHeight="1">
      <c r="C4" s="2"/>
      <c r="D4" s="2"/>
      <c r="E4" s="2"/>
      <c r="F4" s="5" t="s">
        <v>0</v>
      </c>
      <c r="G4" s="5"/>
      <c r="H4" s="5"/>
      <c r="I4" s="5"/>
      <c r="J4" s="5"/>
      <c r="K4" s="2"/>
      <c r="L4" s="2"/>
      <c r="M4" s="2"/>
      <c r="N4" s="2"/>
      <c r="O4" s="2"/>
      <c r="P4" s="2"/>
      <c r="Q4" s="2"/>
      <c r="R4" s="2"/>
      <c r="T4" s="6"/>
      <c r="U4" s="8" t="s">
        <v>4</v>
      </c>
      <c r="V4" s="110" t="s">
        <v>516</v>
      </c>
      <c r="W4" s="110"/>
      <c r="X4" s="110"/>
      <c r="Y4" s="110"/>
      <c r="Z4" s="110"/>
      <c r="AA4" s="110"/>
      <c r="AB4" s="110"/>
      <c r="AC4" s="110"/>
      <c r="AD4" s="110"/>
    </row>
    <row r="5" spans="2:30" ht="17.25" customHeight="1" thickBo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9"/>
      <c r="W5" s="9"/>
      <c r="X5" s="9"/>
      <c r="Y5" s="9"/>
      <c r="Z5" s="9"/>
      <c r="AA5" s="9"/>
      <c r="AB5" s="9"/>
      <c r="AC5" s="9"/>
      <c r="AD5" s="9"/>
    </row>
    <row r="6" spans="1:31" ht="19.5" customHeight="1" thickBot="1">
      <c r="A6" s="4"/>
      <c r="B6" s="101" t="s">
        <v>501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3"/>
      <c r="AE6" s="4"/>
    </row>
    <row r="7" spans="1:31" ht="19.5" customHeight="1" thickBot="1">
      <c r="A7" s="4"/>
      <c r="B7" s="90" t="s">
        <v>16</v>
      </c>
      <c r="C7" s="91"/>
      <c r="D7" s="91"/>
      <c r="E7" s="91"/>
      <c r="F7" s="91"/>
      <c r="G7" s="91"/>
      <c r="H7" s="91"/>
      <c r="I7" s="91"/>
      <c r="J7" s="92"/>
      <c r="K7" s="66" t="s">
        <v>12</v>
      </c>
      <c r="L7" s="67"/>
      <c r="M7" s="67"/>
      <c r="N7" s="68"/>
      <c r="O7" s="66" t="s">
        <v>10</v>
      </c>
      <c r="P7" s="67"/>
      <c r="Q7" s="67"/>
      <c r="R7" s="68"/>
      <c r="S7" s="86" t="s">
        <v>504</v>
      </c>
      <c r="T7" s="67"/>
      <c r="U7" s="67"/>
      <c r="V7" s="68"/>
      <c r="W7" s="66"/>
      <c r="X7" s="67"/>
      <c r="Y7" s="67"/>
      <c r="Z7" s="68"/>
      <c r="AA7" s="86" t="s">
        <v>505</v>
      </c>
      <c r="AB7" s="67"/>
      <c r="AC7" s="67"/>
      <c r="AD7" s="68"/>
      <c r="AE7" s="4"/>
    </row>
    <row r="8" spans="1:31" ht="19.5" customHeight="1" thickBot="1">
      <c r="A8" s="4"/>
      <c r="B8" s="87" t="s">
        <v>502</v>
      </c>
      <c r="C8" s="88"/>
      <c r="D8" s="88"/>
      <c r="E8" s="88"/>
      <c r="F8" s="88"/>
      <c r="G8" s="88"/>
      <c r="H8" s="88"/>
      <c r="I8" s="88"/>
      <c r="J8" s="89"/>
      <c r="K8" s="87">
        <v>1</v>
      </c>
      <c r="L8" s="88"/>
      <c r="M8" s="88"/>
      <c r="N8" s="89"/>
      <c r="O8" s="69">
        <v>7.64</v>
      </c>
      <c r="P8" s="70"/>
      <c r="Q8" s="71"/>
      <c r="R8" s="72"/>
      <c r="S8" s="69">
        <v>6.1</v>
      </c>
      <c r="T8" s="70"/>
      <c r="U8" s="71"/>
      <c r="V8" s="72"/>
      <c r="W8" s="69"/>
      <c r="X8" s="70"/>
      <c r="Y8" s="71"/>
      <c r="Z8" s="72"/>
      <c r="AA8" s="80">
        <f aca="true" t="shared" si="0" ref="AA8:AA17">O8*S8*K8</f>
        <v>46.60399999999999</v>
      </c>
      <c r="AB8" s="81"/>
      <c r="AC8" s="81"/>
      <c r="AD8" s="82"/>
      <c r="AE8" s="4"/>
    </row>
    <row r="9" spans="1:31" ht="19.5" customHeight="1" thickBot="1">
      <c r="A9" s="4"/>
      <c r="B9" s="87" t="s">
        <v>503</v>
      </c>
      <c r="C9" s="88"/>
      <c r="D9" s="88"/>
      <c r="E9" s="88"/>
      <c r="F9" s="88"/>
      <c r="G9" s="88"/>
      <c r="H9" s="88"/>
      <c r="I9" s="88"/>
      <c r="J9" s="89"/>
      <c r="K9" s="83">
        <v>2</v>
      </c>
      <c r="L9" s="84"/>
      <c r="M9" s="84"/>
      <c r="N9" s="85"/>
      <c r="O9" s="96">
        <v>8.49</v>
      </c>
      <c r="P9" s="97"/>
      <c r="Q9" s="108"/>
      <c r="R9" s="109"/>
      <c r="S9" s="96">
        <v>6.1</v>
      </c>
      <c r="T9" s="97"/>
      <c r="U9" s="108"/>
      <c r="V9" s="109"/>
      <c r="W9" s="96"/>
      <c r="X9" s="97"/>
      <c r="Y9" s="108"/>
      <c r="Z9" s="109"/>
      <c r="AA9" s="80">
        <f t="shared" si="0"/>
        <v>103.578</v>
      </c>
      <c r="AB9" s="81"/>
      <c r="AC9" s="81"/>
      <c r="AD9" s="82"/>
      <c r="AE9" s="4"/>
    </row>
    <row r="10" spans="1:34" ht="19.5" customHeight="1" thickBot="1">
      <c r="A10" s="4"/>
      <c r="B10" s="93" t="s">
        <v>507</v>
      </c>
      <c r="C10" s="94"/>
      <c r="D10" s="94"/>
      <c r="E10" s="94"/>
      <c r="F10" s="94"/>
      <c r="G10" s="94"/>
      <c r="H10" s="94"/>
      <c r="I10" s="94"/>
      <c r="J10" s="95"/>
      <c r="K10" s="93">
        <v>2</v>
      </c>
      <c r="L10" s="94"/>
      <c r="M10" s="94"/>
      <c r="N10" s="95"/>
      <c r="O10" s="75">
        <v>7.64</v>
      </c>
      <c r="P10" s="76"/>
      <c r="Q10" s="73"/>
      <c r="R10" s="74"/>
      <c r="S10" s="75">
        <v>6.1</v>
      </c>
      <c r="T10" s="76"/>
      <c r="U10" s="73"/>
      <c r="V10" s="74"/>
      <c r="W10" s="75"/>
      <c r="X10" s="76"/>
      <c r="Y10" s="73"/>
      <c r="Z10" s="74"/>
      <c r="AA10" s="77">
        <f t="shared" si="0"/>
        <v>93.20799999999998</v>
      </c>
      <c r="AB10" s="78"/>
      <c r="AC10" s="78"/>
      <c r="AD10" s="79"/>
      <c r="AE10" s="4"/>
      <c r="AF10" s="4"/>
      <c r="AG10" s="4"/>
      <c r="AH10" s="4"/>
    </row>
    <row r="11" spans="1:34" ht="19.5" customHeight="1" thickBot="1">
      <c r="A11" s="4"/>
      <c r="B11" s="93" t="s">
        <v>506</v>
      </c>
      <c r="C11" s="94"/>
      <c r="D11" s="94"/>
      <c r="E11" s="94"/>
      <c r="F11" s="94"/>
      <c r="G11" s="94"/>
      <c r="H11" s="94"/>
      <c r="I11" s="94"/>
      <c r="J11" s="95"/>
      <c r="K11" s="98">
        <v>2</v>
      </c>
      <c r="L11" s="99"/>
      <c r="M11" s="99"/>
      <c r="N11" s="100"/>
      <c r="O11" s="104">
        <v>8.49</v>
      </c>
      <c r="P11" s="105"/>
      <c r="Q11" s="106"/>
      <c r="R11" s="107"/>
      <c r="S11" s="104">
        <v>6.1</v>
      </c>
      <c r="T11" s="105"/>
      <c r="U11" s="106"/>
      <c r="V11" s="107"/>
      <c r="W11" s="104"/>
      <c r="X11" s="105"/>
      <c r="Y11" s="106"/>
      <c r="Z11" s="107"/>
      <c r="AA11" s="77">
        <f t="shared" si="0"/>
        <v>103.578</v>
      </c>
      <c r="AB11" s="78"/>
      <c r="AC11" s="78"/>
      <c r="AD11" s="79"/>
      <c r="AE11" s="4"/>
      <c r="AF11" s="4"/>
      <c r="AG11" s="4"/>
      <c r="AH11" s="4"/>
    </row>
    <row r="12" spans="1:34" ht="19.5" customHeight="1" thickBot="1">
      <c r="A12" s="4"/>
      <c r="B12" s="87" t="s">
        <v>508</v>
      </c>
      <c r="C12" s="88"/>
      <c r="D12" s="88"/>
      <c r="E12" s="88"/>
      <c r="F12" s="88"/>
      <c r="G12" s="88"/>
      <c r="H12" s="88"/>
      <c r="I12" s="88"/>
      <c r="J12" s="89"/>
      <c r="K12" s="87">
        <v>2</v>
      </c>
      <c r="L12" s="88"/>
      <c r="M12" s="88"/>
      <c r="N12" s="89"/>
      <c r="O12" s="69">
        <v>7.57</v>
      </c>
      <c r="P12" s="70"/>
      <c r="Q12" s="71"/>
      <c r="R12" s="72"/>
      <c r="S12" s="69">
        <v>6.1</v>
      </c>
      <c r="T12" s="70"/>
      <c r="U12" s="71"/>
      <c r="V12" s="72"/>
      <c r="W12" s="69"/>
      <c r="X12" s="70"/>
      <c r="Y12" s="71"/>
      <c r="Z12" s="72"/>
      <c r="AA12" s="80">
        <f t="shared" si="0"/>
        <v>92.354</v>
      </c>
      <c r="AB12" s="81"/>
      <c r="AC12" s="81"/>
      <c r="AD12" s="82"/>
      <c r="AE12" s="4"/>
      <c r="AF12" s="4"/>
      <c r="AG12" s="4"/>
      <c r="AH12" s="4"/>
    </row>
    <row r="13" spans="1:34" ht="19.5" customHeight="1" thickBot="1">
      <c r="A13" s="4"/>
      <c r="B13" s="87" t="s">
        <v>509</v>
      </c>
      <c r="C13" s="88"/>
      <c r="D13" s="88"/>
      <c r="E13" s="88"/>
      <c r="F13" s="88"/>
      <c r="G13" s="88"/>
      <c r="H13" s="88"/>
      <c r="I13" s="88"/>
      <c r="J13" s="89"/>
      <c r="K13" s="83">
        <v>2</v>
      </c>
      <c r="L13" s="84"/>
      <c r="M13" s="84"/>
      <c r="N13" s="85"/>
      <c r="O13" s="96">
        <v>8.45</v>
      </c>
      <c r="P13" s="97"/>
      <c r="Q13" s="108"/>
      <c r="R13" s="109"/>
      <c r="S13" s="96">
        <v>6.1</v>
      </c>
      <c r="T13" s="97"/>
      <c r="U13" s="108"/>
      <c r="V13" s="109"/>
      <c r="W13" s="96"/>
      <c r="X13" s="97"/>
      <c r="Y13" s="108"/>
      <c r="Z13" s="109"/>
      <c r="AA13" s="80">
        <f t="shared" si="0"/>
        <v>103.08999999999999</v>
      </c>
      <c r="AB13" s="81"/>
      <c r="AC13" s="81"/>
      <c r="AD13" s="82"/>
      <c r="AE13" s="4"/>
      <c r="AF13" s="4"/>
      <c r="AG13" s="4"/>
      <c r="AH13" s="4"/>
    </row>
    <row r="14" spans="1:34" ht="19.5" customHeight="1" thickBot="1">
      <c r="A14" s="4"/>
      <c r="B14" s="93" t="s">
        <v>511</v>
      </c>
      <c r="C14" s="94"/>
      <c r="D14" s="94"/>
      <c r="E14" s="94"/>
      <c r="F14" s="94"/>
      <c r="G14" s="94"/>
      <c r="H14" s="94"/>
      <c r="I14" s="94"/>
      <c r="J14" s="95"/>
      <c r="K14" s="93">
        <v>1</v>
      </c>
      <c r="L14" s="94"/>
      <c r="M14" s="94"/>
      <c r="N14" s="95"/>
      <c r="O14" s="75">
        <v>7.57</v>
      </c>
      <c r="P14" s="76"/>
      <c r="Q14" s="73"/>
      <c r="R14" s="74"/>
      <c r="S14" s="75">
        <v>6.1</v>
      </c>
      <c r="T14" s="76"/>
      <c r="U14" s="73"/>
      <c r="V14" s="74"/>
      <c r="W14" s="75"/>
      <c r="X14" s="76"/>
      <c r="Y14" s="73"/>
      <c r="Z14" s="74"/>
      <c r="AA14" s="77">
        <f t="shared" si="0"/>
        <v>46.177</v>
      </c>
      <c r="AB14" s="78"/>
      <c r="AC14" s="78"/>
      <c r="AD14" s="79"/>
      <c r="AE14" s="4"/>
      <c r="AF14" s="4"/>
      <c r="AG14" s="4"/>
      <c r="AH14" s="4"/>
    </row>
    <row r="15" spans="1:34" ht="19.5" customHeight="1" thickBot="1">
      <c r="A15" s="4"/>
      <c r="B15" s="93" t="s">
        <v>510</v>
      </c>
      <c r="C15" s="94"/>
      <c r="D15" s="94"/>
      <c r="E15" s="94"/>
      <c r="F15" s="94"/>
      <c r="G15" s="94"/>
      <c r="H15" s="94"/>
      <c r="I15" s="94"/>
      <c r="J15" s="95"/>
      <c r="K15" s="98">
        <v>2</v>
      </c>
      <c r="L15" s="99"/>
      <c r="M15" s="99"/>
      <c r="N15" s="100"/>
      <c r="O15" s="104">
        <v>8.45</v>
      </c>
      <c r="P15" s="105"/>
      <c r="Q15" s="106"/>
      <c r="R15" s="107"/>
      <c r="S15" s="104">
        <v>6.1</v>
      </c>
      <c r="T15" s="105"/>
      <c r="U15" s="106"/>
      <c r="V15" s="107"/>
      <c r="W15" s="104"/>
      <c r="X15" s="105"/>
      <c r="Y15" s="106"/>
      <c r="Z15" s="107"/>
      <c r="AA15" s="77">
        <f t="shared" si="0"/>
        <v>103.08999999999999</v>
      </c>
      <c r="AB15" s="78"/>
      <c r="AC15" s="78"/>
      <c r="AD15" s="79"/>
      <c r="AE15" s="4"/>
      <c r="AF15" s="4"/>
      <c r="AG15" s="4"/>
      <c r="AH15" s="4"/>
    </row>
    <row r="16" spans="1:34" ht="19.5" customHeight="1" thickBot="1">
      <c r="A16" s="4"/>
      <c r="B16" s="87" t="s">
        <v>512</v>
      </c>
      <c r="C16" s="88"/>
      <c r="D16" s="88"/>
      <c r="E16" s="88"/>
      <c r="F16" s="88"/>
      <c r="G16" s="88"/>
      <c r="H16" s="88"/>
      <c r="I16" s="88"/>
      <c r="J16" s="89"/>
      <c r="K16" s="87">
        <v>1</v>
      </c>
      <c r="L16" s="88"/>
      <c r="M16" s="88"/>
      <c r="N16" s="89"/>
      <c r="O16" s="69">
        <v>7.57</v>
      </c>
      <c r="P16" s="70"/>
      <c r="Q16" s="71"/>
      <c r="R16" s="72"/>
      <c r="S16" s="69">
        <v>6.1</v>
      </c>
      <c r="T16" s="70"/>
      <c r="U16" s="71"/>
      <c r="V16" s="72"/>
      <c r="W16" s="69"/>
      <c r="X16" s="70"/>
      <c r="Y16" s="71"/>
      <c r="Z16" s="72"/>
      <c r="AA16" s="80">
        <f t="shared" si="0"/>
        <v>46.177</v>
      </c>
      <c r="AB16" s="81"/>
      <c r="AC16" s="81"/>
      <c r="AD16" s="82"/>
      <c r="AE16" s="4"/>
      <c r="AF16" s="4"/>
      <c r="AG16" s="4"/>
      <c r="AH16" s="4"/>
    </row>
    <row r="17" spans="1:34" ht="19.5" customHeight="1" thickBot="1">
      <c r="A17" s="4"/>
      <c r="B17" s="87" t="s">
        <v>513</v>
      </c>
      <c r="C17" s="88"/>
      <c r="D17" s="88"/>
      <c r="E17" s="88"/>
      <c r="F17" s="88"/>
      <c r="G17" s="88"/>
      <c r="H17" s="88"/>
      <c r="I17" s="88"/>
      <c r="J17" s="89"/>
      <c r="K17" s="83">
        <v>2</v>
      </c>
      <c r="L17" s="84"/>
      <c r="M17" s="84"/>
      <c r="N17" s="85"/>
      <c r="O17" s="96">
        <v>8.45</v>
      </c>
      <c r="P17" s="97"/>
      <c r="Q17" s="108"/>
      <c r="R17" s="109"/>
      <c r="S17" s="96">
        <v>6.1</v>
      </c>
      <c r="T17" s="97"/>
      <c r="U17" s="108"/>
      <c r="V17" s="109"/>
      <c r="W17" s="96"/>
      <c r="X17" s="97"/>
      <c r="Y17" s="108"/>
      <c r="Z17" s="109"/>
      <c r="AA17" s="80">
        <f t="shared" si="0"/>
        <v>103.08999999999999</v>
      </c>
      <c r="AB17" s="81"/>
      <c r="AC17" s="81"/>
      <c r="AD17" s="82"/>
      <c r="AE17" s="4"/>
      <c r="AF17" s="4"/>
      <c r="AG17" s="4"/>
      <c r="AH17" s="4"/>
    </row>
    <row r="18" spans="1:33" ht="19.5" customHeight="1" thickBot="1" thickTop="1">
      <c r="A18" s="4"/>
      <c r="B18" s="117" t="s">
        <v>500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9"/>
      <c r="AA18" s="112">
        <f>SUM(AA8:AA17)</f>
        <v>840.946</v>
      </c>
      <c r="AB18" s="113"/>
      <c r="AC18" s="113"/>
      <c r="AD18" s="114"/>
      <c r="AE18" s="4"/>
      <c r="AF18" s="4"/>
      <c r="AG18" s="4"/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</sheetData>
  <sheetProtection/>
  <mergeCells count="105">
    <mergeCell ref="W11:X11"/>
    <mergeCell ref="Y11:Z11"/>
    <mergeCell ref="B18:Z18"/>
    <mergeCell ref="U12:V12"/>
    <mergeCell ref="W12:X12"/>
    <mergeCell ref="Y12:Z12"/>
    <mergeCell ref="AA12:AD12"/>
    <mergeCell ref="S11:T11"/>
    <mergeCell ref="B11:J11"/>
    <mergeCell ref="K11:N11"/>
    <mergeCell ref="O11:P11"/>
    <mergeCell ref="Q11:R11"/>
    <mergeCell ref="U11:V11"/>
    <mergeCell ref="Q13:R13"/>
    <mergeCell ref="B12:J12"/>
    <mergeCell ref="K12:N12"/>
    <mergeCell ref="O12:P12"/>
    <mergeCell ref="Q12:R12"/>
    <mergeCell ref="S12:T12"/>
    <mergeCell ref="V1:X1"/>
    <mergeCell ref="V3:AD3"/>
    <mergeCell ref="AC1:AD1"/>
    <mergeCell ref="V2:X2"/>
    <mergeCell ref="Q17:R17"/>
    <mergeCell ref="S13:T13"/>
    <mergeCell ref="U13:V13"/>
    <mergeCell ref="S17:T17"/>
    <mergeCell ref="U17:V17"/>
    <mergeCell ref="U15:V15"/>
    <mergeCell ref="W17:X17"/>
    <mergeCell ref="V4:AD4"/>
    <mergeCell ref="AC2:AD2"/>
    <mergeCell ref="AA16:AD16"/>
    <mergeCell ref="AA18:AD18"/>
    <mergeCell ref="AA9:AD9"/>
    <mergeCell ref="AA15:AD15"/>
    <mergeCell ref="W9:X9"/>
    <mergeCell ref="Y17:Z17"/>
    <mergeCell ref="U16:V16"/>
    <mergeCell ref="O10:P10"/>
    <mergeCell ref="AA8:AD8"/>
    <mergeCell ref="W15:X15"/>
    <mergeCell ref="Y15:Z15"/>
    <mergeCell ref="W16:X16"/>
    <mergeCell ref="Y16:Z16"/>
    <mergeCell ref="U9:V9"/>
    <mergeCell ref="W13:X13"/>
    <mergeCell ref="S16:T16"/>
    <mergeCell ref="Y13:Z13"/>
    <mergeCell ref="B6:AD6"/>
    <mergeCell ref="O15:P15"/>
    <mergeCell ref="Q15:R15"/>
    <mergeCell ref="S15:T15"/>
    <mergeCell ref="Y9:Z9"/>
    <mergeCell ref="B10:J10"/>
    <mergeCell ref="K10:N10"/>
    <mergeCell ref="W10:X10"/>
    <mergeCell ref="Y10:Z10"/>
    <mergeCell ref="O9:P9"/>
    <mergeCell ref="B17:J17"/>
    <mergeCell ref="K17:N17"/>
    <mergeCell ref="O17:P17"/>
    <mergeCell ref="K15:N15"/>
    <mergeCell ref="S14:T14"/>
    <mergeCell ref="U14:V14"/>
    <mergeCell ref="Q14:R14"/>
    <mergeCell ref="O16:P16"/>
    <mergeCell ref="Q16:R16"/>
    <mergeCell ref="B15:J15"/>
    <mergeCell ref="B13:J13"/>
    <mergeCell ref="B14:J14"/>
    <mergeCell ref="K14:N14"/>
    <mergeCell ref="O14:P14"/>
    <mergeCell ref="B16:J16"/>
    <mergeCell ref="K16:N16"/>
    <mergeCell ref="O13:P13"/>
    <mergeCell ref="K7:N7"/>
    <mergeCell ref="O7:R7"/>
    <mergeCell ref="O8:P8"/>
    <mergeCell ref="Q8:R8"/>
    <mergeCell ref="B9:J9"/>
    <mergeCell ref="B7:J7"/>
    <mergeCell ref="B8:J8"/>
    <mergeCell ref="K8:N8"/>
    <mergeCell ref="Q9:R9"/>
    <mergeCell ref="AA11:AD11"/>
    <mergeCell ref="AA17:AD17"/>
    <mergeCell ref="K13:N13"/>
    <mergeCell ref="AA13:AD13"/>
    <mergeCell ref="W8:X8"/>
    <mergeCell ref="Y8:Z8"/>
    <mergeCell ref="K9:N9"/>
    <mergeCell ref="AA14:AD14"/>
    <mergeCell ref="W14:X14"/>
    <mergeCell ref="Y14:Z14"/>
    <mergeCell ref="W7:Z7"/>
    <mergeCell ref="S8:T8"/>
    <mergeCell ref="U8:V8"/>
    <mergeCell ref="Q10:R10"/>
    <mergeCell ref="S10:T10"/>
    <mergeCell ref="AA10:AD10"/>
    <mergeCell ref="S7:V7"/>
    <mergeCell ref="AA7:AD7"/>
    <mergeCell ref="S9:T9"/>
    <mergeCell ref="U10:V10"/>
  </mergeCells>
  <printOptions horizontalCentered="1"/>
  <pageMargins left="0.18" right="0.17" top="0.16" bottom="0.42" header="0.17" footer="0.18"/>
  <pageSetup horizontalDpi="600" verticalDpi="600" orientation="portrait" scale="95" r:id="rId2"/>
  <headerFooter alignWithMargins="0">
    <oddFooter>&amp;L&amp;Z&amp;F&amp;T&amp;C
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2"/>
  <sheetViews>
    <sheetView showGridLines="0" tabSelected="1" view="pageBreakPreview" zoomScaleNormal="85" zoomScaleSheetLayoutView="100" zoomScalePageLayoutView="0" workbookViewId="0" topLeftCell="A1">
      <selection activeCell="AG10" sqref="AG10"/>
    </sheetView>
  </sheetViews>
  <sheetFormatPr defaultColWidth="9.140625" defaultRowHeight="12.75"/>
  <cols>
    <col min="1" max="1" width="10.7109375" style="0" customWidth="1"/>
    <col min="2" max="30" width="3.28125" style="0" customWidth="1"/>
    <col min="31" max="31" width="1.57421875" style="0" customWidth="1"/>
  </cols>
  <sheetData>
    <row r="1" spans="4:30" ht="19.5" customHeight="1">
      <c r="D1" s="2"/>
      <c r="E1" s="2"/>
      <c r="F1" s="5" t="s">
        <v>7</v>
      </c>
      <c r="G1" s="5"/>
      <c r="H1" s="5"/>
      <c r="I1" s="5"/>
      <c r="J1" s="5"/>
      <c r="K1" s="2"/>
      <c r="L1" s="2"/>
      <c r="M1" s="2"/>
      <c r="N1" s="2"/>
      <c r="O1" s="2"/>
      <c r="P1" s="2"/>
      <c r="Q1" s="2"/>
      <c r="R1" s="2"/>
      <c r="T1" s="6"/>
      <c r="U1" s="8" t="s">
        <v>3</v>
      </c>
      <c r="V1" s="115">
        <v>44951</v>
      </c>
      <c r="W1" s="116"/>
      <c r="X1" s="116"/>
      <c r="Y1" s="3"/>
      <c r="AB1" s="8" t="s">
        <v>6</v>
      </c>
      <c r="AC1" s="116" t="s">
        <v>514</v>
      </c>
      <c r="AD1" s="116"/>
    </row>
    <row r="2" spans="4:30" ht="19.5" customHeight="1">
      <c r="D2" s="2"/>
      <c r="F2" s="5" t="s">
        <v>5</v>
      </c>
      <c r="G2" s="5"/>
      <c r="H2" s="5"/>
      <c r="I2" s="5"/>
      <c r="J2" s="5"/>
      <c r="K2" s="2"/>
      <c r="L2" s="2"/>
      <c r="M2" s="2"/>
      <c r="N2" s="2"/>
      <c r="O2" s="2"/>
      <c r="P2" s="2"/>
      <c r="Q2" s="2"/>
      <c r="R2" s="2"/>
      <c r="T2" s="6"/>
      <c r="U2" s="8" t="s">
        <v>8</v>
      </c>
      <c r="V2" s="111">
        <v>112664</v>
      </c>
      <c r="W2" s="111"/>
      <c r="X2" s="111"/>
      <c r="Y2" s="3"/>
      <c r="AB2" s="8" t="s">
        <v>1</v>
      </c>
      <c r="AC2" s="111"/>
      <c r="AD2" s="111"/>
    </row>
    <row r="3" spans="6:30" ht="19.5" customHeight="1">
      <c r="F3" s="6"/>
      <c r="G3" s="7"/>
      <c r="H3" s="7"/>
      <c r="I3" s="7"/>
      <c r="J3" s="7"/>
      <c r="K3" s="1"/>
      <c r="L3" s="1"/>
      <c r="M3" s="1"/>
      <c r="N3" s="1"/>
      <c r="O3" s="1"/>
      <c r="P3" s="1"/>
      <c r="Q3" s="1"/>
      <c r="R3" s="1"/>
      <c r="T3" s="6"/>
      <c r="U3" s="8" t="s">
        <v>2</v>
      </c>
      <c r="V3" s="116" t="s">
        <v>515</v>
      </c>
      <c r="W3" s="116"/>
      <c r="X3" s="116"/>
      <c r="Y3" s="116"/>
      <c r="Z3" s="116"/>
      <c r="AA3" s="116"/>
      <c r="AB3" s="116"/>
      <c r="AC3" s="116"/>
      <c r="AD3" s="116"/>
    </row>
    <row r="4" spans="3:30" ht="19.5" customHeight="1">
      <c r="C4" s="2"/>
      <c r="D4" s="2"/>
      <c r="E4" s="2"/>
      <c r="F4" s="5" t="s">
        <v>0</v>
      </c>
      <c r="G4" s="5"/>
      <c r="H4" s="5"/>
      <c r="I4" s="5"/>
      <c r="J4" s="5"/>
      <c r="K4" s="2"/>
      <c r="L4" s="2"/>
      <c r="M4" s="2"/>
      <c r="N4" s="2"/>
      <c r="O4" s="2"/>
      <c r="P4" s="2"/>
      <c r="Q4" s="2"/>
      <c r="R4" s="2"/>
      <c r="T4" s="6"/>
      <c r="U4" s="8" t="s">
        <v>4</v>
      </c>
      <c r="V4" s="110" t="s">
        <v>516</v>
      </c>
      <c r="W4" s="110"/>
      <c r="X4" s="110"/>
      <c r="Y4" s="110"/>
      <c r="Z4" s="110"/>
      <c r="AA4" s="110"/>
      <c r="AB4" s="110"/>
      <c r="AC4" s="110"/>
      <c r="AD4" s="110"/>
    </row>
    <row r="5" spans="2:30" ht="17.25" customHeight="1" thickBo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9"/>
      <c r="W5" s="9"/>
      <c r="X5" s="9"/>
      <c r="Y5" s="9"/>
      <c r="Z5" s="9"/>
      <c r="AA5" s="9"/>
      <c r="AB5" s="9"/>
      <c r="AC5" s="9"/>
      <c r="AD5" s="9"/>
    </row>
    <row r="6" spans="1:31" ht="19.5" customHeight="1" thickBot="1">
      <c r="A6" s="4"/>
      <c r="B6" s="101" t="s">
        <v>501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3"/>
      <c r="AE6" s="4"/>
    </row>
    <row r="7" spans="1:31" ht="19.5" customHeight="1" thickBot="1">
      <c r="A7" s="4"/>
      <c r="B7" s="90" t="s">
        <v>16</v>
      </c>
      <c r="C7" s="91"/>
      <c r="D7" s="91"/>
      <c r="E7" s="91"/>
      <c r="F7" s="91"/>
      <c r="G7" s="91"/>
      <c r="H7" s="91"/>
      <c r="I7" s="91"/>
      <c r="J7" s="92"/>
      <c r="K7" s="66" t="s">
        <v>12</v>
      </c>
      <c r="L7" s="67"/>
      <c r="M7" s="67"/>
      <c r="N7" s="68"/>
      <c r="O7" s="66" t="s">
        <v>10</v>
      </c>
      <c r="P7" s="67"/>
      <c r="Q7" s="67"/>
      <c r="R7" s="68"/>
      <c r="S7" s="86" t="s">
        <v>504</v>
      </c>
      <c r="T7" s="67"/>
      <c r="U7" s="67"/>
      <c r="V7" s="68"/>
      <c r="W7" s="86" t="s">
        <v>11</v>
      </c>
      <c r="X7" s="67"/>
      <c r="Y7" s="120" t="s">
        <v>520</v>
      </c>
      <c r="Z7" s="68"/>
      <c r="AA7" s="86" t="s">
        <v>505</v>
      </c>
      <c r="AB7" s="67"/>
      <c r="AC7" s="67"/>
      <c r="AD7" s="68"/>
      <c r="AE7" s="4"/>
    </row>
    <row r="8" spans="1:31" ht="19.5" customHeight="1" thickBot="1">
      <c r="A8" s="4"/>
      <c r="B8" s="130" t="s">
        <v>517</v>
      </c>
      <c r="C8" s="131"/>
      <c r="D8" s="131"/>
      <c r="E8" s="131"/>
      <c r="F8" s="131"/>
      <c r="G8" s="131"/>
      <c r="H8" s="131"/>
      <c r="I8" s="131"/>
      <c r="J8" s="132"/>
      <c r="K8" s="130">
        <v>1</v>
      </c>
      <c r="L8" s="131"/>
      <c r="M8" s="131"/>
      <c r="N8" s="132"/>
      <c r="O8" s="126">
        <v>8.3</v>
      </c>
      <c r="P8" s="127"/>
      <c r="Q8" s="128"/>
      <c r="R8" s="129"/>
      <c r="S8" s="126">
        <v>7.2</v>
      </c>
      <c r="T8" s="127"/>
      <c r="U8" s="128"/>
      <c r="V8" s="129"/>
      <c r="W8" s="126"/>
      <c r="X8" s="127"/>
      <c r="Y8" s="128"/>
      <c r="Z8" s="129"/>
      <c r="AA8" s="123">
        <f>O8*S8*K8</f>
        <v>59.760000000000005</v>
      </c>
      <c r="AB8" s="124"/>
      <c r="AC8" s="124"/>
      <c r="AD8" s="125"/>
      <c r="AE8" s="4"/>
    </row>
    <row r="9" spans="1:31" ht="19.5" customHeight="1" thickBot="1">
      <c r="A9" s="4"/>
      <c r="B9" s="130" t="s">
        <v>518</v>
      </c>
      <c r="C9" s="131"/>
      <c r="D9" s="131"/>
      <c r="E9" s="131"/>
      <c r="F9" s="131"/>
      <c r="G9" s="131"/>
      <c r="H9" s="131"/>
      <c r="I9" s="131"/>
      <c r="J9" s="132"/>
      <c r="K9" s="133">
        <v>2</v>
      </c>
      <c r="L9" s="134"/>
      <c r="M9" s="134"/>
      <c r="N9" s="135"/>
      <c r="O9" s="136">
        <v>8.49</v>
      </c>
      <c r="P9" s="137"/>
      <c r="Q9" s="121"/>
      <c r="R9" s="122"/>
      <c r="S9" s="136">
        <v>7.2</v>
      </c>
      <c r="T9" s="137"/>
      <c r="U9" s="121"/>
      <c r="V9" s="122"/>
      <c r="W9" s="136"/>
      <c r="X9" s="137"/>
      <c r="Y9" s="121"/>
      <c r="Z9" s="122"/>
      <c r="AA9" s="123">
        <f>O9*S9*K9</f>
        <v>122.256</v>
      </c>
      <c r="AB9" s="124"/>
      <c r="AC9" s="124"/>
      <c r="AD9" s="125"/>
      <c r="AE9" s="4"/>
    </row>
    <row r="10" spans="1:34" ht="19.5" customHeight="1" thickBot="1">
      <c r="A10" s="4"/>
      <c r="B10" s="93" t="s">
        <v>519</v>
      </c>
      <c r="C10" s="94"/>
      <c r="D10" s="94"/>
      <c r="E10" s="94"/>
      <c r="F10" s="94"/>
      <c r="G10" s="94"/>
      <c r="H10" s="94"/>
      <c r="I10" s="94"/>
      <c r="J10" s="95"/>
      <c r="K10" s="93">
        <v>1</v>
      </c>
      <c r="L10" s="94"/>
      <c r="M10" s="94"/>
      <c r="N10" s="95"/>
      <c r="O10" s="75">
        <v>4</v>
      </c>
      <c r="P10" s="76"/>
      <c r="Q10" s="73"/>
      <c r="R10" s="74"/>
      <c r="S10" s="75">
        <v>490</v>
      </c>
      <c r="T10" s="76"/>
      <c r="U10" s="73"/>
      <c r="V10" s="74"/>
      <c r="W10" s="75">
        <v>4.0729</v>
      </c>
      <c r="X10" s="76"/>
      <c r="Y10" s="73">
        <v>0.03125</v>
      </c>
      <c r="Z10" s="74"/>
      <c r="AA10" s="77">
        <f>K10*(O10*W10*Y10)*S10</f>
        <v>249.46512499999997</v>
      </c>
      <c r="AB10" s="78"/>
      <c r="AC10" s="78"/>
      <c r="AD10" s="79"/>
      <c r="AE10" s="4"/>
      <c r="AF10" s="4"/>
      <c r="AG10" s="4"/>
      <c r="AH10" s="4"/>
    </row>
    <row r="11" spans="1:34" ht="19.5" customHeight="1" thickBot="1">
      <c r="A11" s="4"/>
      <c r="B11" s="93" t="s">
        <v>521</v>
      </c>
      <c r="C11" s="94"/>
      <c r="D11" s="94"/>
      <c r="E11" s="94"/>
      <c r="F11" s="94"/>
      <c r="G11" s="94"/>
      <c r="H11" s="94"/>
      <c r="I11" s="94"/>
      <c r="J11" s="95"/>
      <c r="K11" s="98">
        <v>4</v>
      </c>
      <c r="L11" s="99"/>
      <c r="M11" s="99"/>
      <c r="N11" s="100"/>
      <c r="O11" s="104">
        <v>4.3333</v>
      </c>
      <c r="P11" s="105"/>
      <c r="Q11" s="106"/>
      <c r="R11" s="107"/>
      <c r="S11" s="104">
        <v>490</v>
      </c>
      <c r="T11" s="105"/>
      <c r="U11" s="106"/>
      <c r="V11" s="107"/>
      <c r="W11" s="104">
        <v>0.5</v>
      </c>
      <c r="X11" s="105"/>
      <c r="Y11" s="106">
        <v>0.052083</v>
      </c>
      <c r="Z11" s="107"/>
      <c r="AA11" s="77">
        <f>K11*(O11*W11*Y11)*S11</f>
        <v>221.17743862199998</v>
      </c>
      <c r="AB11" s="78"/>
      <c r="AC11" s="78"/>
      <c r="AD11" s="79"/>
      <c r="AE11" s="4"/>
      <c r="AF11" s="4"/>
      <c r="AG11" s="4"/>
      <c r="AH11" s="4"/>
    </row>
    <row r="12" spans="1:33" ht="19.5" customHeight="1" thickBot="1" thickTop="1">
      <c r="A12" s="4"/>
      <c r="B12" s="117" t="s">
        <v>500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9"/>
      <c r="AA12" s="112">
        <f>SUM(AA8:AA11)</f>
        <v>652.658563622</v>
      </c>
      <c r="AB12" s="113"/>
      <c r="AC12" s="113"/>
      <c r="AD12" s="114"/>
      <c r="AE12" s="4"/>
      <c r="AF12" s="4"/>
      <c r="AG12" s="4"/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</sheetData>
  <sheetProtection/>
  <mergeCells count="52">
    <mergeCell ref="V1:X1"/>
    <mergeCell ref="AC1:AD1"/>
    <mergeCell ref="V2:X2"/>
    <mergeCell ref="AC2:AD2"/>
    <mergeCell ref="V3:AD3"/>
    <mergeCell ref="V4:AD4"/>
    <mergeCell ref="B6:AD6"/>
    <mergeCell ref="B7:J7"/>
    <mergeCell ref="K7:N7"/>
    <mergeCell ref="O7:R7"/>
    <mergeCell ref="S7:V7"/>
    <mergeCell ref="AA7:AD7"/>
    <mergeCell ref="B8:J8"/>
    <mergeCell ref="K8:N8"/>
    <mergeCell ref="O8:P8"/>
    <mergeCell ref="Q8:R8"/>
    <mergeCell ref="S8:T8"/>
    <mergeCell ref="U8:V8"/>
    <mergeCell ref="W8:X8"/>
    <mergeCell ref="Y8:Z8"/>
    <mergeCell ref="AA8:AD8"/>
    <mergeCell ref="B9:J9"/>
    <mergeCell ref="K9:N9"/>
    <mergeCell ref="O9:P9"/>
    <mergeCell ref="Q9:R9"/>
    <mergeCell ref="S9:T9"/>
    <mergeCell ref="U9:V9"/>
    <mergeCell ref="W9:X9"/>
    <mergeCell ref="B10:J10"/>
    <mergeCell ref="K10:N10"/>
    <mergeCell ref="O10:P10"/>
    <mergeCell ref="Q10:R10"/>
    <mergeCell ref="S10:T10"/>
    <mergeCell ref="U10:V10"/>
    <mergeCell ref="U11:V11"/>
    <mergeCell ref="W11:X11"/>
    <mergeCell ref="Y11:Z11"/>
    <mergeCell ref="AA11:AD11"/>
    <mergeCell ref="Y9:Z9"/>
    <mergeCell ref="AA9:AD9"/>
    <mergeCell ref="W10:X10"/>
    <mergeCell ref="Y10:Z10"/>
    <mergeCell ref="B12:Z12"/>
    <mergeCell ref="AA12:AD12"/>
    <mergeCell ref="W7:X7"/>
    <mergeCell ref="Y7:Z7"/>
    <mergeCell ref="AA10:AD10"/>
    <mergeCell ref="B11:J11"/>
    <mergeCell ref="K11:N11"/>
    <mergeCell ref="O11:P11"/>
    <mergeCell ref="Q11:R11"/>
    <mergeCell ref="S11:T11"/>
  </mergeCells>
  <printOptions horizontalCentered="1"/>
  <pageMargins left="0.18" right="0.17" top="0.16" bottom="0.42" header="0.17" footer="0.18"/>
  <pageSetup horizontalDpi="600" verticalDpi="600" orientation="portrait" scale="95" r:id="rId2"/>
  <headerFooter alignWithMargins="0">
    <oddFooter>&amp;L&amp;Z&amp;F&amp;T&amp;C
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44"/>
  <sheetViews>
    <sheetView showGridLines="0" view="pageBreakPreview" zoomScale="85" zoomScaleNormal="85" zoomScaleSheetLayoutView="85" zoomScalePageLayoutView="0" workbookViewId="0" topLeftCell="A1">
      <selection activeCell="Z43" sqref="Z43:AD43"/>
    </sheetView>
  </sheetViews>
  <sheetFormatPr defaultColWidth="9.140625" defaultRowHeight="12.75"/>
  <cols>
    <col min="1" max="1" width="10.7109375" style="0" customWidth="1"/>
    <col min="2" max="30" width="3.28125" style="0" customWidth="1"/>
    <col min="31" max="31" width="1.57421875" style="0" customWidth="1"/>
  </cols>
  <sheetData>
    <row r="1" spans="4:30" ht="19.5" customHeight="1">
      <c r="D1" s="2"/>
      <c r="E1" s="2"/>
      <c r="F1" s="5" t="s">
        <v>7</v>
      </c>
      <c r="G1" s="5"/>
      <c r="H1" s="5"/>
      <c r="I1" s="5"/>
      <c r="J1" s="5"/>
      <c r="K1" s="2"/>
      <c r="L1" s="2"/>
      <c r="M1" s="2"/>
      <c r="N1" s="2"/>
      <c r="O1" s="2"/>
      <c r="P1" s="2"/>
      <c r="Q1" s="2"/>
      <c r="R1" s="2"/>
      <c r="T1" s="6"/>
      <c r="U1" s="8" t="s">
        <v>3</v>
      </c>
      <c r="V1" s="115">
        <v>39136</v>
      </c>
      <c r="W1" s="116"/>
      <c r="X1" s="116"/>
      <c r="Y1" s="3"/>
      <c r="AB1" s="8" t="s">
        <v>6</v>
      </c>
      <c r="AC1" s="116" t="s">
        <v>9</v>
      </c>
      <c r="AD1" s="116"/>
    </row>
    <row r="2" spans="4:30" ht="19.5" customHeight="1">
      <c r="D2" s="2"/>
      <c r="F2" s="5" t="s">
        <v>5</v>
      </c>
      <c r="G2" s="5"/>
      <c r="H2" s="5"/>
      <c r="I2" s="5"/>
      <c r="J2" s="5"/>
      <c r="K2" s="2"/>
      <c r="L2" s="2"/>
      <c r="M2" s="2"/>
      <c r="N2" s="2"/>
      <c r="O2" s="2"/>
      <c r="P2" s="2"/>
      <c r="Q2" s="2"/>
      <c r="R2" s="2"/>
      <c r="T2" s="6"/>
      <c r="U2" s="8" t="s">
        <v>8</v>
      </c>
      <c r="V2" s="111">
        <v>22296</v>
      </c>
      <c r="W2" s="111"/>
      <c r="X2" s="111"/>
      <c r="Y2" s="3"/>
      <c r="AB2" s="8" t="s">
        <v>1</v>
      </c>
      <c r="AC2" s="111"/>
      <c r="AD2" s="111"/>
    </row>
    <row r="3" spans="6:30" ht="19.5" customHeight="1">
      <c r="F3" s="6"/>
      <c r="G3" s="7"/>
      <c r="H3" s="7"/>
      <c r="I3" s="7"/>
      <c r="J3" s="7"/>
      <c r="K3" s="1"/>
      <c r="L3" s="1"/>
      <c r="M3" s="1"/>
      <c r="N3" s="1"/>
      <c r="O3" s="1"/>
      <c r="P3" s="1"/>
      <c r="Q3" s="1"/>
      <c r="R3" s="1"/>
      <c r="T3" s="6"/>
      <c r="U3" s="8" t="s">
        <v>2</v>
      </c>
      <c r="V3" s="116" t="s">
        <v>13</v>
      </c>
      <c r="W3" s="116"/>
      <c r="X3" s="116"/>
      <c r="Y3" s="116"/>
      <c r="Z3" s="116"/>
      <c r="AA3" s="116"/>
      <c r="AB3" s="116"/>
      <c r="AC3" s="116"/>
      <c r="AD3" s="116"/>
    </row>
    <row r="4" spans="3:30" ht="19.5" customHeight="1">
      <c r="C4" s="2"/>
      <c r="D4" s="2"/>
      <c r="E4" s="2"/>
      <c r="F4" s="5" t="s">
        <v>0</v>
      </c>
      <c r="G4" s="5"/>
      <c r="H4" s="5"/>
      <c r="I4" s="5"/>
      <c r="J4" s="5"/>
      <c r="K4" s="2"/>
      <c r="L4" s="2"/>
      <c r="M4" s="2"/>
      <c r="N4" s="2"/>
      <c r="O4" s="2"/>
      <c r="P4" s="2"/>
      <c r="Q4" s="2"/>
      <c r="R4" s="2"/>
      <c r="T4" s="6"/>
      <c r="U4" s="8" t="s">
        <v>4</v>
      </c>
      <c r="V4" s="110" t="s">
        <v>14</v>
      </c>
      <c r="W4" s="110"/>
      <c r="X4" s="110"/>
      <c r="Y4" s="110"/>
      <c r="Z4" s="110"/>
      <c r="AA4" s="110"/>
      <c r="AB4" s="110"/>
      <c r="AC4" s="110"/>
      <c r="AD4" s="110"/>
    </row>
    <row r="5" spans="2:30" ht="17.25" customHeight="1" thickBo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9"/>
      <c r="W5" s="9"/>
      <c r="X5" s="9"/>
      <c r="Y5" s="9"/>
      <c r="Z5" s="9"/>
      <c r="AA5" s="9"/>
      <c r="AB5" s="9"/>
      <c r="AC5" s="9"/>
      <c r="AD5" s="9"/>
    </row>
    <row r="6" spans="1:31" ht="19.5" customHeight="1" thickBot="1">
      <c r="A6" s="4"/>
      <c r="B6" s="185" t="s">
        <v>486</v>
      </c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7"/>
      <c r="AE6" s="4"/>
    </row>
    <row r="7" spans="1:31" ht="19.5" customHeight="1">
      <c r="A7" s="4"/>
      <c r="B7" s="188" t="s">
        <v>483</v>
      </c>
      <c r="C7" s="189"/>
      <c r="D7" s="189"/>
      <c r="E7" s="189"/>
      <c r="F7" s="189"/>
      <c r="G7" s="189"/>
      <c r="H7" s="189"/>
      <c r="I7" s="190"/>
      <c r="J7" s="194" t="s">
        <v>497</v>
      </c>
      <c r="K7" s="195"/>
      <c r="L7" s="195"/>
      <c r="M7" s="196"/>
      <c r="N7" s="200" t="s">
        <v>495</v>
      </c>
      <c r="O7" s="195"/>
      <c r="P7" s="195"/>
      <c r="Q7" s="196"/>
      <c r="R7" s="202" t="s">
        <v>482</v>
      </c>
      <c r="S7" s="202"/>
      <c r="T7" s="202"/>
      <c r="U7" s="202"/>
      <c r="V7" s="204" t="s">
        <v>496</v>
      </c>
      <c r="W7" s="205"/>
      <c r="X7" s="205"/>
      <c r="Y7" s="205"/>
      <c r="Z7" s="205" t="s">
        <v>485</v>
      </c>
      <c r="AA7" s="205"/>
      <c r="AB7" s="205"/>
      <c r="AC7" s="205"/>
      <c r="AD7" s="205"/>
      <c r="AE7" s="4"/>
    </row>
    <row r="8" spans="1:31" ht="19.5" customHeight="1" thickBot="1">
      <c r="A8" s="4"/>
      <c r="B8" s="191"/>
      <c r="C8" s="192"/>
      <c r="D8" s="192"/>
      <c r="E8" s="192"/>
      <c r="F8" s="192"/>
      <c r="G8" s="192"/>
      <c r="H8" s="192"/>
      <c r="I8" s="193"/>
      <c r="J8" s="197"/>
      <c r="K8" s="198"/>
      <c r="L8" s="198"/>
      <c r="M8" s="199"/>
      <c r="N8" s="201"/>
      <c r="O8" s="198"/>
      <c r="P8" s="198"/>
      <c r="Q8" s="199"/>
      <c r="R8" s="203"/>
      <c r="S8" s="203"/>
      <c r="T8" s="203"/>
      <c r="U8" s="203"/>
      <c r="V8" s="206"/>
      <c r="W8" s="207"/>
      <c r="X8" s="207"/>
      <c r="Y8" s="207"/>
      <c r="Z8" s="207"/>
      <c r="AA8" s="207"/>
      <c r="AB8" s="207"/>
      <c r="AC8" s="207"/>
      <c r="AD8" s="207"/>
      <c r="AE8" s="4"/>
    </row>
    <row r="9" spans="1:31" ht="19.5" customHeight="1">
      <c r="A9" s="4"/>
      <c r="B9" s="148" t="s">
        <v>484</v>
      </c>
      <c r="C9" s="149"/>
      <c r="D9" s="149"/>
      <c r="E9" s="149"/>
      <c r="F9" s="149"/>
      <c r="G9" s="149"/>
      <c r="H9" s="149"/>
      <c r="I9" s="150"/>
      <c r="J9" s="221">
        <v>5</v>
      </c>
      <c r="K9" s="219"/>
      <c r="L9" s="219"/>
      <c r="M9" s="220"/>
      <c r="N9" s="218" t="s">
        <v>371</v>
      </c>
      <c r="O9" s="219"/>
      <c r="P9" s="219"/>
      <c r="Q9" s="220"/>
      <c r="R9" s="218">
        <v>278</v>
      </c>
      <c r="S9" s="219"/>
      <c r="T9" s="219"/>
      <c r="U9" s="219"/>
      <c r="V9" s="166">
        <f>VLOOKUP(N9,Painting!$A$5:$B$250,2,1)</f>
        <v>4.84</v>
      </c>
      <c r="W9" s="167"/>
      <c r="X9" s="167"/>
      <c r="Y9" s="167"/>
      <c r="Z9" s="148">
        <f>ROUND(J9*R9*V9,1)</f>
        <v>6727.6</v>
      </c>
      <c r="AA9" s="149"/>
      <c r="AB9" s="149"/>
      <c r="AC9" s="149"/>
      <c r="AD9" s="150"/>
      <c r="AE9" s="4"/>
    </row>
    <row r="10" spans="1:31" ht="19.5" customHeight="1" thickBot="1">
      <c r="A10" s="4"/>
      <c r="B10" s="151"/>
      <c r="C10" s="152"/>
      <c r="D10" s="152"/>
      <c r="E10" s="152"/>
      <c r="F10" s="152"/>
      <c r="G10" s="152"/>
      <c r="H10" s="152"/>
      <c r="I10" s="153"/>
      <c r="J10" s="174"/>
      <c r="K10" s="175"/>
      <c r="L10" s="175"/>
      <c r="M10" s="176"/>
      <c r="N10" s="177"/>
      <c r="O10" s="152"/>
      <c r="P10" s="152"/>
      <c r="Q10" s="178"/>
      <c r="R10" s="208"/>
      <c r="S10" s="175"/>
      <c r="T10" s="175"/>
      <c r="U10" s="176"/>
      <c r="V10" s="182"/>
      <c r="W10" s="183"/>
      <c r="X10" s="183"/>
      <c r="Y10" s="183"/>
      <c r="Z10" s="151">
        <f>ROUND(J10*R10*V10,1)</f>
        <v>0</v>
      </c>
      <c r="AA10" s="152"/>
      <c r="AB10" s="152"/>
      <c r="AC10" s="152"/>
      <c r="AD10" s="153"/>
      <c r="AE10" s="4"/>
    </row>
    <row r="11" spans="1:31" ht="19.5" customHeight="1">
      <c r="A11" s="4"/>
      <c r="B11" s="148" t="s">
        <v>498</v>
      </c>
      <c r="C11" s="149"/>
      <c r="D11" s="149"/>
      <c r="E11" s="149"/>
      <c r="F11" s="149"/>
      <c r="G11" s="149"/>
      <c r="H11" s="149"/>
      <c r="I11" s="150"/>
      <c r="J11" s="221">
        <v>100</v>
      </c>
      <c r="K11" s="219"/>
      <c r="L11" s="219"/>
      <c r="M11" s="220"/>
      <c r="N11" s="218" t="s">
        <v>256</v>
      </c>
      <c r="O11" s="219"/>
      <c r="P11" s="219"/>
      <c r="Q11" s="220"/>
      <c r="R11" s="218">
        <v>7.9688</v>
      </c>
      <c r="S11" s="219"/>
      <c r="T11" s="219"/>
      <c r="U11" s="219"/>
      <c r="V11" s="166">
        <f>VLOOKUP(N11,Painting!$E$5:$F$250,2,1)</f>
        <v>1</v>
      </c>
      <c r="W11" s="167"/>
      <c r="X11" s="167"/>
      <c r="Y11" s="167"/>
      <c r="Z11" s="148">
        <f>ROUND(J11*R11*V11,1)</f>
        <v>796.9</v>
      </c>
      <c r="AA11" s="149"/>
      <c r="AB11" s="149"/>
      <c r="AC11" s="149"/>
      <c r="AD11" s="150"/>
      <c r="AE11" s="4"/>
    </row>
    <row r="12" spans="1:31" ht="19.5" customHeight="1" thickBot="1">
      <c r="A12" s="4"/>
      <c r="B12" s="151" t="s">
        <v>499</v>
      </c>
      <c r="C12" s="152"/>
      <c r="D12" s="152"/>
      <c r="E12" s="152"/>
      <c r="F12" s="152"/>
      <c r="G12" s="152"/>
      <c r="H12" s="152"/>
      <c r="I12" s="153"/>
      <c r="J12" s="154">
        <f>J11*2</f>
        <v>200</v>
      </c>
      <c r="K12" s="155"/>
      <c r="L12" s="155"/>
      <c r="M12" s="156"/>
      <c r="N12" s="157" t="str">
        <f>N$11</f>
        <v>L3 x 3 x 5/16</v>
      </c>
      <c r="O12" s="158"/>
      <c r="P12" s="158"/>
      <c r="Q12" s="159"/>
      <c r="R12" s="170">
        <v>8.0568</v>
      </c>
      <c r="S12" s="171"/>
      <c r="T12" s="171"/>
      <c r="U12" s="172"/>
      <c r="V12" s="160">
        <f>VLOOKUP(N12,Painting!$E$5:$F$250,2,1)</f>
        <v>1</v>
      </c>
      <c r="W12" s="161"/>
      <c r="X12" s="161"/>
      <c r="Y12" s="161"/>
      <c r="Z12" s="151">
        <f>ROUND(J12*R12*V12,1)</f>
        <v>1611.4</v>
      </c>
      <c r="AA12" s="152"/>
      <c r="AB12" s="152"/>
      <c r="AC12" s="152"/>
      <c r="AD12" s="153"/>
      <c r="AE12" s="4"/>
    </row>
    <row r="13" spans="1:31" ht="19.5" customHeight="1" thickBot="1" thickTop="1">
      <c r="A13" s="4"/>
      <c r="B13" s="168" t="s">
        <v>15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12">
        <f>ROUND(SUM(Z9:Z12),0)</f>
        <v>9136</v>
      </c>
      <c r="AA13" s="113"/>
      <c r="AB13" s="113"/>
      <c r="AC13" s="113"/>
      <c r="AD13" s="114"/>
      <c r="AE13" s="4"/>
    </row>
    <row r="14" spans="1:31" ht="19.5" customHeight="1" thickBot="1">
      <c r="A14" s="4"/>
      <c r="B14" s="185" t="s">
        <v>487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7"/>
      <c r="AE14" s="4"/>
    </row>
    <row r="15" spans="1:31" ht="19.5" customHeight="1">
      <c r="A15" s="4"/>
      <c r="B15" s="188" t="s">
        <v>483</v>
      </c>
      <c r="C15" s="189"/>
      <c r="D15" s="189"/>
      <c r="E15" s="189"/>
      <c r="F15" s="189"/>
      <c r="G15" s="189"/>
      <c r="H15" s="189"/>
      <c r="I15" s="190"/>
      <c r="J15" s="194" t="str">
        <f>J$7</f>
        <v>No. Beams / X-Frames</v>
      </c>
      <c r="K15" s="195"/>
      <c r="L15" s="195"/>
      <c r="M15" s="196"/>
      <c r="N15" s="200" t="str">
        <f>N$7</f>
        <v>Beam Size/ X-frames</v>
      </c>
      <c r="O15" s="195"/>
      <c r="P15" s="195"/>
      <c r="Q15" s="196"/>
      <c r="R15" s="202" t="str">
        <f>R$7</f>
        <v>Length (ft)</v>
      </c>
      <c r="S15" s="202"/>
      <c r="T15" s="202"/>
      <c r="U15" s="202"/>
      <c r="V15" s="204" t="str">
        <f>V$7</f>
        <v>Beam/ ft2 or X-Frames/ft2</v>
      </c>
      <c r="W15" s="205"/>
      <c r="X15" s="205"/>
      <c r="Y15" s="205"/>
      <c r="Z15" s="205" t="str">
        <f>Z$7</f>
        <v>SQ. FT.</v>
      </c>
      <c r="AA15" s="205"/>
      <c r="AB15" s="205"/>
      <c r="AC15" s="205"/>
      <c r="AD15" s="205"/>
      <c r="AE15" s="4"/>
    </row>
    <row r="16" spans="1:31" ht="19.5" customHeight="1" thickBot="1">
      <c r="A16" s="4"/>
      <c r="B16" s="191"/>
      <c r="C16" s="192"/>
      <c r="D16" s="192"/>
      <c r="E16" s="192"/>
      <c r="F16" s="192"/>
      <c r="G16" s="192"/>
      <c r="H16" s="192"/>
      <c r="I16" s="193"/>
      <c r="J16" s="197"/>
      <c r="K16" s="198"/>
      <c r="L16" s="198"/>
      <c r="M16" s="199"/>
      <c r="N16" s="201"/>
      <c r="O16" s="198"/>
      <c r="P16" s="198"/>
      <c r="Q16" s="199"/>
      <c r="R16" s="203"/>
      <c r="S16" s="203"/>
      <c r="T16" s="203"/>
      <c r="U16" s="203"/>
      <c r="V16" s="206"/>
      <c r="W16" s="207"/>
      <c r="X16" s="207"/>
      <c r="Y16" s="207"/>
      <c r="Z16" s="207"/>
      <c r="AA16" s="207"/>
      <c r="AB16" s="207"/>
      <c r="AC16" s="207"/>
      <c r="AD16" s="207"/>
      <c r="AE16" s="4"/>
    </row>
    <row r="17" spans="1:31" ht="19.5" customHeight="1">
      <c r="A17" s="4"/>
      <c r="B17" s="148" t="str">
        <f>B$9</f>
        <v>B1 - B5</v>
      </c>
      <c r="C17" s="149"/>
      <c r="D17" s="149"/>
      <c r="E17" s="149"/>
      <c r="F17" s="149"/>
      <c r="G17" s="149"/>
      <c r="H17" s="149"/>
      <c r="I17" s="150"/>
      <c r="J17" s="162">
        <f>J$9</f>
        <v>5</v>
      </c>
      <c r="K17" s="163"/>
      <c r="L17" s="163"/>
      <c r="M17" s="164"/>
      <c r="N17" s="165" t="str">
        <f>N$9</f>
        <v>W18 x 55</v>
      </c>
      <c r="O17" s="163"/>
      <c r="P17" s="163"/>
      <c r="Q17" s="164"/>
      <c r="R17" s="165">
        <f>R$9</f>
        <v>278</v>
      </c>
      <c r="S17" s="163"/>
      <c r="T17" s="163"/>
      <c r="U17" s="163"/>
      <c r="V17" s="166">
        <f>VLOOKUP(N17,Painting!$A$5:$B$250,2,1)</f>
        <v>4.84</v>
      </c>
      <c r="W17" s="167"/>
      <c r="X17" s="167"/>
      <c r="Y17" s="167"/>
      <c r="Z17" s="148">
        <f>ROUND(J17*R17*V17,1)</f>
        <v>6727.6</v>
      </c>
      <c r="AA17" s="149"/>
      <c r="AB17" s="149"/>
      <c r="AC17" s="149"/>
      <c r="AD17" s="150"/>
      <c r="AE17" s="4"/>
    </row>
    <row r="18" spans="1:34" ht="19.5" customHeight="1" thickBot="1">
      <c r="A18" s="4"/>
      <c r="B18" s="212"/>
      <c r="C18" s="213"/>
      <c r="D18" s="213"/>
      <c r="E18" s="213"/>
      <c r="F18" s="213"/>
      <c r="G18" s="213"/>
      <c r="H18" s="213"/>
      <c r="I18" s="214"/>
      <c r="J18" s="215"/>
      <c r="K18" s="180"/>
      <c r="L18" s="180"/>
      <c r="M18" s="181"/>
      <c r="N18" s="216"/>
      <c r="O18" s="213"/>
      <c r="P18" s="213"/>
      <c r="Q18" s="217"/>
      <c r="R18" s="179"/>
      <c r="S18" s="180"/>
      <c r="T18" s="180"/>
      <c r="U18" s="181"/>
      <c r="V18" s="182"/>
      <c r="W18" s="183"/>
      <c r="X18" s="183"/>
      <c r="Y18" s="183"/>
      <c r="Z18" s="151">
        <f>ROUND(J18*R18*V18,1)</f>
        <v>0</v>
      </c>
      <c r="AA18" s="152"/>
      <c r="AB18" s="152"/>
      <c r="AC18" s="152"/>
      <c r="AD18" s="153"/>
      <c r="AE18" s="4"/>
      <c r="AF18" s="4"/>
      <c r="AG18" s="4"/>
      <c r="AH18" s="4"/>
    </row>
    <row r="19" spans="1:34" ht="19.5" customHeight="1">
      <c r="A19" s="4"/>
      <c r="B19" s="148" t="str">
        <f>B$11</f>
        <v>X-Frames (Bottom)</v>
      </c>
      <c r="C19" s="149"/>
      <c r="D19" s="149"/>
      <c r="E19" s="149"/>
      <c r="F19" s="149"/>
      <c r="G19" s="149"/>
      <c r="H19" s="149"/>
      <c r="I19" s="150"/>
      <c r="J19" s="162">
        <f>J$11</f>
        <v>100</v>
      </c>
      <c r="K19" s="163"/>
      <c r="L19" s="163"/>
      <c r="M19" s="164"/>
      <c r="N19" s="165" t="str">
        <f>N$11</f>
        <v>L3 x 3 x 5/16</v>
      </c>
      <c r="O19" s="163"/>
      <c r="P19" s="163"/>
      <c r="Q19" s="164"/>
      <c r="R19" s="165">
        <f>R$11</f>
        <v>7.9688</v>
      </c>
      <c r="S19" s="163"/>
      <c r="T19" s="163"/>
      <c r="U19" s="163"/>
      <c r="V19" s="166">
        <f>VLOOKUP(N19,Painting!$E$5:$F$250,2,1)</f>
        <v>1</v>
      </c>
      <c r="W19" s="167"/>
      <c r="X19" s="167"/>
      <c r="Y19" s="167"/>
      <c r="Z19" s="148">
        <f>ROUND(J19*R19*V19,1)</f>
        <v>796.9</v>
      </c>
      <c r="AA19" s="149"/>
      <c r="AB19" s="149"/>
      <c r="AC19" s="149"/>
      <c r="AD19" s="150"/>
      <c r="AE19" s="4"/>
      <c r="AF19" s="4"/>
      <c r="AG19" s="4"/>
      <c r="AH19" s="4"/>
    </row>
    <row r="20" spans="1:34" ht="19.5" customHeight="1" thickBot="1">
      <c r="A20" s="4"/>
      <c r="B20" s="151" t="str">
        <f>B$12</f>
        <v>X-Frames (Diagonals)</v>
      </c>
      <c r="C20" s="152"/>
      <c r="D20" s="152"/>
      <c r="E20" s="152"/>
      <c r="F20" s="152"/>
      <c r="G20" s="152"/>
      <c r="H20" s="152"/>
      <c r="I20" s="153"/>
      <c r="J20" s="154">
        <f>J$12</f>
        <v>200</v>
      </c>
      <c r="K20" s="155"/>
      <c r="L20" s="155"/>
      <c r="M20" s="156"/>
      <c r="N20" s="157" t="str">
        <f>N$11</f>
        <v>L3 x 3 x 5/16</v>
      </c>
      <c r="O20" s="158"/>
      <c r="P20" s="158"/>
      <c r="Q20" s="159"/>
      <c r="R20" s="157">
        <f>R$12</f>
        <v>8.0568</v>
      </c>
      <c r="S20" s="158"/>
      <c r="T20" s="158"/>
      <c r="U20" s="159"/>
      <c r="V20" s="160">
        <f>VLOOKUP(N20,Painting!$E$5:$F$250,2,1)</f>
        <v>1</v>
      </c>
      <c r="W20" s="161"/>
      <c r="X20" s="161"/>
      <c r="Y20" s="161"/>
      <c r="Z20" s="151">
        <f>ROUND(J20*R20*V20,1)</f>
        <v>1611.4</v>
      </c>
      <c r="AA20" s="152"/>
      <c r="AB20" s="152"/>
      <c r="AC20" s="152"/>
      <c r="AD20" s="153"/>
      <c r="AE20" s="4"/>
      <c r="AF20" s="4"/>
      <c r="AG20" s="4"/>
      <c r="AH20" s="4"/>
    </row>
    <row r="21" spans="1:34" ht="19.5" customHeight="1" thickBot="1" thickTop="1">
      <c r="A21" s="4"/>
      <c r="B21" s="168" t="s">
        <v>15</v>
      </c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12">
        <f>ROUND(SUM(Z17:Z20),0)</f>
        <v>9136</v>
      </c>
      <c r="AA21" s="113"/>
      <c r="AB21" s="113"/>
      <c r="AC21" s="113"/>
      <c r="AD21" s="114"/>
      <c r="AE21" s="4"/>
      <c r="AF21" s="4"/>
      <c r="AG21" s="4"/>
      <c r="AH21" s="4"/>
    </row>
    <row r="22" spans="1:34" ht="19.5" customHeight="1" thickBot="1">
      <c r="A22" s="4"/>
      <c r="B22" s="185" t="s">
        <v>488</v>
      </c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7"/>
      <c r="AE22" s="4"/>
      <c r="AF22" s="4"/>
      <c r="AG22" s="4"/>
      <c r="AH22" s="4"/>
    </row>
    <row r="23" spans="1:34" ht="19.5" customHeight="1">
      <c r="A23" s="4"/>
      <c r="B23" s="188" t="s">
        <v>483</v>
      </c>
      <c r="C23" s="189"/>
      <c r="D23" s="189"/>
      <c r="E23" s="189"/>
      <c r="F23" s="189"/>
      <c r="G23" s="189"/>
      <c r="H23" s="189"/>
      <c r="I23" s="190"/>
      <c r="J23" s="194" t="str">
        <f>J$7</f>
        <v>No. Beams / X-Frames</v>
      </c>
      <c r="K23" s="195"/>
      <c r="L23" s="195"/>
      <c r="M23" s="196"/>
      <c r="N23" s="200" t="str">
        <f>N$7</f>
        <v>Beam Size/ X-frames</v>
      </c>
      <c r="O23" s="195"/>
      <c r="P23" s="195"/>
      <c r="Q23" s="196"/>
      <c r="R23" s="202" t="str">
        <f>R$7</f>
        <v>Length (ft)</v>
      </c>
      <c r="S23" s="202"/>
      <c r="T23" s="202"/>
      <c r="U23" s="202"/>
      <c r="V23" s="204" t="str">
        <f>V$7</f>
        <v>Beam/ ft2 or X-Frames/ft2</v>
      </c>
      <c r="W23" s="205"/>
      <c r="X23" s="205"/>
      <c r="Y23" s="205"/>
      <c r="Z23" s="205" t="str">
        <f>Z$7</f>
        <v>SQ. FT.</v>
      </c>
      <c r="AA23" s="205"/>
      <c r="AB23" s="205"/>
      <c r="AC23" s="205"/>
      <c r="AD23" s="205"/>
      <c r="AE23" s="4"/>
      <c r="AF23" s="4"/>
      <c r="AG23" s="4"/>
      <c r="AH23" s="4"/>
    </row>
    <row r="24" spans="1:34" ht="19.5" customHeight="1" thickBot="1">
      <c r="A24" s="4"/>
      <c r="B24" s="191"/>
      <c r="C24" s="192"/>
      <c r="D24" s="192"/>
      <c r="E24" s="192"/>
      <c r="F24" s="192"/>
      <c r="G24" s="192"/>
      <c r="H24" s="192"/>
      <c r="I24" s="193"/>
      <c r="J24" s="197"/>
      <c r="K24" s="198"/>
      <c r="L24" s="198"/>
      <c r="M24" s="199"/>
      <c r="N24" s="201"/>
      <c r="O24" s="198"/>
      <c r="P24" s="198"/>
      <c r="Q24" s="199"/>
      <c r="R24" s="203"/>
      <c r="S24" s="203"/>
      <c r="T24" s="203"/>
      <c r="U24" s="203"/>
      <c r="V24" s="206"/>
      <c r="W24" s="207"/>
      <c r="X24" s="207"/>
      <c r="Y24" s="207"/>
      <c r="Z24" s="207"/>
      <c r="AA24" s="207"/>
      <c r="AB24" s="207"/>
      <c r="AC24" s="207"/>
      <c r="AD24" s="207"/>
      <c r="AE24" s="4"/>
      <c r="AF24" s="4"/>
      <c r="AG24" s="4"/>
      <c r="AH24" s="4"/>
    </row>
    <row r="25" spans="1:34" ht="19.5" customHeight="1">
      <c r="A25" s="4"/>
      <c r="B25" s="148" t="str">
        <f>B$9</f>
        <v>B1 - B5</v>
      </c>
      <c r="C25" s="149"/>
      <c r="D25" s="149"/>
      <c r="E25" s="149"/>
      <c r="F25" s="149"/>
      <c r="G25" s="149"/>
      <c r="H25" s="149"/>
      <c r="I25" s="150"/>
      <c r="J25" s="162">
        <f>J$9</f>
        <v>5</v>
      </c>
      <c r="K25" s="163"/>
      <c r="L25" s="163"/>
      <c r="M25" s="164"/>
      <c r="N25" s="165" t="str">
        <f>N$9</f>
        <v>W18 x 55</v>
      </c>
      <c r="O25" s="163"/>
      <c r="P25" s="163"/>
      <c r="Q25" s="164"/>
      <c r="R25" s="165">
        <f>R$9</f>
        <v>278</v>
      </c>
      <c r="S25" s="163"/>
      <c r="T25" s="163"/>
      <c r="U25" s="163"/>
      <c r="V25" s="166">
        <f>VLOOKUP(N25,Painting!$A$5:$B$250,2,1)</f>
        <v>4.84</v>
      </c>
      <c r="W25" s="167"/>
      <c r="X25" s="167"/>
      <c r="Y25" s="167"/>
      <c r="Z25" s="148">
        <f>ROUND(J25*R25*V25,1)</f>
        <v>6727.6</v>
      </c>
      <c r="AA25" s="149"/>
      <c r="AB25" s="149"/>
      <c r="AC25" s="149"/>
      <c r="AD25" s="150"/>
      <c r="AE25" s="4"/>
      <c r="AF25" s="4"/>
      <c r="AG25" s="4"/>
      <c r="AH25" s="4"/>
    </row>
    <row r="26" spans="1:34" ht="19.5" customHeight="1" thickBot="1">
      <c r="A26" s="4"/>
      <c r="B26" s="151"/>
      <c r="C26" s="152"/>
      <c r="D26" s="152"/>
      <c r="E26" s="152"/>
      <c r="F26" s="152"/>
      <c r="G26" s="152"/>
      <c r="H26" s="152"/>
      <c r="I26" s="153"/>
      <c r="J26" s="174"/>
      <c r="K26" s="175"/>
      <c r="L26" s="175"/>
      <c r="M26" s="176"/>
      <c r="N26" s="177"/>
      <c r="O26" s="152"/>
      <c r="P26" s="152"/>
      <c r="Q26" s="178"/>
      <c r="R26" s="179"/>
      <c r="S26" s="180"/>
      <c r="T26" s="180"/>
      <c r="U26" s="181"/>
      <c r="V26" s="182"/>
      <c r="W26" s="183"/>
      <c r="X26" s="183"/>
      <c r="Y26" s="183"/>
      <c r="Z26" s="151">
        <f>ROUND(J26*R26*V26,1)</f>
        <v>0</v>
      </c>
      <c r="AA26" s="152"/>
      <c r="AB26" s="152"/>
      <c r="AC26" s="152"/>
      <c r="AD26" s="153"/>
      <c r="AE26" s="4"/>
      <c r="AF26" s="4"/>
      <c r="AG26" s="4"/>
      <c r="AH26" s="4"/>
    </row>
    <row r="27" spans="1:34" ht="19.5" customHeight="1">
      <c r="A27" s="4"/>
      <c r="B27" s="148" t="str">
        <f>B$11</f>
        <v>X-Frames (Bottom)</v>
      </c>
      <c r="C27" s="149"/>
      <c r="D27" s="149"/>
      <c r="E27" s="149"/>
      <c r="F27" s="149"/>
      <c r="G27" s="149"/>
      <c r="H27" s="149"/>
      <c r="I27" s="150"/>
      <c r="J27" s="162">
        <f>J$11</f>
        <v>100</v>
      </c>
      <c r="K27" s="163"/>
      <c r="L27" s="163"/>
      <c r="M27" s="164"/>
      <c r="N27" s="165" t="str">
        <f>N$11</f>
        <v>L3 x 3 x 5/16</v>
      </c>
      <c r="O27" s="163"/>
      <c r="P27" s="163"/>
      <c r="Q27" s="164"/>
      <c r="R27" s="165">
        <f>R$11</f>
        <v>7.9688</v>
      </c>
      <c r="S27" s="163"/>
      <c r="T27" s="163"/>
      <c r="U27" s="163"/>
      <c r="V27" s="166">
        <f>VLOOKUP(N27,Painting!$E$5:$F$250,2,1)</f>
        <v>1</v>
      </c>
      <c r="W27" s="167"/>
      <c r="X27" s="167"/>
      <c r="Y27" s="167"/>
      <c r="Z27" s="148">
        <f>ROUND(J27*R27*V27,1)</f>
        <v>796.9</v>
      </c>
      <c r="AA27" s="149"/>
      <c r="AB27" s="149"/>
      <c r="AC27" s="149"/>
      <c r="AD27" s="150"/>
      <c r="AE27" s="4"/>
      <c r="AF27" s="4"/>
      <c r="AG27" s="4"/>
      <c r="AH27" s="4"/>
    </row>
    <row r="28" spans="1:34" ht="19.5" customHeight="1" thickBot="1">
      <c r="A28" s="4"/>
      <c r="B28" s="151" t="str">
        <f>B$12</f>
        <v>X-Frames (Diagonals)</v>
      </c>
      <c r="C28" s="152"/>
      <c r="D28" s="152"/>
      <c r="E28" s="152"/>
      <c r="F28" s="152"/>
      <c r="G28" s="152"/>
      <c r="H28" s="152"/>
      <c r="I28" s="153"/>
      <c r="J28" s="154">
        <f>J$12</f>
        <v>200</v>
      </c>
      <c r="K28" s="155"/>
      <c r="L28" s="155"/>
      <c r="M28" s="156"/>
      <c r="N28" s="157" t="str">
        <f>N$11</f>
        <v>L3 x 3 x 5/16</v>
      </c>
      <c r="O28" s="158"/>
      <c r="P28" s="158"/>
      <c r="Q28" s="159"/>
      <c r="R28" s="157">
        <f>R$12</f>
        <v>8.0568</v>
      </c>
      <c r="S28" s="158"/>
      <c r="T28" s="158"/>
      <c r="U28" s="159"/>
      <c r="V28" s="160">
        <f>VLOOKUP(N28,Painting!$E$5:$F$250,2,1)</f>
        <v>1</v>
      </c>
      <c r="W28" s="161"/>
      <c r="X28" s="161"/>
      <c r="Y28" s="161"/>
      <c r="Z28" s="151">
        <f>ROUND(J28*R28*V28,1)</f>
        <v>1611.4</v>
      </c>
      <c r="AA28" s="152"/>
      <c r="AB28" s="152"/>
      <c r="AC28" s="152"/>
      <c r="AD28" s="153"/>
      <c r="AE28" s="4"/>
      <c r="AF28" s="4"/>
      <c r="AG28" s="4"/>
      <c r="AH28" s="4"/>
    </row>
    <row r="29" spans="1:34" ht="19.5" customHeight="1" thickBot="1" thickTop="1">
      <c r="A29" s="4"/>
      <c r="B29" s="168" t="s">
        <v>15</v>
      </c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12">
        <f>ROUND(SUM(Z25:Z28),0)</f>
        <v>9136</v>
      </c>
      <c r="AA29" s="113"/>
      <c r="AB29" s="113"/>
      <c r="AC29" s="113"/>
      <c r="AD29" s="114"/>
      <c r="AE29" s="4"/>
      <c r="AF29" s="4"/>
      <c r="AG29" s="4"/>
      <c r="AH29" s="4"/>
    </row>
    <row r="30" spans="1:34" ht="19.5" customHeight="1" thickBot="1">
      <c r="A30" s="4"/>
      <c r="B30" s="185" t="s">
        <v>489</v>
      </c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7"/>
      <c r="AE30" s="4"/>
      <c r="AF30" s="4"/>
      <c r="AG30" s="4"/>
      <c r="AH30" s="4"/>
    </row>
    <row r="31" spans="1:34" ht="19.5" customHeight="1">
      <c r="A31" s="4"/>
      <c r="B31" s="188" t="s">
        <v>483</v>
      </c>
      <c r="C31" s="189"/>
      <c r="D31" s="189"/>
      <c r="E31" s="189"/>
      <c r="F31" s="189"/>
      <c r="G31" s="189"/>
      <c r="H31" s="189"/>
      <c r="I31" s="190"/>
      <c r="J31" s="194" t="str">
        <f>J$7</f>
        <v>No. Beams / X-Frames</v>
      </c>
      <c r="K31" s="195"/>
      <c r="L31" s="195"/>
      <c r="M31" s="196"/>
      <c r="N31" s="200" t="str">
        <f>N$7</f>
        <v>Beam Size/ X-frames</v>
      </c>
      <c r="O31" s="195"/>
      <c r="P31" s="195"/>
      <c r="Q31" s="196"/>
      <c r="R31" s="202" t="str">
        <f>R$7</f>
        <v>Length (ft)</v>
      </c>
      <c r="S31" s="202"/>
      <c r="T31" s="202"/>
      <c r="U31" s="202"/>
      <c r="V31" s="204" t="str">
        <f>V$7</f>
        <v>Beam/ ft2 or X-Frames/ft2</v>
      </c>
      <c r="W31" s="205"/>
      <c r="X31" s="205"/>
      <c r="Y31" s="205"/>
      <c r="Z31" s="205" t="str">
        <f>Z$7</f>
        <v>SQ. FT.</v>
      </c>
      <c r="AA31" s="205"/>
      <c r="AB31" s="205"/>
      <c r="AC31" s="205"/>
      <c r="AD31" s="205"/>
      <c r="AE31" s="4"/>
      <c r="AF31" s="4"/>
      <c r="AG31" s="4"/>
      <c r="AH31" s="4"/>
    </row>
    <row r="32" spans="1:34" ht="19.5" customHeight="1" thickBot="1">
      <c r="A32" s="4"/>
      <c r="B32" s="191"/>
      <c r="C32" s="192"/>
      <c r="D32" s="192"/>
      <c r="E32" s="192"/>
      <c r="F32" s="192"/>
      <c r="G32" s="192"/>
      <c r="H32" s="192"/>
      <c r="I32" s="193"/>
      <c r="J32" s="197"/>
      <c r="K32" s="198"/>
      <c r="L32" s="198"/>
      <c r="M32" s="199"/>
      <c r="N32" s="201"/>
      <c r="O32" s="198"/>
      <c r="P32" s="198"/>
      <c r="Q32" s="199"/>
      <c r="R32" s="203"/>
      <c r="S32" s="203"/>
      <c r="T32" s="203"/>
      <c r="U32" s="203"/>
      <c r="V32" s="206"/>
      <c r="W32" s="207"/>
      <c r="X32" s="207"/>
      <c r="Y32" s="207"/>
      <c r="Z32" s="207"/>
      <c r="AA32" s="207"/>
      <c r="AB32" s="207"/>
      <c r="AC32" s="207"/>
      <c r="AD32" s="207"/>
      <c r="AE32" s="4"/>
      <c r="AF32" s="4"/>
      <c r="AG32" s="4"/>
      <c r="AH32" s="4"/>
    </row>
    <row r="33" spans="1:33" ht="19.5" customHeight="1">
      <c r="A33" s="4"/>
      <c r="B33" s="148" t="str">
        <f>B$9</f>
        <v>B1 - B5</v>
      </c>
      <c r="C33" s="149"/>
      <c r="D33" s="149"/>
      <c r="E33" s="149"/>
      <c r="F33" s="149"/>
      <c r="G33" s="149"/>
      <c r="H33" s="149"/>
      <c r="I33" s="150"/>
      <c r="J33" s="162">
        <f>J$9</f>
        <v>5</v>
      </c>
      <c r="K33" s="163"/>
      <c r="L33" s="163"/>
      <c r="M33" s="164"/>
      <c r="N33" s="165" t="str">
        <f>N$9</f>
        <v>W18 x 55</v>
      </c>
      <c r="O33" s="163"/>
      <c r="P33" s="163"/>
      <c r="Q33" s="164"/>
      <c r="R33" s="165">
        <f>R$9</f>
        <v>278</v>
      </c>
      <c r="S33" s="163"/>
      <c r="T33" s="163"/>
      <c r="U33" s="163"/>
      <c r="V33" s="166">
        <f>VLOOKUP(N33,Painting!$A$5:$B$250,2,1)</f>
        <v>4.84</v>
      </c>
      <c r="W33" s="167"/>
      <c r="X33" s="167"/>
      <c r="Y33" s="167"/>
      <c r="Z33" s="148">
        <f>ROUND(J33*R33*V33,1)</f>
        <v>6727.6</v>
      </c>
      <c r="AA33" s="149"/>
      <c r="AB33" s="149"/>
      <c r="AC33" s="149"/>
      <c r="AD33" s="150"/>
      <c r="AE33" s="4"/>
      <c r="AF33" s="4"/>
      <c r="AG33" s="4"/>
    </row>
    <row r="34" spans="1:31" ht="19.5" customHeight="1" thickBot="1">
      <c r="A34" s="4"/>
      <c r="B34" s="151"/>
      <c r="C34" s="152"/>
      <c r="D34" s="152"/>
      <c r="E34" s="152"/>
      <c r="F34" s="152"/>
      <c r="G34" s="152"/>
      <c r="H34" s="152"/>
      <c r="I34" s="153"/>
      <c r="J34" s="174"/>
      <c r="K34" s="175"/>
      <c r="L34" s="175"/>
      <c r="M34" s="176"/>
      <c r="N34" s="177"/>
      <c r="O34" s="152"/>
      <c r="P34" s="152"/>
      <c r="Q34" s="178"/>
      <c r="R34" s="179"/>
      <c r="S34" s="180"/>
      <c r="T34" s="180"/>
      <c r="U34" s="181"/>
      <c r="V34" s="182"/>
      <c r="W34" s="183"/>
      <c r="X34" s="183"/>
      <c r="Y34" s="183"/>
      <c r="Z34" s="151">
        <f>ROUND(J34*R34*V34,1)</f>
        <v>0</v>
      </c>
      <c r="AA34" s="152"/>
      <c r="AB34" s="152"/>
      <c r="AC34" s="152"/>
      <c r="AD34" s="153"/>
      <c r="AE34" s="4"/>
    </row>
    <row r="35" spans="1:31" ht="19.5" customHeight="1">
      <c r="A35" s="4"/>
      <c r="B35" s="148" t="str">
        <f>B$11</f>
        <v>X-Frames (Bottom)</v>
      </c>
      <c r="C35" s="149"/>
      <c r="D35" s="149"/>
      <c r="E35" s="149"/>
      <c r="F35" s="149"/>
      <c r="G35" s="149"/>
      <c r="H35" s="149"/>
      <c r="I35" s="150"/>
      <c r="J35" s="162">
        <f>J$11</f>
        <v>100</v>
      </c>
      <c r="K35" s="163"/>
      <c r="L35" s="163"/>
      <c r="M35" s="164"/>
      <c r="N35" s="165" t="str">
        <f>N$11</f>
        <v>L3 x 3 x 5/16</v>
      </c>
      <c r="O35" s="163"/>
      <c r="P35" s="163"/>
      <c r="Q35" s="164"/>
      <c r="R35" s="165">
        <f>R$11</f>
        <v>7.9688</v>
      </c>
      <c r="S35" s="163"/>
      <c r="T35" s="163"/>
      <c r="U35" s="163"/>
      <c r="V35" s="166">
        <f>VLOOKUP(N35,Painting!$E$5:$F$250,2,1)</f>
        <v>1</v>
      </c>
      <c r="W35" s="167"/>
      <c r="X35" s="167"/>
      <c r="Y35" s="167"/>
      <c r="Z35" s="148">
        <f>ROUND(J35*R35*V35,1)</f>
        <v>796.9</v>
      </c>
      <c r="AA35" s="149"/>
      <c r="AB35" s="149"/>
      <c r="AC35" s="149"/>
      <c r="AD35" s="150"/>
      <c r="AE35" s="4"/>
    </row>
    <row r="36" spans="1:31" ht="19.5" customHeight="1" thickBot="1">
      <c r="A36" s="4"/>
      <c r="B36" s="151" t="str">
        <f>B$12</f>
        <v>X-Frames (Diagonals)</v>
      </c>
      <c r="C36" s="152"/>
      <c r="D36" s="152"/>
      <c r="E36" s="152"/>
      <c r="F36" s="152"/>
      <c r="G36" s="152"/>
      <c r="H36" s="152"/>
      <c r="I36" s="153"/>
      <c r="J36" s="154">
        <f>J$12</f>
        <v>200</v>
      </c>
      <c r="K36" s="155"/>
      <c r="L36" s="155"/>
      <c r="M36" s="156"/>
      <c r="N36" s="157" t="str">
        <f>N$11</f>
        <v>L3 x 3 x 5/16</v>
      </c>
      <c r="O36" s="158"/>
      <c r="P36" s="158"/>
      <c r="Q36" s="159"/>
      <c r="R36" s="157">
        <f>R$12</f>
        <v>8.0568</v>
      </c>
      <c r="S36" s="158"/>
      <c r="T36" s="158"/>
      <c r="U36" s="159"/>
      <c r="V36" s="160">
        <f>VLOOKUP(N36,Painting!$E$5:$F$250,2,1)</f>
        <v>1</v>
      </c>
      <c r="W36" s="161"/>
      <c r="X36" s="161"/>
      <c r="Y36" s="161"/>
      <c r="Z36" s="151">
        <f>ROUND(J36*R36*V36,1)</f>
        <v>1611.4</v>
      </c>
      <c r="AA36" s="152"/>
      <c r="AB36" s="152"/>
      <c r="AC36" s="152"/>
      <c r="AD36" s="153"/>
      <c r="AE36" s="4"/>
    </row>
    <row r="37" spans="1:31" ht="19.5" customHeight="1" thickBot="1" thickTop="1">
      <c r="A37" s="4"/>
      <c r="B37" s="168" t="s">
        <v>15</v>
      </c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12">
        <f>ROUND(SUM(Z33:Z36),0)</f>
        <v>9136</v>
      </c>
      <c r="AA37" s="113"/>
      <c r="AB37" s="113"/>
      <c r="AC37" s="113"/>
      <c r="AD37" s="114"/>
      <c r="AE37" s="4"/>
    </row>
    <row r="38" spans="1:31" ht="19.5" customHeight="1">
      <c r="A38" s="4"/>
      <c r="B38" s="62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4"/>
      <c r="AA38" s="64"/>
      <c r="AB38" s="64"/>
      <c r="AC38" s="64"/>
      <c r="AD38" s="65"/>
      <c r="AE38" s="4"/>
    </row>
    <row r="39" spans="1:31" ht="19.5" customHeight="1" thickBot="1">
      <c r="A39" s="4"/>
      <c r="B39" s="58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60"/>
      <c r="AA39" s="60"/>
      <c r="AB39" s="60"/>
      <c r="AC39" s="60"/>
      <c r="AD39" s="61"/>
      <c r="AE39" s="4"/>
    </row>
    <row r="40" spans="1:31" ht="19.5" customHeight="1" thickBot="1">
      <c r="A40" s="4"/>
      <c r="B40" s="185" t="s">
        <v>490</v>
      </c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7"/>
      <c r="AE40" s="4"/>
    </row>
    <row r="41" spans="1:31" ht="19.5" customHeight="1">
      <c r="A41" s="4"/>
      <c r="B41" s="188" t="s">
        <v>483</v>
      </c>
      <c r="C41" s="189"/>
      <c r="D41" s="189"/>
      <c r="E41" s="189"/>
      <c r="F41" s="189"/>
      <c r="G41" s="189"/>
      <c r="H41" s="189"/>
      <c r="I41" s="190"/>
      <c r="J41" s="194" t="s">
        <v>480</v>
      </c>
      <c r="K41" s="195"/>
      <c r="L41" s="195"/>
      <c r="M41" s="196"/>
      <c r="N41" s="200" t="s">
        <v>481</v>
      </c>
      <c r="O41" s="195"/>
      <c r="P41" s="195"/>
      <c r="Q41" s="196"/>
      <c r="R41" s="202" t="s">
        <v>482</v>
      </c>
      <c r="S41" s="202"/>
      <c r="T41" s="202"/>
      <c r="U41" s="202"/>
      <c r="V41" s="204" t="s">
        <v>494</v>
      </c>
      <c r="W41" s="205"/>
      <c r="X41" s="205"/>
      <c r="Y41" s="205"/>
      <c r="Z41" s="205" t="s">
        <v>492</v>
      </c>
      <c r="AA41" s="205"/>
      <c r="AB41" s="205"/>
      <c r="AC41" s="205"/>
      <c r="AD41" s="205"/>
      <c r="AE41" s="4"/>
    </row>
    <row r="42" spans="1:31" ht="19.5" customHeight="1" thickBot="1">
      <c r="A42" s="4"/>
      <c r="B42" s="191"/>
      <c r="C42" s="192"/>
      <c r="D42" s="192"/>
      <c r="E42" s="192"/>
      <c r="F42" s="192"/>
      <c r="G42" s="192"/>
      <c r="H42" s="192"/>
      <c r="I42" s="193"/>
      <c r="J42" s="197"/>
      <c r="K42" s="198"/>
      <c r="L42" s="198"/>
      <c r="M42" s="199"/>
      <c r="N42" s="201"/>
      <c r="O42" s="198"/>
      <c r="P42" s="198"/>
      <c r="Q42" s="199"/>
      <c r="R42" s="203"/>
      <c r="S42" s="203"/>
      <c r="T42" s="203"/>
      <c r="U42" s="203"/>
      <c r="V42" s="206"/>
      <c r="W42" s="207"/>
      <c r="X42" s="207"/>
      <c r="Y42" s="207"/>
      <c r="Z42" s="207"/>
      <c r="AA42" s="207"/>
      <c r="AB42" s="207"/>
      <c r="AC42" s="207"/>
      <c r="AD42" s="207"/>
      <c r="AE42" s="4"/>
    </row>
    <row r="43" spans="1:32" ht="19.5" customHeight="1">
      <c r="A43" s="4"/>
      <c r="B43" s="148" t="str">
        <f>B$9</f>
        <v>B1 - B5</v>
      </c>
      <c r="C43" s="149"/>
      <c r="D43" s="149"/>
      <c r="E43" s="149"/>
      <c r="F43" s="149"/>
      <c r="G43" s="149"/>
      <c r="H43" s="149"/>
      <c r="I43" s="150"/>
      <c r="J43" s="162">
        <f>J$9</f>
        <v>5</v>
      </c>
      <c r="K43" s="163"/>
      <c r="L43" s="163"/>
      <c r="M43" s="164"/>
      <c r="N43" s="165" t="str">
        <f>N$9</f>
        <v>W18 x 55</v>
      </c>
      <c r="O43" s="163"/>
      <c r="P43" s="163"/>
      <c r="Q43" s="164"/>
      <c r="R43" s="165">
        <f>R$9</f>
        <v>278</v>
      </c>
      <c r="S43" s="163"/>
      <c r="T43" s="163"/>
      <c r="U43" s="163"/>
      <c r="V43" s="166">
        <f>VLOOKUP(N43,Painting!$A$5:$B$250,2,1)</f>
        <v>4.84</v>
      </c>
      <c r="W43" s="167"/>
      <c r="X43" s="167"/>
      <c r="Y43" s="167"/>
      <c r="Z43" s="173">
        <f>ROUND(J43*R43*V43/AF43,0)</f>
        <v>27</v>
      </c>
      <c r="AA43" s="173"/>
      <c r="AB43" s="173"/>
      <c r="AC43" s="173"/>
      <c r="AD43" s="173"/>
      <c r="AE43" s="4"/>
      <c r="AF43" s="19">
        <v>250</v>
      </c>
    </row>
    <row r="44" spans="1:32" ht="19.5" customHeight="1" thickBot="1">
      <c r="A44" s="4"/>
      <c r="B44" s="151"/>
      <c r="C44" s="152"/>
      <c r="D44" s="152"/>
      <c r="E44" s="152"/>
      <c r="F44" s="152"/>
      <c r="G44" s="152"/>
      <c r="H44" s="152"/>
      <c r="I44" s="153"/>
      <c r="J44" s="174"/>
      <c r="K44" s="175"/>
      <c r="L44" s="175"/>
      <c r="M44" s="176"/>
      <c r="N44" s="177"/>
      <c r="O44" s="152"/>
      <c r="P44" s="152"/>
      <c r="Q44" s="178"/>
      <c r="R44" s="208"/>
      <c r="S44" s="175"/>
      <c r="T44" s="175"/>
      <c r="U44" s="176"/>
      <c r="V44" s="209"/>
      <c r="W44" s="210"/>
      <c r="X44" s="210"/>
      <c r="Y44" s="210"/>
      <c r="Z44" s="211">
        <f>J44*R44*V44</f>
        <v>0</v>
      </c>
      <c r="AA44" s="211"/>
      <c r="AB44" s="211"/>
      <c r="AC44" s="211"/>
      <c r="AD44" s="211"/>
      <c r="AE44" s="4"/>
      <c r="AF44" s="19">
        <v>250</v>
      </c>
    </row>
    <row r="45" spans="1:31" ht="19.5" customHeight="1" thickBot="1" thickTop="1">
      <c r="A45" s="4"/>
      <c r="B45" s="168" t="s">
        <v>15</v>
      </c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9">
        <f>SUM(Z42:Z44)</f>
        <v>27</v>
      </c>
      <c r="AA45" s="169"/>
      <c r="AB45" s="169"/>
      <c r="AC45" s="169"/>
      <c r="AD45" s="169"/>
      <c r="AE45" s="4"/>
    </row>
    <row r="46" spans="1:31" ht="19.5" customHeight="1" thickBot="1">
      <c r="A46" s="4"/>
      <c r="B46" s="185" t="s">
        <v>491</v>
      </c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7"/>
      <c r="AE46" s="4"/>
    </row>
    <row r="47" spans="1:31" ht="19.5" customHeight="1">
      <c r="A47" s="4"/>
      <c r="B47" s="188" t="s">
        <v>483</v>
      </c>
      <c r="C47" s="189"/>
      <c r="D47" s="189"/>
      <c r="E47" s="189"/>
      <c r="F47" s="189"/>
      <c r="G47" s="189"/>
      <c r="H47" s="189"/>
      <c r="I47" s="190"/>
      <c r="J47" s="194" t="str">
        <f>J31</f>
        <v>No. Beams / X-Frames</v>
      </c>
      <c r="K47" s="195"/>
      <c r="L47" s="195"/>
      <c r="M47" s="196"/>
      <c r="N47" s="200" t="str">
        <f>N31</f>
        <v>Beam Size/ X-frames</v>
      </c>
      <c r="O47" s="195"/>
      <c r="P47" s="195"/>
      <c r="Q47" s="196"/>
      <c r="R47" s="202" t="s">
        <v>482</v>
      </c>
      <c r="S47" s="202"/>
      <c r="T47" s="202"/>
      <c r="U47" s="202"/>
      <c r="V47" s="204" t="s">
        <v>494</v>
      </c>
      <c r="W47" s="205"/>
      <c r="X47" s="205"/>
      <c r="Y47" s="205"/>
      <c r="Z47" s="205" t="s">
        <v>493</v>
      </c>
      <c r="AA47" s="205"/>
      <c r="AB47" s="205"/>
      <c r="AC47" s="205"/>
      <c r="AD47" s="205"/>
      <c r="AE47" s="4"/>
    </row>
    <row r="48" spans="1:31" ht="19.5" customHeight="1" thickBot="1">
      <c r="A48" s="4"/>
      <c r="B48" s="191"/>
      <c r="C48" s="192"/>
      <c r="D48" s="192"/>
      <c r="E48" s="192"/>
      <c r="F48" s="192"/>
      <c r="G48" s="192"/>
      <c r="H48" s="192"/>
      <c r="I48" s="193"/>
      <c r="J48" s="197"/>
      <c r="K48" s="198"/>
      <c r="L48" s="198"/>
      <c r="M48" s="199"/>
      <c r="N48" s="201"/>
      <c r="O48" s="198"/>
      <c r="P48" s="198"/>
      <c r="Q48" s="199"/>
      <c r="R48" s="203"/>
      <c r="S48" s="203"/>
      <c r="T48" s="203"/>
      <c r="U48" s="203"/>
      <c r="V48" s="206"/>
      <c r="W48" s="207"/>
      <c r="X48" s="207"/>
      <c r="Y48" s="207"/>
      <c r="Z48" s="207"/>
      <c r="AA48" s="207"/>
      <c r="AB48" s="207"/>
      <c r="AC48" s="207"/>
      <c r="AD48" s="207"/>
      <c r="AE48" s="4"/>
    </row>
    <row r="49" spans="1:32" ht="19.5" customHeight="1">
      <c r="A49" s="4"/>
      <c r="B49" s="148" t="str">
        <f>B$9</f>
        <v>B1 - B5</v>
      </c>
      <c r="C49" s="149"/>
      <c r="D49" s="149"/>
      <c r="E49" s="149"/>
      <c r="F49" s="149"/>
      <c r="G49" s="149"/>
      <c r="H49" s="149"/>
      <c r="I49" s="150"/>
      <c r="J49" s="162">
        <f>J$9</f>
        <v>5</v>
      </c>
      <c r="K49" s="163"/>
      <c r="L49" s="163"/>
      <c r="M49" s="164"/>
      <c r="N49" s="165" t="str">
        <f>N$9</f>
        <v>W18 x 55</v>
      </c>
      <c r="O49" s="163"/>
      <c r="P49" s="163"/>
      <c r="Q49" s="164"/>
      <c r="R49" s="165">
        <f>R$9</f>
        <v>278</v>
      </c>
      <c r="S49" s="163"/>
      <c r="T49" s="163"/>
      <c r="U49" s="163"/>
      <c r="V49" s="166">
        <f>J49*R49</f>
        <v>1390</v>
      </c>
      <c r="W49" s="167"/>
      <c r="X49" s="167"/>
      <c r="Y49" s="167"/>
      <c r="Z49" s="173">
        <f>ROUND(V49/AF49,0)</f>
        <v>9</v>
      </c>
      <c r="AA49" s="173"/>
      <c r="AB49" s="173"/>
      <c r="AC49" s="173"/>
      <c r="AD49" s="173"/>
      <c r="AE49" s="4"/>
      <c r="AF49" s="19">
        <v>150</v>
      </c>
    </row>
    <row r="50" spans="1:32" ht="19.5" customHeight="1" thickBot="1">
      <c r="A50" s="4"/>
      <c r="B50" s="151"/>
      <c r="C50" s="152"/>
      <c r="D50" s="152"/>
      <c r="E50" s="152"/>
      <c r="F50" s="152"/>
      <c r="G50" s="152"/>
      <c r="H50" s="152"/>
      <c r="I50" s="153"/>
      <c r="J50" s="174"/>
      <c r="K50" s="175"/>
      <c r="L50" s="175"/>
      <c r="M50" s="176"/>
      <c r="N50" s="177"/>
      <c r="O50" s="152"/>
      <c r="P50" s="152"/>
      <c r="Q50" s="178"/>
      <c r="R50" s="179"/>
      <c r="S50" s="180"/>
      <c r="T50" s="180"/>
      <c r="U50" s="181"/>
      <c r="V50" s="182"/>
      <c r="W50" s="183"/>
      <c r="X50" s="183"/>
      <c r="Y50" s="183"/>
      <c r="Z50" s="184">
        <f>J50*R50*V50</f>
        <v>0</v>
      </c>
      <c r="AA50" s="184"/>
      <c r="AB50" s="184"/>
      <c r="AC50" s="184"/>
      <c r="AD50" s="184"/>
      <c r="AE50" s="4"/>
      <c r="AF50" s="19">
        <v>150</v>
      </c>
    </row>
    <row r="51" spans="1:32" ht="19.5" customHeight="1">
      <c r="A51" s="4"/>
      <c r="B51" s="148" t="str">
        <f>B$11</f>
        <v>X-Frames (Bottom)</v>
      </c>
      <c r="C51" s="149"/>
      <c r="D51" s="149"/>
      <c r="E51" s="149"/>
      <c r="F51" s="149"/>
      <c r="G51" s="149"/>
      <c r="H51" s="149"/>
      <c r="I51" s="150"/>
      <c r="J51" s="162">
        <f>J$11</f>
        <v>100</v>
      </c>
      <c r="K51" s="163"/>
      <c r="L51" s="163"/>
      <c r="M51" s="164"/>
      <c r="N51" s="165" t="str">
        <f>N$11</f>
        <v>L3 x 3 x 5/16</v>
      </c>
      <c r="O51" s="163"/>
      <c r="P51" s="163"/>
      <c r="Q51" s="164"/>
      <c r="R51" s="165"/>
      <c r="S51" s="163"/>
      <c r="T51" s="163"/>
      <c r="U51" s="163"/>
      <c r="V51" s="166"/>
      <c r="W51" s="167"/>
      <c r="X51" s="167"/>
      <c r="Y51" s="167"/>
      <c r="Z51" s="148">
        <f>ROUND(J51*AF51,0)</f>
        <v>5</v>
      </c>
      <c r="AA51" s="149"/>
      <c r="AB51" s="149"/>
      <c r="AC51" s="149"/>
      <c r="AD51" s="150"/>
      <c r="AE51" s="4"/>
      <c r="AF51" s="19">
        <v>0.05</v>
      </c>
    </row>
    <row r="52" spans="1:32" ht="19.5" customHeight="1" thickBot="1">
      <c r="A52" s="4"/>
      <c r="B52" s="151" t="str">
        <f>B$12</f>
        <v>X-Frames (Diagonals)</v>
      </c>
      <c r="C52" s="152"/>
      <c r="D52" s="152"/>
      <c r="E52" s="152"/>
      <c r="F52" s="152"/>
      <c r="G52" s="152"/>
      <c r="H52" s="152"/>
      <c r="I52" s="153"/>
      <c r="J52" s="154">
        <f>J$12</f>
        <v>200</v>
      </c>
      <c r="K52" s="155"/>
      <c r="L52" s="155"/>
      <c r="M52" s="156"/>
      <c r="N52" s="157" t="str">
        <f>N$11</f>
        <v>L3 x 3 x 5/16</v>
      </c>
      <c r="O52" s="158"/>
      <c r="P52" s="158"/>
      <c r="Q52" s="159"/>
      <c r="R52" s="157">
        <f>R$12</f>
        <v>8.0568</v>
      </c>
      <c r="S52" s="158"/>
      <c r="T52" s="158"/>
      <c r="U52" s="159"/>
      <c r="V52" s="160">
        <f>VLOOKUP(N52,Painting!$E$5:$F$250,2,1)</f>
        <v>1</v>
      </c>
      <c r="W52" s="161"/>
      <c r="X52" s="161"/>
      <c r="Y52" s="161"/>
      <c r="Z52" s="151">
        <f>ROUND(J52*AF52,0)</f>
        <v>10</v>
      </c>
      <c r="AA52" s="152"/>
      <c r="AB52" s="152"/>
      <c r="AC52" s="152"/>
      <c r="AD52" s="153"/>
      <c r="AE52" s="4"/>
      <c r="AF52" s="19">
        <v>0.05</v>
      </c>
    </row>
    <row r="53" spans="1:31" ht="19.5" customHeight="1" thickBot="1" thickTop="1">
      <c r="A53" s="4"/>
      <c r="B53" s="168" t="s">
        <v>15</v>
      </c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9">
        <f>SUM(Z49:Z52)</f>
        <v>24</v>
      </c>
      <c r="AA53" s="169"/>
      <c r="AB53" s="169"/>
      <c r="AC53" s="169"/>
      <c r="AD53" s="169"/>
      <c r="AE53" s="4"/>
    </row>
    <row r="54" spans="1:31" ht="19.5" customHeight="1">
      <c r="A54" s="4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2"/>
      <c r="P54" s="142"/>
      <c r="Q54" s="141"/>
      <c r="R54" s="141"/>
      <c r="S54" s="142"/>
      <c r="T54" s="142"/>
      <c r="U54" s="141"/>
      <c r="V54" s="141"/>
      <c r="W54" s="142"/>
      <c r="X54" s="142"/>
      <c r="Y54" s="141"/>
      <c r="Z54" s="141"/>
      <c r="AA54" s="140"/>
      <c r="AB54" s="140"/>
      <c r="AC54" s="140"/>
      <c r="AD54" s="140"/>
      <c r="AE54" s="4"/>
    </row>
    <row r="55" spans="1:31" ht="19.5" customHeight="1">
      <c r="A55" s="4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2"/>
      <c r="P55" s="142"/>
      <c r="Q55" s="141"/>
      <c r="R55" s="141"/>
      <c r="S55" s="142"/>
      <c r="T55" s="142"/>
      <c r="U55" s="141"/>
      <c r="V55" s="141"/>
      <c r="W55" s="142"/>
      <c r="X55" s="142"/>
      <c r="Y55" s="141"/>
      <c r="Z55" s="141"/>
      <c r="AA55" s="140"/>
      <c r="AB55" s="140"/>
      <c r="AC55" s="140"/>
      <c r="AD55" s="140"/>
      <c r="AE55" s="4"/>
    </row>
    <row r="56" spans="1:31" ht="19.5" customHeight="1">
      <c r="A56" s="4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2"/>
      <c r="P56" s="142"/>
      <c r="Q56" s="141"/>
      <c r="R56" s="141"/>
      <c r="S56" s="142"/>
      <c r="T56" s="142"/>
      <c r="U56" s="141"/>
      <c r="V56" s="141"/>
      <c r="W56" s="142"/>
      <c r="X56" s="142"/>
      <c r="Y56" s="141"/>
      <c r="Z56" s="141"/>
      <c r="AA56" s="140"/>
      <c r="AB56" s="140"/>
      <c r="AC56" s="140"/>
      <c r="AD56" s="140"/>
      <c r="AE56" s="4"/>
    </row>
    <row r="57" spans="1:31" ht="19.5" customHeight="1">
      <c r="A57" s="4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2"/>
      <c r="P57" s="142"/>
      <c r="Q57" s="141"/>
      <c r="R57" s="141"/>
      <c r="S57" s="142"/>
      <c r="T57" s="142"/>
      <c r="U57" s="141"/>
      <c r="V57" s="141"/>
      <c r="W57" s="142"/>
      <c r="X57" s="142"/>
      <c r="Y57" s="141"/>
      <c r="Z57" s="141"/>
      <c r="AA57" s="140"/>
      <c r="AB57" s="140"/>
      <c r="AC57" s="140"/>
      <c r="AD57" s="140"/>
      <c r="AE57" s="4"/>
    </row>
    <row r="58" spans="1:31" ht="19.5" customHeight="1">
      <c r="A58" s="4"/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2"/>
      <c r="P58" s="142"/>
      <c r="Q58" s="141"/>
      <c r="R58" s="141"/>
      <c r="S58" s="142"/>
      <c r="T58" s="142"/>
      <c r="U58" s="141"/>
      <c r="V58" s="141"/>
      <c r="W58" s="142"/>
      <c r="X58" s="142"/>
      <c r="Y58" s="141"/>
      <c r="Z58" s="141"/>
      <c r="AA58" s="140"/>
      <c r="AB58" s="140"/>
      <c r="AC58" s="140"/>
      <c r="AD58" s="140"/>
      <c r="AE58" s="4"/>
    </row>
    <row r="59" spans="1:31" ht="19.5" customHeight="1">
      <c r="A59" s="4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9"/>
      <c r="AB59" s="139"/>
      <c r="AC59" s="139"/>
      <c r="AD59" s="139"/>
      <c r="AE59" s="4"/>
    </row>
    <row r="60" spans="1:31" ht="19.5" customHeight="1">
      <c r="A60" s="4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4"/>
    </row>
    <row r="61" spans="1:31" ht="19.5" customHeight="1">
      <c r="A61" s="4"/>
      <c r="B61" s="145"/>
      <c r="C61" s="145"/>
      <c r="D61" s="145"/>
      <c r="E61" s="145"/>
      <c r="F61" s="145"/>
      <c r="G61" s="145"/>
      <c r="H61" s="145"/>
      <c r="I61" s="145"/>
      <c r="J61" s="145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4"/>
    </row>
    <row r="62" spans="1:31" ht="19.5" customHeight="1">
      <c r="A62" s="4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2"/>
      <c r="P62" s="142"/>
      <c r="Q62" s="141"/>
      <c r="R62" s="141"/>
      <c r="S62" s="142"/>
      <c r="T62" s="142"/>
      <c r="U62" s="141"/>
      <c r="V62" s="141"/>
      <c r="W62" s="142"/>
      <c r="X62" s="142"/>
      <c r="Y62" s="141"/>
      <c r="Z62" s="141"/>
      <c r="AA62" s="140"/>
      <c r="AB62" s="140"/>
      <c r="AC62" s="140"/>
      <c r="AD62" s="140"/>
      <c r="AE62" s="4"/>
    </row>
    <row r="63" spans="1:31" ht="19.5" customHeight="1">
      <c r="A63" s="4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2"/>
      <c r="P63" s="142"/>
      <c r="Q63" s="141"/>
      <c r="R63" s="141"/>
      <c r="S63" s="142"/>
      <c r="T63" s="142"/>
      <c r="U63" s="141"/>
      <c r="V63" s="141"/>
      <c r="W63" s="142"/>
      <c r="X63" s="142"/>
      <c r="Y63" s="141"/>
      <c r="Z63" s="141"/>
      <c r="AA63" s="140"/>
      <c r="AB63" s="140"/>
      <c r="AC63" s="140"/>
      <c r="AD63" s="140"/>
      <c r="AE63" s="4"/>
    </row>
    <row r="64" spans="1:31" ht="19.5" customHeight="1">
      <c r="A64" s="4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2"/>
      <c r="P64" s="142"/>
      <c r="Q64" s="141"/>
      <c r="R64" s="141"/>
      <c r="S64" s="142"/>
      <c r="T64" s="142"/>
      <c r="U64" s="141"/>
      <c r="V64" s="141"/>
      <c r="W64" s="142"/>
      <c r="X64" s="142"/>
      <c r="Y64" s="141"/>
      <c r="Z64" s="141"/>
      <c r="AA64" s="140"/>
      <c r="AB64" s="140"/>
      <c r="AC64" s="140"/>
      <c r="AD64" s="140"/>
      <c r="AE64" s="4"/>
    </row>
    <row r="65" spans="1:31" ht="19.5" customHeight="1">
      <c r="A65" s="4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9"/>
      <c r="AB65" s="139"/>
      <c r="AC65" s="139"/>
      <c r="AD65" s="139"/>
      <c r="AE65" s="4"/>
    </row>
    <row r="66" spans="1:31" ht="19.5" customHeight="1">
      <c r="A66" s="4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4"/>
    </row>
    <row r="67" spans="1:31" ht="19.5" customHeight="1">
      <c r="A67" s="4"/>
      <c r="B67" s="145"/>
      <c r="C67" s="145"/>
      <c r="D67" s="145"/>
      <c r="E67" s="145"/>
      <c r="F67" s="145"/>
      <c r="G67" s="145"/>
      <c r="H67" s="145"/>
      <c r="I67" s="145"/>
      <c r="J67" s="145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4"/>
    </row>
    <row r="68" spans="1:31" ht="19.5" customHeight="1">
      <c r="A68" s="4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2"/>
      <c r="P68" s="142"/>
      <c r="Q68" s="141"/>
      <c r="R68" s="141"/>
      <c r="S68" s="142"/>
      <c r="T68" s="142"/>
      <c r="U68" s="141"/>
      <c r="V68" s="141"/>
      <c r="W68" s="142"/>
      <c r="X68" s="142"/>
      <c r="Y68" s="141"/>
      <c r="Z68" s="141"/>
      <c r="AA68" s="140"/>
      <c r="AB68" s="140"/>
      <c r="AC68" s="140"/>
      <c r="AD68" s="140"/>
      <c r="AE68" s="4"/>
    </row>
    <row r="69" spans="1:31" ht="19.5" customHeight="1">
      <c r="A69" s="4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2"/>
      <c r="P69" s="142"/>
      <c r="Q69" s="141"/>
      <c r="R69" s="141"/>
      <c r="S69" s="142"/>
      <c r="T69" s="142"/>
      <c r="U69" s="141"/>
      <c r="V69" s="141"/>
      <c r="W69" s="142"/>
      <c r="X69" s="142"/>
      <c r="Y69" s="141"/>
      <c r="Z69" s="141"/>
      <c r="AA69" s="140"/>
      <c r="AB69" s="140"/>
      <c r="AC69" s="140"/>
      <c r="AD69" s="140"/>
      <c r="AE69" s="4"/>
    </row>
    <row r="70" spans="1:31" ht="19.5" customHeight="1">
      <c r="A70" s="4"/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9"/>
      <c r="AB70" s="139"/>
      <c r="AC70" s="139"/>
      <c r="AD70" s="139"/>
      <c r="AE70" s="4"/>
    </row>
    <row r="71" spans="1:31" ht="19.5" customHeight="1">
      <c r="A71" s="4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4"/>
    </row>
    <row r="72" spans="1:31" ht="19.5" customHeight="1">
      <c r="A72" s="4"/>
      <c r="B72" s="145"/>
      <c r="C72" s="145"/>
      <c r="D72" s="145"/>
      <c r="E72" s="145"/>
      <c r="F72" s="145"/>
      <c r="G72" s="145"/>
      <c r="H72" s="145"/>
      <c r="I72" s="145"/>
      <c r="J72" s="145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4"/>
    </row>
    <row r="73" spans="1:31" ht="19.5" customHeight="1">
      <c r="A73" s="4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2"/>
      <c r="P73" s="142"/>
      <c r="Q73" s="141"/>
      <c r="R73" s="141"/>
      <c r="S73" s="142"/>
      <c r="T73" s="142"/>
      <c r="U73" s="141"/>
      <c r="V73" s="141"/>
      <c r="W73" s="142"/>
      <c r="X73" s="142"/>
      <c r="Y73" s="141"/>
      <c r="Z73" s="141"/>
      <c r="AA73" s="140"/>
      <c r="AB73" s="140"/>
      <c r="AC73" s="140"/>
      <c r="AD73" s="140"/>
      <c r="AE73" s="4"/>
    </row>
    <row r="74" spans="1:31" ht="19.5" customHeight="1">
      <c r="A74" s="4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2"/>
      <c r="P74" s="142"/>
      <c r="Q74" s="141"/>
      <c r="R74" s="141"/>
      <c r="S74" s="142"/>
      <c r="T74" s="142"/>
      <c r="U74" s="141"/>
      <c r="V74" s="141"/>
      <c r="W74" s="142"/>
      <c r="X74" s="142"/>
      <c r="Y74" s="141"/>
      <c r="Z74" s="141"/>
      <c r="AA74" s="140"/>
      <c r="AB74" s="140"/>
      <c r="AC74" s="140"/>
      <c r="AD74" s="140"/>
      <c r="AE74" s="4"/>
    </row>
    <row r="75" spans="1:31" ht="19.5" customHeight="1">
      <c r="A75" s="4"/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9"/>
      <c r="AB75" s="139"/>
      <c r="AC75" s="139"/>
      <c r="AD75" s="139"/>
      <c r="AE75" s="4"/>
    </row>
    <row r="76" spans="1:31" ht="19.5" customHeight="1">
      <c r="A76" s="4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4"/>
    </row>
    <row r="77" spans="1:31" ht="19.5" customHeight="1">
      <c r="A77" s="4"/>
      <c r="B77" s="145"/>
      <c r="C77" s="145"/>
      <c r="D77" s="145"/>
      <c r="E77" s="145"/>
      <c r="F77" s="145"/>
      <c r="G77" s="145"/>
      <c r="H77" s="145"/>
      <c r="I77" s="145"/>
      <c r="J77" s="145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4"/>
    </row>
    <row r="78" spans="1:31" ht="19.5" customHeight="1">
      <c r="A78" s="4"/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2"/>
      <c r="P78" s="142"/>
      <c r="Q78" s="141"/>
      <c r="R78" s="141"/>
      <c r="S78" s="142"/>
      <c r="T78" s="142"/>
      <c r="U78" s="141"/>
      <c r="V78" s="141"/>
      <c r="W78" s="142"/>
      <c r="X78" s="142"/>
      <c r="Y78" s="141"/>
      <c r="Z78" s="141"/>
      <c r="AA78" s="140"/>
      <c r="AB78" s="140"/>
      <c r="AC78" s="140"/>
      <c r="AD78" s="140"/>
      <c r="AE78" s="4"/>
    </row>
    <row r="79" spans="1:31" ht="19.5" customHeight="1">
      <c r="A79" s="4"/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2"/>
      <c r="P79" s="142"/>
      <c r="Q79" s="141"/>
      <c r="R79" s="141"/>
      <c r="S79" s="142"/>
      <c r="T79" s="142"/>
      <c r="U79" s="141"/>
      <c r="V79" s="141"/>
      <c r="W79" s="142"/>
      <c r="X79" s="142"/>
      <c r="Y79" s="141"/>
      <c r="Z79" s="141"/>
      <c r="AA79" s="140"/>
      <c r="AB79" s="140"/>
      <c r="AC79" s="140"/>
      <c r="AD79" s="140"/>
      <c r="AE79" s="4"/>
    </row>
    <row r="80" spans="1:31" ht="19.5" customHeight="1">
      <c r="A80" s="4"/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9"/>
      <c r="AB80" s="139"/>
      <c r="AC80" s="139"/>
      <c r="AD80" s="139"/>
      <c r="AE80" s="4"/>
    </row>
    <row r="81" spans="1:31" ht="19.5" customHeight="1">
      <c r="A81" s="4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4"/>
    </row>
    <row r="82" spans="1:31" ht="19.5" customHeight="1">
      <c r="A82" s="4"/>
      <c r="B82" s="145"/>
      <c r="C82" s="145"/>
      <c r="D82" s="145"/>
      <c r="E82" s="145"/>
      <c r="F82" s="145"/>
      <c r="G82" s="145"/>
      <c r="H82" s="145"/>
      <c r="I82" s="145"/>
      <c r="J82" s="145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4"/>
    </row>
    <row r="83" spans="1:31" ht="19.5" customHeight="1">
      <c r="A83" s="4"/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2"/>
      <c r="P83" s="142"/>
      <c r="Q83" s="141"/>
      <c r="R83" s="141"/>
      <c r="S83" s="142"/>
      <c r="T83" s="142"/>
      <c r="U83" s="141"/>
      <c r="V83" s="141"/>
      <c r="W83" s="142"/>
      <c r="X83" s="142"/>
      <c r="Y83" s="141"/>
      <c r="Z83" s="141"/>
      <c r="AA83" s="140"/>
      <c r="AB83" s="140"/>
      <c r="AC83" s="140"/>
      <c r="AD83" s="140"/>
      <c r="AE83" s="4"/>
    </row>
    <row r="84" spans="1:31" ht="19.5" customHeight="1">
      <c r="A84" s="4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2"/>
      <c r="P84" s="142"/>
      <c r="Q84" s="141"/>
      <c r="R84" s="141"/>
      <c r="S84" s="142"/>
      <c r="T84" s="142"/>
      <c r="U84" s="141"/>
      <c r="V84" s="141"/>
      <c r="W84" s="142"/>
      <c r="X84" s="142"/>
      <c r="Y84" s="141"/>
      <c r="Z84" s="141"/>
      <c r="AA84" s="140"/>
      <c r="AB84" s="140"/>
      <c r="AC84" s="140"/>
      <c r="AD84" s="140"/>
      <c r="AE84" s="4"/>
    </row>
    <row r="85" spans="1:31" ht="19.5" customHeight="1">
      <c r="A85" s="4"/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9"/>
      <c r="AB85" s="139"/>
      <c r="AC85" s="139"/>
      <c r="AD85" s="139"/>
      <c r="AE85" s="4"/>
    </row>
    <row r="86" spans="1:31" ht="19.5" customHeight="1">
      <c r="A86" s="4"/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4"/>
    </row>
    <row r="87" spans="1:31" ht="19.5" customHeight="1">
      <c r="A87" s="4"/>
      <c r="B87" s="145"/>
      <c r="C87" s="145"/>
      <c r="D87" s="145"/>
      <c r="E87" s="145"/>
      <c r="F87" s="145"/>
      <c r="G87" s="145"/>
      <c r="H87" s="145"/>
      <c r="I87" s="145"/>
      <c r="J87" s="145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4"/>
    </row>
    <row r="88" spans="1:31" ht="19.5" customHeight="1">
      <c r="A88" s="4"/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2"/>
      <c r="P88" s="142"/>
      <c r="Q88" s="141"/>
      <c r="R88" s="141"/>
      <c r="S88" s="142"/>
      <c r="T88" s="142"/>
      <c r="U88" s="141"/>
      <c r="V88" s="141"/>
      <c r="W88" s="142"/>
      <c r="X88" s="142"/>
      <c r="Y88" s="141"/>
      <c r="Z88" s="141"/>
      <c r="AA88" s="140"/>
      <c r="AB88" s="140"/>
      <c r="AC88" s="140"/>
      <c r="AD88" s="140"/>
      <c r="AE88" s="4"/>
    </row>
    <row r="89" spans="1:31" ht="19.5" customHeight="1">
      <c r="A89" s="4"/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2"/>
      <c r="P89" s="142"/>
      <c r="Q89" s="141"/>
      <c r="R89" s="141"/>
      <c r="S89" s="142"/>
      <c r="T89" s="142"/>
      <c r="U89" s="141"/>
      <c r="V89" s="141"/>
      <c r="W89" s="142"/>
      <c r="X89" s="142"/>
      <c r="Y89" s="141"/>
      <c r="Z89" s="141"/>
      <c r="AA89" s="140"/>
      <c r="AB89" s="140"/>
      <c r="AC89" s="140"/>
      <c r="AD89" s="140"/>
      <c r="AE89" s="4"/>
    </row>
    <row r="90" spans="1:31" ht="19.5" customHeight="1">
      <c r="A90" s="4"/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2"/>
      <c r="P90" s="142"/>
      <c r="Q90" s="141"/>
      <c r="R90" s="141"/>
      <c r="S90" s="142"/>
      <c r="T90" s="142"/>
      <c r="U90" s="141"/>
      <c r="V90" s="141"/>
      <c r="W90" s="142"/>
      <c r="X90" s="142"/>
      <c r="Y90" s="141"/>
      <c r="Z90" s="141"/>
      <c r="AA90" s="140"/>
      <c r="AB90" s="140"/>
      <c r="AC90" s="140"/>
      <c r="AD90" s="140"/>
      <c r="AE90" s="4"/>
    </row>
    <row r="91" spans="1:31" ht="19.5" customHeight="1">
      <c r="A91" s="4"/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2"/>
      <c r="P91" s="142"/>
      <c r="Q91" s="141"/>
      <c r="R91" s="141"/>
      <c r="S91" s="142"/>
      <c r="T91" s="142"/>
      <c r="U91" s="141"/>
      <c r="V91" s="141"/>
      <c r="W91" s="142"/>
      <c r="X91" s="142"/>
      <c r="Y91" s="141"/>
      <c r="Z91" s="141"/>
      <c r="AA91" s="140"/>
      <c r="AB91" s="140"/>
      <c r="AC91" s="140"/>
      <c r="AD91" s="140"/>
      <c r="AE91" s="4"/>
    </row>
    <row r="92" spans="1:31" ht="19.5" customHeight="1">
      <c r="A92" s="4"/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2"/>
      <c r="P92" s="142"/>
      <c r="Q92" s="141"/>
      <c r="R92" s="141"/>
      <c r="S92" s="142"/>
      <c r="T92" s="142"/>
      <c r="U92" s="141"/>
      <c r="V92" s="141"/>
      <c r="W92" s="142"/>
      <c r="X92" s="142"/>
      <c r="Y92" s="141"/>
      <c r="Z92" s="141"/>
      <c r="AA92" s="140"/>
      <c r="AB92" s="140"/>
      <c r="AC92" s="140"/>
      <c r="AD92" s="140"/>
      <c r="AE92" s="4"/>
    </row>
    <row r="93" spans="1:31" ht="19.5" customHeight="1">
      <c r="A93" s="4"/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9"/>
      <c r="AB93" s="139"/>
      <c r="AC93" s="139"/>
      <c r="AD93" s="139"/>
      <c r="AE93" s="4"/>
    </row>
    <row r="94" spans="1:31" ht="19.5" customHeight="1">
      <c r="A94" s="4"/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44"/>
      <c r="AA94" s="144"/>
      <c r="AB94" s="144"/>
      <c r="AC94" s="144"/>
      <c r="AD94" s="144"/>
      <c r="AE94" s="4"/>
    </row>
    <row r="95" spans="1:31" ht="19.5" customHeight="1">
      <c r="A95" s="4"/>
      <c r="B95" s="145"/>
      <c r="C95" s="145"/>
      <c r="D95" s="145"/>
      <c r="E95" s="145"/>
      <c r="F95" s="145"/>
      <c r="G95" s="145"/>
      <c r="H95" s="145"/>
      <c r="I95" s="145"/>
      <c r="J95" s="145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4"/>
    </row>
    <row r="96" spans="1:31" ht="19.5" customHeight="1">
      <c r="A96" s="4"/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2"/>
      <c r="P96" s="142"/>
      <c r="Q96" s="141"/>
      <c r="R96" s="141"/>
      <c r="S96" s="142"/>
      <c r="T96" s="142"/>
      <c r="U96" s="141"/>
      <c r="V96" s="141"/>
      <c r="W96" s="142"/>
      <c r="X96" s="142"/>
      <c r="Y96" s="141"/>
      <c r="Z96" s="141"/>
      <c r="AA96" s="140"/>
      <c r="AB96" s="140"/>
      <c r="AC96" s="140"/>
      <c r="AD96" s="140"/>
      <c r="AE96" s="4"/>
    </row>
    <row r="97" spans="1:31" ht="19.5" customHeight="1">
      <c r="A97" s="4"/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2"/>
      <c r="P97" s="142"/>
      <c r="Q97" s="141"/>
      <c r="R97" s="141"/>
      <c r="S97" s="142"/>
      <c r="T97" s="142"/>
      <c r="U97" s="141"/>
      <c r="V97" s="141"/>
      <c r="W97" s="142"/>
      <c r="X97" s="142"/>
      <c r="Y97" s="141"/>
      <c r="Z97" s="141"/>
      <c r="AA97" s="140"/>
      <c r="AB97" s="140"/>
      <c r="AC97" s="140"/>
      <c r="AD97" s="140"/>
      <c r="AE97" s="4"/>
    </row>
    <row r="98" spans="1:31" ht="19.5" customHeight="1">
      <c r="A98" s="4"/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2"/>
      <c r="P98" s="142"/>
      <c r="Q98" s="141"/>
      <c r="R98" s="141"/>
      <c r="S98" s="142"/>
      <c r="T98" s="142"/>
      <c r="U98" s="141"/>
      <c r="V98" s="141"/>
      <c r="W98" s="142"/>
      <c r="X98" s="142"/>
      <c r="Y98" s="141"/>
      <c r="Z98" s="141"/>
      <c r="AA98" s="140"/>
      <c r="AB98" s="140"/>
      <c r="AC98" s="140"/>
      <c r="AD98" s="140"/>
      <c r="AE98" s="4"/>
    </row>
    <row r="99" spans="1:31" ht="19.5" customHeight="1">
      <c r="A99" s="4"/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2"/>
      <c r="P99" s="142"/>
      <c r="Q99" s="141"/>
      <c r="R99" s="141"/>
      <c r="S99" s="142"/>
      <c r="T99" s="142"/>
      <c r="U99" s="141"/>
      <c r="V99" s="141"/>
      <c r="W99" s="142"/>
      <c r="X99" s="142"/>
      <c r="Y99" s="141"/>
      <c r="Z99" s="141"/>
      <c r="AA99" s="140"/>
      <c r="AB99" s="140"/>
      <c r="AC99" s="140"/>
      <c r="AD99" s="140"/>
      <c r="AE99" s="4"/>
    </row>
    <row r="100" spans="1:31" ht="19.5" customHeight="1">
      <c r="A100" s="4"/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2"/>
      <c r="P100" s="142"/>
      <c r="Q100" s="141"/>
      <c r="R100" s="141"/>
      <c r="S100" s="142"/>
      <c r="T100" s="142"/>
      <c r="U100" s="141"/>
      <c r="V100" s="141"/>
      <c r="W100" s="142"/>
      <c r="X100" s="142"/>
      <c r="Y100" s="141"/>
      <c r="Z100" s="141"/>
      <c r="AA100" s="140"/>
      <c r="AB100" s="140"/>
      <c r="AC100" s="140"/>
      <c r="AD100" s="140"/>
      <c r="AE100" s="4"/>
    </row>
    <row r="101" spans="1:31" ht="19.5" customHeight="1">
      <c r="A101" s="4"/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9"/>
      <c r="AB101" s="139"/>
      <c r="AC101" s="139"/>
      <c r="AD101" s="139"/>
      <c r="AE101" s="4"/>
    </row>
    <row r="102" spans="1:31" ht="19.5" customHeight="1">
      <c r="A102" s="4"/>
      <c r="B102" s="144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4"/>
    </row>
    <row r="103" spans="1:31" ht="19.5" customHeight="1">
      <c r="A103" s="4"/>
      <c r="B103" s="145"/>
      <c r="C103" s="145"/>
      <c r="D103" s="145"/>
      <c r="E103" s="145"/>
      <c r="F103" s="145"/>
      <c r="G103" s="145"/>
      <c r="H103" s="145"/>
      <c r="I103" s="145"/>
      <c r="J103" s="145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4"/>
    </row>
    <row r="104" spans="1:31" ht="19.5" customHeight="1">
      <c r="A104" s="4"/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2"/>
      <c r="P104" s="142"/>
      <c r="Q104" s="141"/>
      <c r="R104" s="141"/>
      <c r="S104" s="142"/>
      <c r="T104" s="142"/>
      <c r="U104" s="141"/>
      <c r="V104" s="141"/>
      <c r="W104" s="142"/>
      <c r="X104" s="142"/>
      <c r="Y104" s="141"/>
      <c r="Z104" s="141"/>
      <c r="AA104" s="140"/>
      <c r="AB104" s="140"/>
      <c r="AC104" s="140"/>
      <c r="AD104" s="140"/>
      <c r="AE104" s="4"/>
    </row>
    <row r="105" spans="1:31" ht="19.5" customHeight="1">
      <c r="A105" s="4"/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2"/>
      <c r="P105" s="142"/>
      <c r="Q105" s="141"/>
      <c r="R105" s="141"/>
      <c r="S105" s="142"/>
      <c r="T105" s="142"/>
      <c r="U105" s="141"/>
      <c r="V105" s="141"/>
      <c r="W105" s="142"/>
      <c r="X105" s="142"/>
      <c r="Y105" s="141"/>
      <c r="Z105" s="141"/>
      <c r="AA105" s="140"/>
      <c r="AB105" s="140"/>
      <c r="AC105" s="140"/>
      <c r="AD105" s="140"/>
      <c r="AE105" s="4"/>
    </row>
    <row r="106" spans="1:31" ht="19.5" customHeight="1">
      <c r="A106" s="4"/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2"/>
      <c r="P106" s="142"/>
      <c r="Q106" s="141"/>
      <c r="R106" s="141"/>
      <c r="S106" s="142"/>
      <c r="T106" s="142"/>
      <c r="U106" s="141"/>
      <c r="V106" s="141"/>
      <c r="W106" s="142"/>
      <c r="X106" s="142"/>
      <c r="Y106" s="141"/>
      <c r="Z106" s="141"/>
      <c r="AA106" s="140"/>
      <c r="AB106" s="140"/>
      <c r="AC106" s="140"/>
      <c r="AD106" s="140"/>
      <c r="AE106" s="4"/>
    </row>
    <row r="107" spans="1:31" ht="19.5" customHeight="1">
      <c r="A107" s="4"/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2"/>
      <c r="P107" s="142"/>
      <c r="Q107" s="141"/>
      <c r="R107" s="141"/>
      <c r="S107" s="142"/>
      <c r="T107" s="142"/>
      <c r="U107" s="141"/>
      <c r="V107" s="141"/>
      <c r="W107" s="142"/>
      <c r="X107" s="142"/>
      <c r="Y107" s="141"/>
      <c r="Z107" s="141"/>
      <c r="AA107" s="140"/>
      <c r="AB107" s="140"/>
      <c r="AC107" s="140"/>
      <c r="AD107" s="140"/>
      <c r="AE107" s="4"/>
    </row>
    <row r="108" spans="1:31" ht="19.5" customHeight="1">
      <c r="A108" s="4"/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2"/>
      <c r="P108" s="142"/>
      <c r="Q108" s="141"/>
      <c r="R108" s="141"/>
      <c r="S108" s="142"/>
      <c r="T108" s="142"/>
      <c r="U108" s="141"/>
      <c r="V108" s="141"/>
      <c r="W108" s="142"/>
      <c r="X108" s="142"/>
      <c r="Y108" s="141"/>
      <c r="Z108" s="141"/>
      <c r="AA108" s="140"/>
      <c r="AB108" s="140"/>
      <c r="AC108" s="140"/>
      <c r="AD108" s="140"/>
      <c r="AE108" s="4"/>
    </row>
    <row r="109" spans="1:31" ht="19.5" customHeight="1">
      <c r="A109" s="4"/>
      <c r="B109" s="143"/>
      <c r="C109" s="143"/>
      <c r="D109" s="143"/>
      <c r="E109" s="143"/>
      <c r="F109" s="143"/>
      <c r="G109" s="143"/>
      <c r="H109" s="143"/>
      <c r="I109" s="143"/>
      <c r="J109" s="143"/>
      <c r="K109" s="141"/>
      <c r="L109" s="141"/>
      <c r="M109" s="141"/>
      <c r="N109" s="141"/>
      <c r="O109" s="142"/>
      <c r="P109" s="142"/>
      <c r="Q109" s="141"/>
      <c r="R109" s="141"/>
      <c r="S109" s="142"/>
      <c r="T109" s="142"/>
      <c r="U109" s="141"/>
      <c r="V109" s="141"/>
      <c r="W109" s="142"/>
      <c r="X109" s="142"/>
      <c r="Y109" s="141"/>
      <c r="Z109" s="141"/>
      <c r="AA109" s="140"/>
      <c r="AB109" s="140"/>
      <c r="AC109" s="140"/>
      <c r="AD109" s="140"/>
      <c r="AE109" s="4"/>
    </row>
    <row r="110" spans="1:31" ht="19.5" customHeight="1">
      <c r="A110" s="4"/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2"/>
      <c r="P110" s="142"/>
      <c r="Q110" s="141"/>
      <c r="R110" s="141"/>
      <c r="S110" s="142"/>
      <c r="T110" s="142"/>
      <c r="U110" s="141"/>
      <c r="V110" s="141"/>
      <c r="W110" s="142"/>
      <c r="X110" s="142"/>
      <c r="Y110" s="141"/>
      <c r="Z110" s="141"/>
      <c r="AA110" s="140"/>
      <c r="AB110" s="140"/>
      <c r="AC110" s="140"/>
      <c r="AD110" s="140"/>
      <c r="AE110" s="4"/>
    </row>
    <row r="111" spans="1:31" ht="19.5" customHeight="1">
      <c r="A111" s="4"/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2"/>
      <c r="P111" s="142"/>
      <c r="Q111" s="141"/>
      <c r="R111" s="141"/>
      <c r="S111" s="142"/>
      <c r="T111" s="142"/>
      <c r="U111" s="141"/>
      <c r="V111" s="141"/>
      <c r="W111" s="142"/>
      <c r="X111" s="142"/>
      <c r="Y111" s="141"/>
      <c r="Z111" s="141"/>
      <c r="AA111" s="140"/>
      <c r="AB111" s="140"/>
      <c r="AC111" s="140"/>
      <c r="AD111" s="140"/>
      <c r="AE111" s="4"/>
    </row>
    <row r="112" spans="1:31" ht="19.5" customHeight="1">
      <c r="A112" s="4"/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2"/>
      <c r="P112" s="142"/>
      <c r="Q112" s="141"/>
      <c r="R112" s="141"/>
      <c r="S112" s="142"/>
      <c r="T112" s="142"/>
      <c r="U112" s="141"/>
      <c r="V112" s="141"/>
      <c r="W112" s="142"/>
      <c r="X112" s="142"/>
      <c r="Y112" s="141"/>
      <c r="Z112" s="141"/>
      <c r="AA112" s="140"/>
      <c r="AB112" s="140"/>
      <c r="AC112" s="140"/>
      <c r="AD112" s="140"/>
      <c r="AE112" s="4"/>
    </row>
    <row r="113" spans="1:31" ht="19.5" customHeight="1">
      <c r="A113" s="4"/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2"/>
      <c r="P113" s="142"/>
      <c r="Q113" s="141"/>
      <c r="R113" s="141"/>
      <c r="S113" s="142"/>
      <c r="T113" s="142"/>
      <c r="U113" s="141"/>
      <c r="V113" s="141"/>
      <c r="W113" s="142"/>
      <c r="X113" s="142"/>
      <c r="Y113" s="141"/>
      <c r="Z113" s="141"/>
      <c r="AA113" s="140"/>
      <c r="AB113" s="140"/>
      <c r="AC113" s="140"/>
      <c r="AD113" s="140"/>
      <c r="AE113" s="4"/>
    </row>
    <row r="114" spans="1:31" ht="19.5" customHeight="1">
      <c r="A114" s="4"/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2"/>
      <c r="P114" s="142"/>
      <c r="Q114" s="141"/>
      <c r="R114" s="141"/>
      <c r="S114" s="142"/>
      <c r="T114" s="142"/>
      <c r="U114" s="141"/>
      <c r="V114" s="141"/>
      <c r="W114" s="142"/>
      <c r="X114" s="142"/>
      <c r="Y114" s="141"/>
      <c r="Z114" s="141"/>
      <c r="AA114" s="140"/>
      <c r="AB114" s="140"/>
      <c r="AC114" s="140"/>
      <c r="AD114" s="140"/>
      <c r="AE114" s="4"/>
    </row>
    <row r="115" spans="1:31" ht="19.5" customHeight="1">
      <c r="A115" s="4"/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2"/>
      <c r="P115" s="142"/>
      <c r="Q115" s="141"/>
      <c r="R115" s="141"/>
      <c r="S115" s="142"/>
      <c r="T115" s="142"/>
      <c r="U115" s="141"/>
      <c r="V115" s="141"/>
      <c r="W115" s="142"/>
      <c r="X115" s="142"/>
      <c r="Y115" s="141"/>
      <c r="Z115" s="141"/>
      <c r="AA115" s="140"/>
      <c r="AB115" s="140"/>
      <c r="AC115" s="140"/>
      <c r="AD115" s="140"/>
      <c r="AE115" s="4"/>
    </row>
    <row r="116" spans="1:31" ht="19.5" customHeight="1">
      <c r="A116" s="4"/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2"/>
      <c r="P116" s="142"/>
      <c r="Q116" s="141"/>
      <c r="R116" s="141"/>
      <c r="S116" s="142"/>
      <c r="T116" s="142"/>
      <c r="U116" s="141"/>
      <c r="V116" s="141"/>
      <c r="W116" s="142"/>
      <c r="X116" s="142"/>
      <c r="Y116" s="141"/>
      <c r="Z116" s="141"/>
      <c r="AA116" s="140"/>
      <c r="AB116" s="140"/>
      <c r="AC116" s="140"/>
      <c r="AD116" s="140"/>
      <c r="AE116" s="4"/>
    </row>
    <row r="117" spans="1:31" ht="19.5" customHeight="1">
      <c r="A117" s="4"/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2"/>
      <c r="P117" s="142"/>
      <c r="Q117" s="141"/>
      <c r="R117" s="141"/>
      <c r="S117" s="142"/>
      <c r="T117" s="142"/>
      <c r="U117" s="141"/>
      <c r="V117" s="141"/>
      <c r="W117" s="142"/>
      <c r="X117" s="142"/>
      <c r="Y117" s="141"/>
      <c r="Z117" s="141"/>
      <c r="AA117" s="140"/>
      <c r="AB117" s="140"/>
      <c r="AC117" s="140"/>
      <c r="AD117" s="140"/>
      <c r="AE117" s="4"/>
    </row>
    <row r="118" spans="1:31" ht="19.5" customHeight="1">
      <c r="A118" s="4"/>
      <c r="B118" s="138"/>
      <c r="C118" s="138"/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O118" s="138"/>
      <c r="P118" s="138"/>
      <c r="Q118" s="138"/>
      <c r="R118" s="138"/>
      <c r="S118" s="138"/>
      <c r="T118" s="138"/>
      <c r="U118" s="138"/>
      <c r="V118" s="138"/>
      <c r="W118" s="138"/>
      <c r="X118" s="138"/>
      <c r="Y118" s="138"/>
      <c r="Z118" s="138"/>
      <c r="AA118" s="139"/>
      <c r="AB118" s="139"/>
      <c r="AC118" s="139"/>
      <c r="AD118" s="139"/>
      <c r="AE118" s="4"/>
    </row>
    <row r="119" spans="1:31" ht="19.5" customHeight="1">
      <c r="A119" s="4"/>
      <c r="B119" s="144"/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144"/>
      <c r="AA119" s="144"/>
      <c r="AB119" s="144"/>
      <c r="AC119" s="144"/>
      <c r="AD119" s="144"/>
      <c r="AE119" s="4"/>
    </row>
    <row r="120" spans="1:31" ht="19.5" customHeight="1">
      <c r="A120" s="4"/>
      <c r="B120" s="145"/>
      <c r="C120" s="145"/>
      <c r="D120" s="145"/>
      <c r="E120" s="145"/>
      <c r="F120" s="145"/>
      <c r="G120" s="145"/>
      <c r="H120" s="145"/>
      <c r="I120" s="145"/>
      <c r="J120" s="145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146"/>
      <c r="V120" s="146"/>
      <c r="W120" s="146"/>
      <c r="X120" s="146"/>
      <c r="Y120" s="146"/>
      <c r="Z120" s="146"/>
      <c r="AA120" s="146"/>
      <c r="AB120" s="146"/>
      <c r="AC120" s="146"/>
      <c r="AD120" s="146"/>
      <c r="AE120" s="4"/>
    </row>
    <row r="121" spans="1:31" ht="19.5" customHeight="1">
      <c r="A121" s="4"/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2"/>
      <c r="P121" s="142"/>
      <c r="Q121" s="141"/>
      <c r="R121" s="141"/>
      <c r="S121" s="142"/>
      <c r="T121" s="142"/>
      <c r="U121" s="141"/>
      <c r="V121" s="141"/>
      <c r="W121" s="142"/>
      <c r="X121" s="142"/>
      <c r="Y121" s="141"/>
      <c r="Z121" s="141"/>
      <c r="AA121" s="140"/>
      <c r="AB121" s="140"/>
      <c r="AC121" s="140"/>
      <c r="AD121" s="140"/>
      <c r="AE121" s="4"/>
    </row>
    <row r="122" spans="1:31" ht="19.5" customHeight="1">
      <c r="A122" s="4"/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2"/>
      <c r="P122" s="142"/>
      <c r="Q122" s="141"/>
      <c r="R122" s="141"/>
      <c r="S122" s="142"/>
      <c r="T122" s="142"/>
      <c r="U122" s="141"/>
      <c r="V122" s="141"/>
      <c r="W122" s="142"/>
      <c r="X122" s="142"/>
      <c r="Y122" s="141"/>
      <c r="Z122" s="141"/>
      <c r="AA122" s="140"/>
      <c r="AB122" s="140"/>
      <c r="AC122" s="140"/>
      <c r="AD122" s="140"/>
      <c r="AE122" s="4"/>
    </row>
    <row r="123" spans="1:31" ht="19.5" customHeight="1">
      <c r="A123" s="4"/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2"/>
      <c r="P123" s="142"/>
      <c r="Q123" s="141"/>
      <c r="R123" s="141"/>
      <c r="S123" s="142"/>
      <c r="T123" s="142"/>
      <c r="U123" s="141"/>
      <c r="V123" s="141"/>
      <c r="W123" s="142"/>
      <c r="X123" s="142"/>
      <c r="Y123" s="141"/>
      <c r="Z123" s="141"/>
      <c r="AA123" s="140"/>
      <c r="AB123" s="140"/>
      <c r="AC123" s="140"/>
      <c r="AD123" s="140"/>
      <c r="AE123" s="4"/>
    </row>
    <row r="124" spans="1:31" ht="19.5" customHeight="1">
      <c r="A124" s="4"/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2"/>
      <c r="P124" s="142"/>
      <c r="Q124" s="141"/>
      <c r="R124" s="141"/>
      <c r="S124" s="142"/>
      <c r="T124" s="142"/>
      <c r="U124" s="141"/>
      <c r="V124" s="141"/>
      <c r="W124" s="142"/>
      <c r="X124" s="142"/>
      <c r="Y124" s="141"/>
      <c r="Z124" s="141"/>
      <c r="AA124" s="140"/>
      <c r="AB124" s="140"/>
      <c r="AC124" s="140"/>
      <c r="AD124" s="140"/>
      <c r="AE124" s="4"/>
    </row>
    <row r="125" spans="1:31" ht="19.5" customHeight="1">
      <c r="A125" s="4"/>
      <c r="B125" s="141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2"/>
      <c r="P125" s="142"/>
      <c r="Q125" s="141"/>
      <c r="R125" s="141"/>
      <c r="S125" s="142"/>
      <c r="T125" s="142"/>
      <c r="U125" s="141"/>
      <c r="V125" s="141"/>
      <c r="W125" s="142"/>
      <c r="X125" s="142"/>
      <c r="Y125" s="141"/>
      <c r="Z125" s="141"/>
      <c r="AA125" s="140"/>
      <c r="AB125" s="140"/>
      <c r="AC125" s="140"/>
      <c r="AD125" s="140"/>
      <c r="AE125" s="4"/>
    </row>
    <row r="126" spans="1:31" ht="19.5" customHeight="1">
      <c r="A126" s="4"/>
      <c r="B126" s="143"/>
      <c r="C126" s="143"/>
      <c r="D126" s="143"/>
      <c r="E126" s="143"/>
      <c r="F126" s="143"/>
      <c r="G126" s="143"/>
      <c r="H126" s="143"/>
      <c r="I126" s="143"/>
      <c r="J126" s="143"/>
      <c r="K126" s="141"/>
      <c r="L126" s="141"/>
      <c r="M126" s="141"/>
      <c r="N126" s="141"/>
      <c r="O126" s="142"/>
      <c r="P126" s="142"/>
      <c r="Q126" s="141"/>
      <c r="R126" s="141"/>
      <c r="S126" s="142"/>
      <c r="T126" s="142"/>
      <c r="U126" s="141"/>
      <c r="V126" s="141"/>
      <c r="W126" s="142"/>
      <c r="X126" s="142"/>
      <c r="Y126" s="141"/>
      <c r="Z126" s="141"/>
      <c r="AA126" s="140"/>
      <c r="AB126" s="140"/>
      <c r="AC126" s="140"/>
      <c r="AD126" s="140"/>
      <c r="AE126" s="4"/>
    </row>
    <row r="127" spans="1:31" ht="19.5" customHeight="1">
      <c r="A127" s="4"/>
      <c r="B127" s="141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2"/>
      <c r="P127" s="142"/>
      <c r="Q127" s="141"/>
      <c r="R127" s="141"/>
      <c r="S127" s="142"/>
      <c r="T127" s="142"/>
      <c r="U127" s="141"/>
      <c r="V127" s="141"/>
      <c r="W127" s="142"/>
      <c r="X127" s="142"/>
      <c r="Y127" s="141"/>
      <c r="Z127" s="141"/>
      <c r="AA127" s="140"/>
      <c r="AB127" s="140"/>
      <c r="AC127" s="140"/>
      <c r="AD127" s="140"/>
      <c r="AE127" s="4"/>
    </row>
    <row r="128" spans="1:31" ht="19.5" customHeight="1">
      <c r="A128" s="4"/>
      <c r="B128" s="141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2"/>
      <c r="P128" s="142"/>
      <c r="Q128" s="141"/>
      <c r="R128" s="141"/>
      <c r="S128" s="142"/>
      <c r="T128" s="142"/>
      <c r="U128" s="141"/>
      <c r="V128" s="141"/>
      <c r="W128" s="142"/>
      <c r="X128" s="142"/>
      <c r="Y128" s="141"/>
      <c r="Z128" s="141"/>
      <c r="AA128" s="140"/>
      <c r="AB128" s="140"/>
      <c r="AC128" s="140"/>
      <c r="AD128" s="140"/>
      <c r="AE128" s="4"/>
    </row>
    <row r="129" spans="1:31" ht="19.5" customHeight="1">
      <c r="A129" s="4"/>
      <c r="B129" s="141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2"/>
      <c r="P129" s="142"/>
      <c r="Q129" s="141"/>
      <c r="R129" s="141"/>
      <c r="S129" s="142"/>
      <c r="T129" s="142"/>
      <c r="U129" s="141"/>
      <c r="V129" s="141"/>
      <c r="W129" s="142"/>
      <c r="X129" s="142"/>
      <c r="Y129" s="141"/>
      <c r="Z129" s="141"/>
      <c r="AA129" s="140"/>
      <c r="AB129" s="140"/>
      <c r="AC129" s="140"/>
      <c r="AD129" s="140"/>
      <c r="AE129" s="4"/>
    </row>
    <row r="130" spans="1:31" ht="19.5" customHeight="1">
      <c r="A130" s="4"/>
      <c r="B130" s="141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2"/>
      <c r="P130" s="142"/>
      <c r="Q130" s="141"/>
      <c r="R130" s="141"/>
      <c r="S130" s="142"/>
      <c r="T130" s="142"/>
      <c r="U130" s="141"/>
      <c r="V130" s="141"/>
      <c r="W130" s="142"/>
      <c r="X130" s="142"/>
      <c r="Y130" s="141"/>
      <c r="Z130" s="141"/>
      <c r="AA130" s="140"/>
      <c r="AB130" s="140"/>
      <c r="AC130" s="140"/>
      <c r="AD130" s="140"/>
      <c r="AE130" s="4"/>
    </row>
    <row r="131" spans="1:31" ht="19.5" customHeight="1">
      <c r="A131" s="4"/>
      <c r="B131" s="141"/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2"/>
      <c r="P131" s="142"/>
      <c r="Q131" s="141"/>
      <c r="R131" s="141"/>
      <c r="S131" s="142"/>
      <c r="T131" s="142"/>
      <c r="U131" s="141"/>
      <c r="V131" s="141"/>
      <c r="W131" s="142"/>
      <c r="X131" s="142"/>
      <c r="Y131" s="141"/>
      <c r="Z131" s="141"/>
      <c r="AA131" s="140"/>
      <c r="AB131" s="140"/>
      <c r="AC131" s="140"/>
      <c r="AD131" s="140"/>
      <c r="AE131" s="4"/>
    </row>
    <row r="132" spans="1:31" ht="19.5" customHeight="1">
      <c r="A132" s="4"/>
      <c r="B132" s="141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2"/>
      <c r="P132" s="142"/>
      <c r="Q132" s="141"/>
      <c r="R132" s="141"/>
      <c r="S132" s="142"/>
      <c r="T132" s="142"/>
      <c r="U132" s="141"/>
      <c r="V132" s="141"/>
      <c r="W132" s="142"/>
      <c r="X132" s="142"/>
      <c r="Y132" s="141"/>
      <c r="Z132" s="141"/>
      <c r="AA132" s="140"/>
      <c r="AB132" s="140"/>
      <c r="AC132" s="140"/>
      <c r="AD132" s="140"/>
      <c r="AE132" s="4"/>
    </row>
    <row r="133" spans="1:31" ht="19.5" customHeight="1">
      <c r="A133" s="4"/>
      <c r="B133" s="141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2"/>
      <c r="P133" s="142"/>
      <c r="Q133" s="141"/>
      <c r="R133" s="141"/>
      <c r="S133" s="142"/>
      <c r="T133" s="142"/>
      <c r="U133" s="141"/>
      <c r="V133" s="141"/>
      <c r="W133" s="142"/>
      <c r="X133" s="142"/>
      <c r="Y133" s="141"/>
      <c r="Z133" s="141"/>
      <c r="AA133" s="140"/>
      <c r="AB133" s="140"/>
      <c r="AC133" s="140"/>
      <c r="AD133" s="140"/>
      <c r="AE133" s="4"/>
    </row>
    <row r="134" spans="1:31" ht="19.5" customHeight="1">
      <c r="A134" s="4"/>
      <c r="B134" s="141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2"/>
      <c r="P134" s="142"/>
      <c r="Q134" s="141"/>
      <c r="R134" s="141"/>
      <c r="S134" s="142"/>
      <c r="T134" s="142"/>
      <c r="U134" s="141"/>
      <c r="V134" s="141"/>
      <c r="W134" s="142"/>
      <c r="X134" s="142"/>
      <c r="Y134" s="141"/>
      <c r="Z134" s="141"/>
      <c r="AA134" s="140"/>
      <c r="AB134" s="140"/>
      <c r="AC134" s="140"/>
      <c r="AD134" s="140"/>
      <c r="AE134" s="4"/>
    </row>
    <row r="135" spans="1:31" ht="19.5" customHeight="1">
      <c r="A135" s="4"/>
      <c r="B135" s="138"/>
      <c r="C135" s="138"/>
      <c r="D135" s="138"/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  <c r="Y135" s="138"/>
      <c r="Z135" s="138"/>
      <c r="AA135" s="139"/>
      <c r="AB135" s="139"/>
      <c r="AC135" s="139"/>
      <c r="AD135" s="139"/>
      <c r="AE135" s="4"/>
    </row>
    <row r="136" spans="1:31" ht="19.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</row>
    <row r="137" spans="1:31" ht="19.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</row>
    <row r="138" spans="1:31" ht="19.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</row>
    <row r="139" spans="1:31" ht="19.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</row>
    <row r="140" spans="1:31" ht="19.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</row>
    <row r="141" spans="1:31" ht="19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</row>
    <row r="142" spans="1:31" ht="19.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</row>
    <row r="143" spans="1:31" ht="19.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</row>
    <row r="144" spans="2:30" ht="19.5" customHeight="1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</row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</sheetData>
  <sheetProtection/>
  <mergeCells count="761">
    <mergeCell ref="B118:Z118"/>
    <mergeCell ref="AA118:AD118"/>
    <mergeCell ref="AA110:AD110"/>
    <mergeCell ref="B111:J111"/>
    <mergeCell ref="K111:N111"/>
    <mergeCell ref="O111:P111"/>
    <mergeCell ref="Q111:R111"/>
    <mergeCell ref="S111:T111"/>
    <mergeCell ref="U111:V111"/>
    <mergeCell ref="W111:X111"/>
    <mergeCell ref="B110:J110"/>
    <mergeCell ref="K110:N110"/>
    <mergeCell ref="O110:P110"/>
    <mergeCell ref="Q110:R110"/>
    <mergeCell ref="Y111:Z111"/>
    <mergeCell ref="AA111:AD111"/>
    <mergeCell ref="S110:T110"/>
    <mergeCell ref="U110:V110"/>
    <mergeCell ref="W110:X110"/>
    <mergeCell ref="Y110:Z110"/>
    <mergeCell ref="AA108:AD108"/>
    <mergeCell ref="B109:J109"/>
    <mergeCell ref="K109:N109"/>
    <mergeCell ref="O109:P109"/>
    <mergeCell ref="Q109:R109"/>
    <mergeCell ref="S109:T109"/>
    <mergeCell ref="U109:V109"/>
    <mergeCell ref="W109:X109"/>
    <mergeCell ref="Y109:Z109"/>
    <mergeCell ref="AA109:AD109"/>
    <mergeCell ref="Y107:Z107"/>
    <mergeCell ref="AA107:AD107"/>
    <mergeCell ref="B108:J108"/>
    <mergeCell ref="K108:N108"/>
    <mergeCell ref="O108:P108"/>
    <mergeCell ref="Q108:R108"/>
    <mergeCell ref="S108:T108"/>
    <mergeCell ref="U108:V108"/>
    <mergeCell ref="W108:X108"/>
    <mergeCell ref="Y108:Z108"/>
    <mergeCell ref="W117:X117"/>
    <mergeCell ref="Y117:Z117"/>
    <mergeCell ref="AA117:AD117"/>
    <mergeCell ref="B107:J107"/>
    <mergeCell ref="K107:N107"/>
    <mergeCell ref="O107:P107"/>
    <mergeCell ref="Q107:R107"/>
    <mergeCell ref="S107:T107"/>
    <mergeCell ref="U107:V107"/>
    <mergeCell ref="W107:X107"/>
    <mergeCell ref="B117:J117"/>
    <mergeCell ref="K117:N117"/>
    <mergeCell ref="O117:P117"/>
    <mergeCell ref="Q117:R117"/>
    <mergeCell ref="S117:T117"/>
    <mergeCell ref="U117:V117"/>
    <mergeCell ref="AA106:AD106"/>
    <mergeCell ref="B112:J112"/>
    <mergeCell ref="K112:N112"/>
    <mergeCell ref="O112:P112"/>
    <mergeCell ref="Q112:R112"/>
    <mergeCell ref="S112:T112"/>
    <mergeCell ref="U112:V112"/>
    <mergeCell ref="W112:X112"/>
    <mergeCell ref="Y112:Z112"/>
    <mergeCell ref="AA112:AD112"/>
    <mergeCell ref="Y105:Z105"/>
    <mergeCell ref="AA105:AD105"/>
    <mergeCell ref="B106:J106"/>
    <mergeCell ref="K106:N106"/>
    <mergeCell ref="O106:P106"/>
    <mergeCell ref="Q106:R106"/>
    <mergeCell ref="S106:T106"/>
    <mergeCell ref="U106:V106"/>
    <mergeCell ref="W106:X106"/>
    <mergeCell ref="Y106:Z106"/>
    <mergeCell ref="W104:X104"/>
    <mergeCell ref="Y104:Z104"/>
    <mergeCell ref="AA104:AD104"/>
    <mergeCell ref="B105:J105"/>
    <mergeCell ref="K105:N105"/>
    <mergeCell ref="O105:P105"/>
    <mergeCell ref="Q105:R105"/>
    <mergeCell ref="S105:T105"/>
    <mergeCell ref="U105:V105"/>
    <mergeCell ref="W105:X105"/>
    <mergeCell ref="B104:J104"/>
    <mergeCell ref="K104:N104"/>
    <mergeCell ref="O104:P104"/>
    <mergeCell ref="Q104:R104"/>
    <mergeCell ref="S104:T104"/>
    <mergeCell ref="U104:V104"/>
    <mergeCell ref="AA100:AD100"/>
    <mergeCell ref="B102:AD102"/>
    <mergeCell ref="B103:J103"/>
    <mergeCell ref="K103:N103"/>
    <mergeCell ref="O103:R103"/>
    <mergeCell ref="S103:V103"/>
    <mergeCell ref="W103:Z103"/>
    <mergeCell ref="AA103:AD103"/>
    <mergeCell ref="B101:Z101"/>
    <mergeCell ref="AA101:AD101"/>
    <mergeCell ref="Y99:Z99"/>
    <mergeCell ref="AA99:AD99"/>
    <mergeCell ref="B100:J100"/>
    <mergeCell ref="K100:N100"/>
    <mergeCell ref="O100:P100"/>
    <mergeCell ref="Q100:R100"/>
    <mergeCell ref="S100:T100"/>
    <mergeCell ref="U100:V100"/>
    <mergeCell ref="W100:X100"/>
    <mergeCell ref="Y100:Z100"/>
    <mergeCell ref="W98:X98"/>
    <mergeCell ref="Y98:Z98"/>
    <mergeCell ref="AA98:AD98"/>
    <mergeCell ref="B99:J99"/>
    <mergeCell ref="K99:N99"/>
    <mergeCell ref="O99:P99"/>
    <mergeCell ref="Q99:R99"/>
    <mergeCell ref="S99:T99"/>
    <mergeCell ref="U99:V99"/>
    <mergeCell ref="W99:X99"/>
    <mergeCell ref="B98:J98"/>
    <mergeCell ref="K98:N98"/>
    <mergeCell ref="O98:P98"/>
    <mergeCell ref="Q98:R98"/>
    <mergeCell ref="S98:T98"/>
    <mergeCell ref="U98:V98"/>
    <mergeCell ref="AA96:AD96"/>
    <mergeCell ref="B97:J97"/>
    <mergeCell ref="K97:N97"/>
    <mergeCell ref="O97:P97"/>
    <mergeCell ref="Q97:R97"/>
    <mergeCell ref="S97:T97"/>
    <mergeCell ref="U97:V97"/>
    <mergeCell ref="W97:X97"/>
    <mergeCell ref="Y97:Z97"/>
    <mergeCell ref="AA97:AD97"/>
    <mergeCell ref="B93:Z93"/>
    <mergeCell ref="AA93:AD93"/>
    <mergeCell ref="B96:J96"/>
    <mergeCell ref="K96:N96"/>
    <mergeCell ref="O96:P96"/>
    <mergeCell ref="Q96:R96"/>
    <mergeCell ref="S96:T96"/>
    <mergeCell ref="U96:V96"/>
    <mergeCell ref="W96:X96"/>
    <mergeCell ref="Y96:Z96"/>
    <mergeCell ref="B94:AD94"/>
    <mergeCell ref="B95:J95"/>
    <mergeCell ref="K95:N95"/>
    <mergeCell ref="O95:R95"/>
    <mergeCell ref="S95:V95"/>
    <mergeCell ref="W95:Z95"/>
    <mergeCell ref="AA95:AD95"/>
    <mergeCell ref="AA91:AD91"/>
    <mergeCell ref="B92:J92"/>
    <mergeCell ref="K92:N92"/>
    <mergeCell ref="O92:P92"/>
    <mergeCell ref="Q92:R92"/>
    <mergeCell ref="S92:T92"/>
    <mergeCell ref="U92:V92"/>
    <mergeCell ref="W92:X92"/>
    <mergeCell ref="Y92:Z92"/>
    <mergeCell ref="AA92:AD92"/>
    <mergeCell ref="Y90:Z90"/>
    <mergeCell ref="AA90:AD90"/>
    <mergeCell ref="B91:J91"/>
    <mergeCell ref="K91:N91"/>
    <mergeCell ref="O91:P91"/>
    <mergeCell ref="Q91:R91"/>
    <mergeCell ref="S91:T91"/>
    <mergeCell ref="U91:V91"/>
    <mergeCell ref="W91:X91"/>
    <mergeCell ref="Y91:Z91"/>
    <mergeCell ref="W89:X89"/>
    <mergeCell ref="Y89:Z89"/>
    <mergeCell ref="AA89:AD89"/>
    <mergeCell ref="B90:J90"/>
    <mergeCell ref="K90:N90"/>
    <mergeCell ref="O90:P90"/>
    <mergeCell ref="Q90:R90"/>
    <mergeCell ref="S90:T90"/>
    <mergeCell ref="U90:V90"/>
    <mergeCell ref="W90:X90"/>
    <mergeCell ref="B89:J89"/>
    <mergeCell ref="K89:N89"/>
    <mergeCell ref="O89:P89"/>
    <mergeCell ref="Q89:R89"/>
    <mergeCell ref="S89:T89"/>
    <mergeCell ref="U89:V89"/>
    <mergeCell ref="AA87:AD87"/>
    <mergeCell ref="B88:J88"/>
    <mergeCell ref="K88:N88"/>
    <mergeCell ref="O88:P88"/>
    <mergeCell ref="Q88:R88"/>
    <mergeCell ref="S88:T88"/>
    <mergeCell ref="U88:V88"/>
    <mergeCell ref="W88:X88"/>
    <mergeCell ref="Y88:Z88"/>
    <mergeCell ref="AA88:AD88"/>
    <mergeCell ref="J7:M8"/>
    <mergeCell ref="N7:Q8"/>
    <mergeCell ref="R7:U8"/>
    <mergeCell ref="V7:Y8"/>
    <mergeCell ref="B86:AD86"/>
    <mergeCell ref="B87:J87"/>
    <mergeCell ref="K87:N87"/>
    <mergeCell ref="O87:R87"/>
    <mergeCell ref="S87:V87"/>
    <mergeCell ref="W87:Z87"/>
    <mergeCell ref="V10:Y10"/>
    <mergeCell ref="R9:U9"/>
    <mergeCell ref="J10:M10"/>
    <mergeCell ref="J9:M9"/>
    <mergeCell ref="N10:Q10"/>
    <mergeCell ref="B13:Y13"/>
    <mergeCell ref="B11:I11"/>
    <mergeCell ref="J11:M11"/>
    <mergeCell ref="N11:Q11"/>
    <mergeCell ref="R11:U11"/>
    <mergeCell ref="R10:U10"/>
    <mergeCell ref="N9:Q9"/>
    <mergeCell ref="R31:U32"/>
    <mergeCell ref="V31:Y32"/>
    <mergeCell ref="Z31:AD32"/>
    <mergeCell ref="B19:I19"/>
    <mergeCell ref="J19:M19"/>
    <mergeCell ref="B14:AD14"/>
    <mergeCell ref="B30:AD30"/>
    <mergeCell ref="B10:I10"/>
    <mergeCell ref="B6:AD6"/>
    <mergeCell ref="Z10:AD10"/>
    <mergeCell ref="Z9:AD9"/>
    <mergeCell ref="Z7:AD8"/>
    <mergeCell ref="B7:I8"/>
    <mergeCell ref="V1:X1"/>
    <mergeCell ref="V3:AD3"/>
    <mergeCell ref="AC1:AD1"/>
    <mergeCell ref="V2:X2"/>
    <mergeCell ref="B9:I9"/>
    <mergeCell ref="Z13:AD13"/>
    <mergeCell ref="V9:Y9"/>
    <mergeCell ref="V4:AD4"/>
    <mergeCell ref="AC2:AD2"/>
    <mergeCell ref="B33:I33"/>
    <mergeCell ref="J33:M33"/>
    <mergeCell ref="N33:Q33"/>
    <mergeCell ref="R33:U33"/>
    <mergeCell ref="V33:Y33"/>
    <mergeCell ref="Z33:AD33"/>
    <mergeCell ref="V11:Y11"/>
    <mergeCell ref="Z11:AD11"/>
    <mergeCell ref="AA54:AD54"/>
    <mergeCell ref="B55:J55"/>
    <mergeCell ref="K55:N55"/>
    <mergeCell ref="O55:P55"/>
    <mergeCell ref="Q55:R55"/>
    <mergeCell ref="S55:T55"/>
    <mergeCell ref="U55:V55"/>
    <mergeCell ref="W55:X55"/>
    <mergeCell ref="Y55:Z55"/>
    <mergeCell ref="AA55:AD55"/>
    <mergeCell ref="S54:T54"/>
    <mergeCell ref="U54:V54"/>
    <mergeCell ref="W54:X54"/>
    <mergeCell ref="Y54:Z54"/>
    <mergeCell ref="K54:N54"/>
    <mergeCell ref="O54:P54"/>
    <mergeCell ref="Q54:R54"/>
    <mergeCell ref="Z34:AD34"/>
    <mergeCell ref="N19:Q19"/>
    <mergeCell ref="R19:U19"/>
    <mergeCell ref="V23:Y24"/>
    <mergeCell ref="V25:Y25"/>
    <mergeCell ref="Z25:AD25"/>
    <mergeCell ref="B15:I16"/>
    <mergeCell ref="J15:M16"/>
    <mergeCell ref="N15:Q16"/>
    <mergeCell ref="R15:U16"/>
    <mergeCell ref="B31:I32"/>
    <mergeCell ref="J31:M32"/>
    <mergeCell ref="N31:Q32"/>
    <mergeCell ref="J17:M17"/>
    <mergeCell ref="N17:Q17"/>
    <mergeCell ref="R17:U17"/>
    <mergeCell ref="V15:Y16"/>
    <mergeCell ref="Z15:AD16"/>
    <mergeCell ref="B34:I34"/>
    <mergeCell ref="J34:M34"/>
    <mergeCell ref="N34:Q34"/>
    <mergeCell ref="R34:U34"/>
    <mergeCell ref="V34:Y34"/>
    <mergeCell ref="Z23:AD24"/>
    <mergeCell ref="V17:Y17"/>
    <mergeCell ref="Z17:AD17"/>
    <mergeCell ref="B18:I18"/>
    <mergeCell ref="J18:M18"/>
    <mergeCell ref="N18:Q18"/>
    <mergeCell ref="R18:U18"/>
    <mergeCell ref="V18:Y18"/>
    <mergeCell ref="Z18:AD18"/>
    <mergeCell ref="B17:I17"/>
    <mergeCell ref="N25:Q25"/>
    <mergeCell ref="R25:U25"/>
    <mergeCell ref="B21:Y21"/>
    <mergeCell ref="Z21:AD21"/>
    <mergeCell ref="B22:AD22"/>
    <mergeCell ref="B23:I24"/>
    <mergeCell ref="J23:M24"/>
    <mergeCell ref="N23:Q24"/>
    <mergeCell ref="R23:U24"/>
    <mergeCell ref="B26:I26"/>
    <mergeCell ref="J26:M26"/>
    <mergeCell ref="N26:Q26"/>
    <mergeCell ref="R26:U26"/>
    <mergeCell ref="V26:Y26"/>
    <mergeCell ref="Z26:AD26"/>
    <mergeCell ref="B25:I25"/>
    <mergeCell ref="J25:M25"/>
    <mergeCell ref="B29:Y29"/>
    <mergeCell ref="Z29:AD29"/>
    <mergeCell ref="B37:Y37"/>
    <mergeCell ref="Z37:AD37"/>
    <mergeCell ref="B35:I35"/>
    <mergeCell ref="J35:M35"/>
    <mergeCell ref="N35:Q35"/>
    <mergeCell ref="R35:U35"/>
    <mergeCell ref="V35:Y35"/>
    <mergeCell ref="Z35:AD35"/>
    <mergeCell ref="N43:Q43"/>
    <mergeCell ref="R43:U43"/>
    <mergeCell ref="B40:AD40"/>
    <mergeCell ref="B41:I42"/>
    <mergeCell ref="J41:M42"/>
    <mergeCell ref="N41:Q42"/>
    <mergeCell ref="R41:U42"/>
    <mergeCell ref="V41:Y42"/>
    <mergeCell ref="Z41:AD42"/>
    <mergeCell ref="V43:Y43"/>
    <mergeCell ref="Z43:AD43"/>
    <mergeCell ref="B44:I44"/>
    <mergeCell ref="J44:M44"/>
    <mergeCell ref="N44:Q44"/>
    <mergeCell ref="R44:U44"/>
    <mergeCell ref="V44:Y44"/>
    <mergeCell ref="Z44:AD44"/>
    <mergeCell ref="B43:I43"/>
    <mergeCell ref="Z45:AD45"/>
    <mergeCell ref="B46:AD46"/>
    <mergeCell ref="B47:I48"/>
    <mergeCell ref="J47:M48"/>
    <mergeCell ref="N47:Q48"/>
    <mergeCell ref="R47:U48"/>
    <mergeCell ref="V47:Y48"/>
    <mergeCell ref="Z47:AD48"/>
    <mergeCell ref="V19:Y19"/>
    <mergeCell ref="Z19:AD19"/>
    <mergeCell ref="Z49:AD49"/>
    <mergeCell ref="B50:I50"/>
    <mergeCell ref="J50:M50"/>
    <mergeCell ref="N50:Q50"/>
    <mergeCell ref="R50:U50"/>
    <mergeCell ref="V50:Y50"/>
    <mergeCell ref="Z50:AD50"/>
    <mergeCell ref="B49:I49"/>
    <mergeCell ref="B12:I12"/>
    <mergeCell ref="J12:M12"/>
    <mergeCell ref="N12:Q12"/>
    <mergeCell ref="R12:U12"/>
    <mergeCell ref="V12:Y12"/>
    <mergeCell ref="Z12:AD12"/>
    <mergeCell ref="Z20:AD20"/>
    <mergeCell ref="B27:I27"/>
    <mergeCell ref="J27:M27"/>
    <mergeCell ref="N27:Q27"/>
    <mergeCell ref="R27:U27"/>
    <mergeCell ref="V27:Y27"/>
    <mergeCell ref="Z27:AD27"/>
    <mergeCell ref="B20:I20"/>
    <mergeCell ref="J20:M20"/>
    <mergeCell ref="N20:Q20"/>
    <mergeCell ref="N28:Q28"/>
    <mergeCell ref="R28:U28"/>
    <mergeCell ref="V20:Y20"/>
    <mergeCell ref="R20:U20"/>
    <mergeCell ref="V49:Y49"/>
    <mergeCell ref="R49:U49"/>
    <mergeCell ref="B45:Y45"/>
    <mergeCell ref="J49:M49"/>
    <mergeCell ref="N49:Q49"/>
    <mergeCell ref="J43:M43"/>
    <mergeCell ref="V28:Y28"/>
    <mergeCell ref="Z28:AD28"/>
    <mergeCell ref="B36:I36"/>
    <mergeCell ref="J36:M36"/>
    <mergeCell ref="N36:Q36"/>
    <mergeCell ref="R36:U36"/>
    <mergeCell ref="V36:Y36"/>
    <mergeCell ref="Z36:AD36"/>
    <mergeCell ref="B28:I28"/>
    <mergeCell ref="J28:M28"/>
    <mergeCell ref="Z52:AD52"/>
    <mergeCell ref="J51:M51"/>
    <mergeCell ref="N51:Q51"/>
    <mergeCell ref="R51:U51"/>
    <mergeCell ref="V51:Y51"/>
    <mergeCell ref="B60:AD60"/>
    <mergeCell ref="B51:I51"/>
    <mergeCell ref="B53:Y53"/>
    <mergeCell ref="Z53:AD53"/>
    <mergeCell ref="B54:J54"/>
    <mergeCell ref="B56:J56"/>
    <mergeCell ref="K56:N56"/>
    <mergeCell ref="O56:P56"/>
    <mergeCell ref="Q56:R56"/>
    <mergeCell ref="Z51:AD51"/>
    <mergeCell ref="B52:I52"/>
    <mergeCell ref="J52:M52"/>
    <mergeCell ref="N52:Q52"/>
    <mergeCell ref="R52:U52"/>
    <mergeCell ref="V52:Y52"/>
    <mergeCell ref="Y58:Z58"/>
    <mergeCell ref="AA58:AD58"/>
    <mergeCell ref="S56:T56"/>
    <mergeCell ref="U56:V56"/>
    <mergeCell ref="W56:X56"/>
    <mergeCell ref="Y56:Z56"/>
    <mergeCell ref="W57:X57"/>
    <mergeCell ref="Y57:Z57"/>
    <mergeCell ref="AA56:AD56"/>
    <mergeCell ref="B58:J58"/>
    <mergeCell ref="K58:N58"/>
    <mergeCell ref="O58:P58"/>
    <mergeCell ref="Q58:R58"/>
    <mergeCell ref="S58:T58"/>
    <mergeCell ref="U58:V58"/>
    <mergeCell ref="W58:X58"/>
    <mergeCell ref="B57:J57"/>
    <mergeCell ref="K57:N57"/>
    <mergeCell ref="O57:P57"/>
    <mergeCell ref="Q57:R57"/>
    <mergeCell ref="S57:T57"/>
    <mergeCell ref="U57:V57"/>
    <mergeCell ref="B61:J61"/>
    <mergeCell ref="K61:N61"/>
    <mergeCell ref="O61:R61"/>
    <mergeCell ref="S61:V61"/>
    <mergeCell ref="B59:Z59"/>
    <mergeCell ref="AA59:AD59"/>
    <mergeCell ref="O68:P68"/>
    <mergeCell ref="Q68:R68"/>
    <mergeCell ref="Y64:Z64"/>
    <mergeCell ref="AA64:AD64"/>
    <mergeCell ref="W61:Z61"/>
    <mergeCell ref="AA61:AD61"/>
    <mergeCell ref="O62:P62"/>
    <mergeCell ref="Q62:R62"/>
    <mergeCell ref="S62:T62"/>
    <mergeCell ref="U62:V62"/>
    <mergeCell ref="AA72:AD72"/>
    <mergeCell ref="B69:J69"/>
    <mergeCell ref="K69:N69"/>
    <mergeCell ref="O69:P69"/>
    <mergeCell ref="B64:J64"/>
    <mergeCell ref="K64:N64"/>
    <mergeCell ref="O64:P64"/>
    <mergeCell ref="Q64:R64"/>
    <mergeCell ref="B68:J68"/>
    <mergeCell ref="K68:N68"/>
    <mergeCell ref="O67:R67"/>
    <mergeCell ref="S67:V67"/>
    <mergeCell ref="W68:X68"/>
    <mergeCell ref="Y68:Z68"/>
    <mergeCell ref="AA68:AD68"/>
    <mergeCell ref="B72:J72"/>
    <mergeCell ref="K72:N72"/>
    <mergeCell ref="O72:R72"/>
    <mergeCell ref="S72:V72"/>
    <mergeCell ref="W72:Z72"/>
    <mergeCell ref="Y63:Z63"/>
    <mergeCell ref="AA57:AD57"/>
    <mergeCell ref="AA63:AD63"/>
    <mergeCell ref="B66:AD66"/>
    <mergeCell ref="AA62:AD62"/>
    <mergeCell ref="S64:T64"/>
    <mergeCell ref="B62:J62"/>
    <mergeCell ref="K62:N62"/>
    <mergeCell ref="W62:X62"/>
    <mergeCell ref="Y62:Z62"/>
    <mergeCell ref="W69:X69"/>
    <mergeCell ref="Y69:Z69"/>
    <mergeCell ref="Q69:R69"/>
    <mergeCell ref="B65:Z65"/>
    <mergeCell ref="W67:Z67"/>
    <mergeCell ref="AA67:AD67"/>
    <mergeCell ref="S68:T68"/>
    <mergeCell ref="U68:V68"/>
    <mergeCell ref="B67:J67"/>
    <mergeCell ref="K67:N67"/>
    <mergeCell ref="AA65:AD65"/>
    <mergeCell ref="B63:J63"/>
    <mergeCell ref="K63:N63"/>
    <mergeCell ref="O63:P63"/>
    <mergeCell ref="Q63:R63"/>
    <mergeCell ref="S63:T63"/>
    <mergeCell ref="U64:V64"/>
    <mergeCell ref="W64:X64"/>
    <mergeCell ref="U63:V63"/>
    <mergeCell ref="W63:X63"/>
    <mergeCell ref="B73:J73"/>
    <mergeCell ref="K73:N73"/>
    <mergeCell ref="O73:P73"/>
    <mergeCell ref="Q73:R73"/>
    <mergeCell ref="AA69:AD69"/>
    <mergeCell ref="B70:Z70"/>
    <mergeCell ref="AA70:AD70"/>
    <mergeCell ref="B71:AD71"/>
    <mergeCell ref="S69:T69"/>
    <mergeCell ref="U69:V69"/>
    <mergeCell ref="W74:X74"/>
    <mergeCell ref="Y74:Z74"/>
    <mergeCell ref="AA74:AD74"/>
    <mergeCell ref="S73:T73"/>
    <mergeCell ref="U73:V73"/>
    <mergeCell ref="W73:X73"/>
    <mergeCell ref="Y73:Z73"/>
    <mergeCell ref="S77:V77"/>
    <mergeCell ref="W77:Z77"/>
    <mergeCell ref="AA77:AD77"/>
    <mergeCell ref="AA73:AD73"/>
    <mergeCell ref="B74:J74"/>
    <mergeCell ref="K74:N74"/>
    <mergeCell ref="O74:P74"/>
    <mergeCell ref="Q74:R74"/>
    <mergeCell ref="S74:T74"/>
    <mergeCell ref="U74:V74"/>
    <mergeCell ref="B78:J78"/>
    <mergeCell ref="K78:N78"/>
    <mergeCell ref="O78:P78"/>
    <mergeCell ref="Q78:R78"/>
    <mergeCell ref="B75:Z75"/>
    <mergeCell ref="AA75:AD75"/>
    <mergeCell ref="B76:AD76"/>
    <mergeCell ref="B77:J77"/>
    <mergeCell ref="K77:N77"/>
    <mergeCell ref="O77:R77"/>
    <mergeCell ref="W79:X79"/>
    <mergeCell ref="Y79:Z79"/>
    <mergeCell ref="AA79:AD79"/>
    <mergeCell ref="S78:T78"/>
    <mergeCell ref="U78:V78"/>
    <mergeCell ref="W78:X78"/>
    <mergeCell ref="Y78:Z78"/>
    <mergeCell ref="S82:V82"/>
    <mergeCell ref="W82:Z82"/>
    <mergeCell ref="AA82:AD82"/>
    <mergeCell ref="AA78:AD78"/>
    <mergeCell ref="B79:J79"/>
    <mergeCell ref="K79:N79"/>
    <mergeCell ref="O79:P79"/>
    <mergeCell ref="Q79:R79"/>
    <mergeCell ref="S79:T79"/>
    <mergeCell ref="U79:V79"/>
    <mergeCell ref="B83:J83"/>
    <mergeCell ref="K83:N83"/>
    <mergeCell ref="O83:P83"/>
    <mergeCell ref="Q83:R83"/>
    <mergeCell ref="B80:Z80"/>
    <mergeCell ref="AA80:AD80"/>
    <mergeCell ref="B81:AD81"/>
    <mergeCell ref="B82:J82"/>
    <mergeCell ref="K82:N82"/>
    <mergeCell ref="O82:R82"/>
    <mergeCell ref="Y84:Z84"/>
    <mergeCell ref="AA84:AD84"/>
    <mergeCell ref="S83:T83"/>
    <mergeCell ref="U83:V83"/>
    <mergeCell ref="W83:X83"/>
    <mergeCell ref="Y83:Z83"/>
    <mergeCell ref="B85:Z85"/>
    <mergeCell ref="AA85:AD85"/>
    <mergeCell ref="AA83:AD83"/>
    <mergeCell ref="B84:J84"/>
    <mergeCell ref="K84:N84"/>
    <mergeCell ref="O84:P84"/>
    <mergeCell ref="Q84:R84"/>
    <mergeCell ref="S84:T84"/>
    <mergeCell ref="U84:V84"/>
    <mergeCell ref="W84:X84"/>
    <mergeCell ref="S113:T113"/>
    <mergeCell ref="U113:V113"/>
    <mergeCell ref="W113:X113"/>
    <mergeCell ref="Y113:Z113"/>
    <mergeCell ref="B113:J113"/>
    <mergeCell ref="K113:N113"/>
    <mergeCell ref="O113:P113"/>
    <mergeCell ref="Q113:R113"/>
    <mergeCell ref="AA113:AD113"/>
    <mergeCell ref="B114:J114"/>
    <mergeCell ref="K114:N114"/>
    <mergeCell ref="O114:P114"/>
    <mergeCell ref="Q114:R114"/>
    <mergeCell ref="S114:T114"/>
    <mergeCell ref="U114:V114"/>
    <mergeCell ref="W114:X114"/>
    <mergeCell ref="Y114:Z114"/>
    <mergeCell ref="AA114:AD114"/>
    <mergeCell ref="AA116:AD116"/>
    <mergeCell ref="S115:T115"/>
    <mergeCell ref="U115:V115"/>
    <mergeCell ref="W115:X115"/>
    <mergeCell ref="Y115:Z115"/>
    <mergeCell ref="B115:J115"/>
    <mergeCell ref="K115:N115"/>
    <mergeCell ref="O115:P115"/>
    <mergeCell ref="Q115:R115"/>
    <mergeCell ref="AA120:AD120"/>
    <mergeCell ref="AA115:AD115"/>
    <mergeCell ref="B116:J116"/>
    <mergeCell ref="K116:N116"/>
    <mergeCell ref="O116:P116"/>
    <mergeCell ref="Q116:R116"/>
    <mergeCell ref="S116:T116"/>
    <mergeCell ref="U116:V116"/>
    <mergeCell ref="W116:X116"/>
    <mergeCell ref="Y116:Z116"/>
    <mergeCell ref="B121:J121"/>
    <mergeCell ref="K121:N121"/>
    <mergeCell ref="O121:P121"/>
    <mergeCell ref="Q121:R121"/>
    <mergeCell ref="B119:AD119"/>
    <mergeCell ref="B120:J120"/>
    <mergeCell ref="K120:N120"/>
    <mergeCell ref="O120:R120"/>
    <mergeCell ref="S120:V120"/>
    <mergeCell ref="W120:Z120"/>
    <mergeCell ref="U122:V122"/>
    <mergeCell ref="W122:X122"/>
    <mergeCell ref="Y122:Z122"/>
    <mergeCell ref="AA122:AD122"/>
    <mergeCell ref="S121:T121"/>
    <mergeCell ref="U121:V121"/>
    <mergeCell ref="W121:X121"/>
    <mergeCell ref="Y121:Z121"/>
    <mergeCell ref="B123:J123"/>
    <mergeCell ref="K123:N123"/>
    <mergeCell ref="O123:P123"/>
    <mergeCell ref="Q123:R123"/>
    <mergeCell ref="AA121:AD121"/>
    <mergeCell ref="B122:J122"/>
    <mergeCell ref="K122:N122"/>
    <mergeCell ref="O122:P122"/>
    <mergeCell ref="Q122:R122"/>
    <mergeCell ref="S122:T122"/>
    <mergeCell ref="U124:V124"/>
    <mergeCell ref="W124:X124"/>
    <mergeCell ref="Y124:Z124"/>
    <mergeCell ref="AA124:AD124"/>
    <mergeCell ref="S123:T123"/>
    <mergeCell ref="U123:V123"/>
    <mergeCell ref="W123:X123"/>
    <mergeCell ref="Y123:Z123"/>
    <mergeCell ref="B125:J125"/>
    <mergeCell ref="K125:N125"/>
    <mergeCell ref="O125:P125"/>
    <mergeCell ref="Q125:R125"/>
    <mergeCell ref="AA123:AD123"/>
    <mergeCell ref="B124:J124"/>
    <mergeCell ref="K124:N124"/>
    <mergeCell ref="O124:P124"/>
    <mergeCell ref="Q124:R124"/>
    <mergeCell ref="S124:T124"/>
    <mergeCell ref="U126:V126"/>
    <mergeCell ref="W126:X126"/>
    <mergeCell ref="Y126:Z126"/>
    <mergeCell ref="AA126:AD126"/>
    <mergeCell ref="S125:T125"/>
    <mergeCell ref="U125:V125"/>
    <mergeCell ref="W125:X125"/>
    <mergeCell ref="Y125:Z125"/>
    <mergeCell ref="B127:J127"/>
    <mergeCell ref="K127:N127"/>
    <mergeCell ref="O127:P127"/>
    <mergeCell ref="Q127:R127"/>
    <mergeCell ref="AA125:AD125"/>
    <mergeCell ref="B126:J126"/>
    <mergeCell ref="K126:N126"/>
    <mergeCell ref="O126:P126"/>
    <mergeCell ref="Q126:R126"/>
    <mergeCell ref="S126:T126"/>
    <mergeCell ref="U128:V128"/>
    <mergeCell ref="W128:X128"/>
    <mergeCell ref="Y128:Z128"/>
    <mergeCell ref="AA128:AD128"/>
    <mergeCell ref="S127:T127"/>
    <mergeCell ref="U127:V127"/>
    <mergeCell ref="W127:X127"/>
    <mergeCell ref="Y127:Z127"/>
    <mergeCell ref="B129:J129"/>
    <mergeCell ref="K129:N129"/>
    <mergeCell ref="O129:P129"/>
    <mergeCell ref="Q129:R129"/>
    <mergeCell ref="AA127:AD127"/>
    <mergeCell ref="B128:J128"/>
    <mergeCell ref="K128:N128"/>
    <mergeCell ref="O128:P128"/>
    <mergeCell ref="Q128:R128"/>
    <mergeCell ref="S128:T128"/>
    <mergeCell ref="U130:V130"/>
    <mergeCell ref="W130:X130"/>
    <mergeCell ref="Y130:Z130"/>
    <mergeCell ref="AA130:AD130"/>
    <mergeCell ref="S129:T129"/>
    <mergeCell ref="U129:V129"/>
    <mergeCell ref="W129:X129"/>
    <mergeCell ref="Y129:Z129"/>
    <mergeCell ref="B131:J131"/>
    <mergeCell ref="K131:N131"/>
    <mergeCell ref="O131:P131"/>
    <mergeCell ref="Q131:R131"/>
    <mergeCell ref="AA129:AD129"/>
    <mergeCell ref="B130:J130"/>
    <mergeCell ref="K130:N130"/>
    <mergeCell ref="O130:P130"/>
    <mergeCell ref="Q130:R130"/>
    <mergeCell ref="S130:T130"/>
    <mergeCell ref="U132:V132"/>
    <mergeCell ref="W132:X132"/>
    <mergeCell ref="Y132:Z132"/>
    <mergeCell ref="AA132:AD132"/>
    <mergeCell ref="S131:T131"/>
    <mergeCell ref="U131:V131"/>
    <mergeCell ref="W131:X131"/>
    <mergeCell ref="Y131:Z131"/>
    <mergeCell ref="B133:J133"/>
    <mergeCell ref="K133:N133"/>
    <mergeCell ref="O133:P133"/>
    <mergeCell ref="Q133:R133"/>
    <mergeCell ref="AA131:AD131"/>
    <mergeCell ref="B132:J132"/>
    <mergeCell ref="K132:N132"/>
    <mergeCell ref="O132:P132"/>
    <mergeCell ref="Q132:R132"/>
    <mergeCell ref="S132:T132"/>
    <mergeCell ref="Y134:Z134"/>
    <mergeCell ref="AA134:AD134"/>
    <mergeCell ref="S133:T133"/>
    <mergeCell ref="U133:V133"/>
    <mergeCell ref="W133:X133"/>
    <mergeCell ref="Y133:Z133"/>
    <mergeCell ref="B135:Z135"/>
    <mergeCell ref="AA135:AD135"/>
    <mergeCell ref="AA133:AD133"/>
    <mergeCell ref="B134:J134"/>
    <mergeCell ref="K134:N134"/>
    <mergeCell ref="O134:P134"/>
    <mergeCell ref="Q134:R134"/>
    <mergeCell ref="S134:T134"/>
    <mergeCell ref="U134:V134"/>
    <mergeCell ref="W134:X134"/>
  </mergeCells>
  <printOptions horizontalCentered="1"/>
  <pageMargins left="0.18" right="0.17" top="0.16" bottom="0.42" header="0.17" footer="0.18"/>
  <pageSetup horizontalDpi="600" verticalDpi="600" orientation="portrait" scale="97" r:id="rId2"/>
  <headerFooter alignWithMargins="0">
    <oddFooter>&amp;L&amp;Z&amp;F&amp;T&amp;C
&amp;RPage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203"/>
  <sheetViews>
    <sheetView zoomScale="115" zoomScaleNormal="115" zoomScalePageLayoutView="0" workbookViewId="0" topLeftCell="A109">
      <selection activeCell="B132" sqref="B132"/>
    </sheetView>
  </sheetViews>
  <sheetFormatPr defaultColWidth="9.140625" defaultRowHeight="12.75"/>
  <cols>
    <col min="1" max="1" width="15.421875" style="0" customWidth="1"/>
    <col min="3" max="3" width="15.00390625" style="0" customWidth="1"/>
    <col min="5" max="5" width="20.8515625" style="0" customWidth="1"/>
    <col min="8" max="8" width="20.8515625" style="0" customWidth="1"/>
    <col min="11" max="11" width="20.28125" style="0" customWidth="1"/>
    <col min="13" max="13" width="10.421875" style="0" customWidth="1"/>
    <col min="15" max="15" width="20.28125" style="0" customWidth="1"/>
    <col min="17" max="17" width="11.57421875" style="0" customWidth="1"/>
  </cols>
  <sheetData>
    <row r="1" ht="13.5" thickBot="1"/>
    <row r="2" spans="1:21" ht="36.75" thickBot="1">
      <c r="A2" s="10" t="s">
        <v>17</v>
      </c>
      <c r="B2" s="11"/>
      <c r="C2" s="12"/>
      <c r="E2" s="13" t="s">
        <v>18</v>
      </c>
      <c r="F2" s="14"/>
      <c r="G2" s="15"/>
      <c r="H2" s="13" t="s">
        <v>18</v>
      </c>
      <c r="I2" s="14"/>
      <c r="K2" s="10" t="s">
        <v>19</v>
      </c>
      <c r="L2" s="16"/>
      <c r="M2" s="17"/>
      <c r="O2" s="226" t="s">
        <v>20</v>
      </c>
      <c r="P2" s="227"/>
      <c r="Q2" s="228"/>
      <c r="R2" s="18"/>
      <c r="S2" s="19"/>
      <c r="T2" s="19"/>
      <c r="U2" s="19"/>
    </row>
    <row r="3" spans="1:23" ht="13.5" thickBot="1">
      <c r="A3" s="222" t="s">
        <v>21</v>
      </c>
      <c r="B3" s="224" t="s">
        <v>22</v>
      </c>
      <c r="C3" s="225"/>
      <c r="D3" s="21"/>
      <c r="E3" s="222" t="s">
        <v>21</v>
      </c>
      <c r="F3" s="222" t="s">
        <v>22</v>
      </c>
      <c r="G3" s="22"/>
      <c r="H3" s="231" t="s">
        <v>21</v>
      </c>
      <c r="I3" s="231" t="s">
        <v>23</v>
      </c>
      <c r="J3" s="23"/>
      <c r="K3" s="222" t="s">
        <v>21</v>
      </c>
      <c r="L3" s="224" t="s">
        <v>22</v>
      </c>
      <c r="M3" s="225"/>
      <c r="N3" s="25"/>
      <c r="O3" s="222" t="s">
        <v>21</v>
      </c>
      <c r="P3" s="224" t="s">
        <v>22</v>
      </c>
      <c r="Q3" s="225"/>
      <c r="R3" s="18"/>
      <c r="S3" s="26" t="s">
        <v>24</v>
      </c>
      <c r="T3" s="27"/>
      <c r="U3" s="19"/>
      <c r="V3" s="26" t="s">
        <v>25</v>
      </c>
      <c r="W3" s="27"/>
    </row>
    <row r="4" spans="1:23" ht="53.25" thickBot="1">
      <c r="A4" s="229"/>
      <c r="B4" s="28" t="s">
        <v>26</v>
      </c>
      <c r="C4" s="29" t="s">
        <v>27</v>
      </c>
      <c r="D4" s="21"/>
      <c r="E4" s="230"/>
      <c r="F4" s="230"/>
      <c r="G4" s="30"/>
      <c r="H4" s="232"/>
      <c r="I4" s="232"/>
      <c r="J4" s="23"/>
      <c r="K4" s="223"/>
      <c r="L4" s="24" t="s">
        <v>26</v>
      </c>
      <c r="M4" s="31" t="s">
        <v>27</v>
      </c>
      <c r="N4" s="32"/>
      <c r="O4" s="223"/>
      <c r="P4" s="20" t="s">
        <v>26</v>
      </c>
      <c r="Q4" s="33" t="s">
        <v>27</v>
      </c>
      <c r="R4" s="34"/>
      <c r="S4" s="31" t="s">
        <v>28</v>
      </c>
      <c r="T4" s="20" t="s">
        <v>29</v>
      </c>
      <c r="U4" s="34"/>
      <c r="V4" s="31" t="s">
        <v>28</v>
      </c>
      <c r="W4" s="20" t="s">
        <v>29</v>
      </c>
    </row>
    <row r="5" spans="1:23" ht="12.75">
      <c r="A5" s="35" t="s">
        <v>30</v>
      </c>
      <c r="B5" s="36">
        <v>1.66</v>
      </c>
      <c r="C5" s="37">
        <v>2</v>
      </c>
      <c r="D5" s="32"/>
      <c r="E5" s="39" t="s">
        <v>31</v>
      </c>
      <c r="F5" s="57">
        <v>0.5</v>
      </c>
      <c r="G5" s="38"/>
      <c r="H5" s="39" t="s">
        <v>32</v>
      </c>
      <c r="I5" s="40">
        <v>56.9</v>
      </c>
      <c r="K5" s="39" t="s">
        <v>33</v>
      </c>
      <c r="L5" s="36">
        <v>3.31</v>
      </c>
      <c r="M5" s="37">
        <v>3.62</v>
      </c>
      <c r="O5" s="39" t="s">
        <v>34</v>
      </c>
      <c r="P5" s="41">
        <v>3.93</v>
      </c>
      <c r="Q5" s="37">
        <v>4.28</v>
      </c>
      <c r="S5" s="35" t="s">
        <v>35</v>
      </c>
      <c r="T5" s="42">
        <v>3.0220000000000002</v>
      </c>
      <c r="V5" s="35" t="s">
        <v>36</v>
      </c>
      <c r="W5" s="42">
        <v>3.616</v>
      </c>
    </row>
    <row r="6" spans="1:23" ht="12.75">
      <c r="A6" s="35" t="s">
        <v>37</v>
      </c>
      <c r="B6" s="36">
        <v>2.04</v>
      </c>
      <c r="C6" s="37">
        <v>2.46</v>
      </c>
      <c r="D6" s="19"/>
      <c r="E6" s="54" t="s">
        <v>38</v>
      </c>
      <c r="F6" s="56">
        <v>0.5</v>
      </c>
      <c r="G6" s="43"/>
      <c r="H6" s="35" t="s">
        <v>31</v>
      </c>
      <c r="I6" s="37"/>
      <c r="K6" s="35" t="s">
        <v>39</v>
      </c>
      <c r="L6" s="36">
        <v>2.27</v>
      </c>
      <c r="M6" s="37">
        <v>2.49</v>
      </c>
      <c r="O6" s="35" t="s">
        <v>40</v>
      </c>
      <c r="P6" s="36">
        <v>2.47</v>
      </c>
      <c r="Q6" s="37">
        <v>2.76</v>
      </c>
      <c r="S6" s="35" t="s">
        <v>41</v>
      </c>
      <c r="T6" s="42">
        <v>3.8080000000000003</v>
      </c>
      <c r="V6" s="35" t="s">
        <v>42</v>
      </c>
      <c r="W6" s="42">
        <v>4.4110000000000005</v>
      </c>
    </row>
    <row r="7" spans="1:23" ht="12.75">
      <c r="A7" s="35" t="s">
        <v>43</v>
      </c>
      <c r="B7" s="36">
        <v>2.06</v>
      </c>
      <c r="C7" s="37">
        <v>2.48</v>
      </c>
      <c r="D7" s="19"/>
      <c r="E7" s="35" t="s">
        <v>44</v>
      </c>
      <c r="F7" s="37">
        <v>0.5</v>
      </c>
      <c r="G7" s="43"/>
      <c r="H7" s="35" t="s">
        <v>38</v>
      </c>
      <c r="I7" s="37"/>
      <c r="K7" s="35" t="s">
        <v>45</v>
      </c>
      <c r="L7" s="36">
        <v>2.3</v>
      </c>
      <c r="M7" s="37">
        <v>2.52</v>
      </c>
      <c r="O7" s="35" t="s">
        <v>46</v>
      </c>
      <c r="P7" s="36">
        <v>2.46</v>
      </c>
      <c r="Q7" s="37">
        <v>2.74</v>
      </c>
      <c r="S7" s="35" t="s">
        <v>47</v>
      </c>
      <c r="T7" s="42">
        <v>4.594</v>
      </c>
      <c r="V7" s="35" t="s">
        <v>48</v>
      </c>
      <c r="W7" s="42">
        <v>5.207</v>
      </c>
    </row>
    <row r="8" spans="1:23" ht="12.75">
      <c r="A8" s="35" t="s">
        <v>49</v>
      </c>
      <c r="B8" s="36">
        <v>1.97</v>
      </c>
      <c r="C8" s="37">
        <v>2.3</v>
      </c>
      <c r="D8" s="19"/>
      <c r="E8" s="35" t="s">
        <v>50</v>
      </c>
      <c r="F8" s="37">
        <v>0.5</v>
      </c>
      <c r="G8" s="43"/>
      <c r="H8" s="35" t="s">
        <v>44</v>
      </c>
      <c r="I8" s="37"/>
      <c r="K8" s="35" t="s">
        <v>51</v>
      </c>
      <c r="L8" s="36">
        <v>2.3</v>
      </c>
      <c r="M8" s="37">
        <v>2.54</v>
      </c>
      <c r="O8" s="35" t="s">
        <v>52</v>
      </c>
      <c r="P8" s="36">
        <v>2.48</v>
      </c>
      <c r="Q8" s="37">
        <v>2.78</v>
      </c>
      <c r="S8" s="35" t="s">
        <v>53</v>
      </c>
      <c r="T8" s="42">
        <v>5.38</v>
      </c>
      <c r="V8" s="35" t="s">
        <v>54</v>
      </c>
      <c r="W8" s="42">
        <v>6.002</v>
      </c>
    </row>
    <row r="9" spans="1:23" ht="12.75">
      <c r="A9" s="35" t="s">
        <v>55</v>
      </c>
      <c r="B9" s="36">
        <v>2.46</v>
      </c>
      <c r="C9" s="37">
        <v>2.96</v>
      </c>
      <c r="D9" s="19"/>
      <c r="E9" s="35" t="s">
        <v>56</v>
      </c>
      <c r="F9" s="37">
        <v>0.42</v>
      </c>
      <c r="G9" s="43"/>
      <c r="H9" s="35" t="s">
        <v>50</v>
      </c>
      <c r="I9" s="37"/>
      <c r="K9" s="35" t="s">
        <v>57</v>
      </c>
      <c r="L9" s="36">
        <v>2.32</v>
      </c>
      <c r="M9" s="37">
        <v>2.57</v>
      </c>
      <c r="O9" s="35" t="s">
        <v>58</v>
      </c>
      <c r="P9" s="36">
        <v>2.46</v>
      </c>
      <c r="Q9" s="37">
        <v>2.75</v>
      </c>
      <c r="S9" s="35" t="s">
        <v>59</v>
      </c>
      <c r="T9" s="42">
        <v>6.165</v>
      </c>
      <c r="V9" s="35" t="s">
        <v>60</v>
      </c>
      <c r="W9" s="42">
        <v>6.798</v>
      </c>
    </row>
    <row r="10" spans="1:23" ht="12.75">
      <c r="A10" s="35" t="s">
        <v>61</v>
      </c>
      <c r="B10" s="36">
        <v>2</v>
      </c>
      <c r="C10" s="37">
        <v>2.34</v>
      </c>
      <c r="D10" s="19"/>
      <c r="E10" s="35" t="s">
        <v>62</v>
      </c>
      <c r="F10" s="37">
        <v>0.42</v>
      </c>
      <c r="G10" s="43"/>
      <c r="H10" s="35" t="s">
        <v>56</v>
      </c>
      <c r="I10" s="37"/>
      <c r="K10" s="35" t="s">
        <v>63</v>
      </c>
      <c r="L10" s="36">
        <v>2.69</v>
      </c>
      <c r="M10" s="37">
        <v>2.93</v>
      </c>
      <c r="O10" s="35" t="s">
        <v>64</v>
      </c>
      <c r="P10" s="36">
        <v>2.58</v>
      </c>
      <c r="Q10" s="37">
        <v>2.91</v>
      </c>
      <c r="S10" s="35" t="s">
        <v>65</v>
      </c>
      <c r="T10" s="42">
        <v>6.9510000000000005</v>
      </c>
      <c r="V10" s="35" t="s">
        <v>66</v>
      </c>
      <c r="W10" s="42">
        <v>7.593</v>
      </c>
    </row>
    <row r="11" spans="1:23" ht="12.75">
      <c r="A11" s="35" t="s">
        <v>67</v>
      </c>
      <c r="B11" s="36">
        <v>2.5</v>
      </c>
      <c r="C11" s="37">
        <v>3</v>
      </c>
      <c r="D11" s="19"/>
      <c r="E11" s="35" t="s">
        <v>68</v>
      </c>
      <c r="F11" s="37">
        <v>0.42</v>
      </c>
      <c r="G11" s="43"/>
      <c r="H11" s="35" t="s">
        <v>62</v>
      </c>
      <c r="I11" s="37"/>
      <c r="K11" s="35" t="s">
        <v>69</v>
      </c>
      <c r="L11" s="36">
        <v>2.7</v>
      </c>
      <c r="M11" s="37">
        <v>2.95</v>
      </c>
      <c r="O11" s="35" t="s">
        <v>70</v>
      </c>
      <c r="P11" s="36">
        <v>2.6</v>
      </c>
      <c r="Q11" s="37">
        <v>2.94</v>
      </c>
      <c r="S11" s="35" t="s">
        <v>71</v>
      </c>
      <c r="T11" s="42">
        <v>7.737</v>
      </c>
      <c r="V11" s="35" t="s">
        <v>72</v>
      </c>
      <c r="W11" s="42">
        <v>8.388</v>
      </c>
    </row>
    <row r="12" spans="1:23" ht="12.75">
      <c r="A12" s="35" t="s">
        <v>73</v>
      </c>
      <c r="B12" s="36">
        <v>2.53</v>
      </c>
      <c r="C12" s="37">
        <v>3.04</v>
      </c>
      <c r="D12" s="19"/>
      <c r="E12" s="35" t="s">
        <v>74</v>
      </c>
      <c r="F12" s="37">
        <v>0.5</v>
      </c>
      <c r="G12" s="43"/>
      <c r="H12" s="35" t="s">
        <v>68</v>
      </c>
      <c r="I12" s="37"/>
      <c r="K12" s="35" t="s">
        <v>75</v>
      </c>
      <c r="L12" s="36">
        <v>2.71</v>
      </c>
      <c r="M12" s="37">
        <v>2.97</v>
      </c>
      <c r="O12" s="35" t="s">
        <v>76</v>
      </c>
      <c r="P12" s="36">
        <v>2.61</v>
      </c>
      <c r="Q12" s="37">
        <v>2.97</v>
      </c>
      <c r="S12" s="35" t="s">
        <v>77</v>
      </c>
      <c r="T12" s="42">
        <v>8.523</v>
      </c>
      <c r="V12" s="35" t="s">
        <v>78</v>
      </c>
      <c r="W12" s="42">
        <v>9.184000000000001</v>
      </c>
    </row>
    <row r="13" spans="1:23" ht="13.5" thickBot="1">
      <c r="A13" s="35" t="s">
        <v>79</v>
      </c>
      <c r="B13" s="36">
        <v>1.93</v>
      </c>
      <c r="C13" s="37">
        <v>2.26</v>
      </c>
      <c r="D13" s="19"/>
      <c r="E13" s="35" t="s">
        <v>80</v>
      </c>
      <c r="F13" s="37">
        <v>0.5</v>
      </c>
      <c r="G13" s="43"/>
      <c r="H13" s="35" t="s">
        <v>74</v>
      </c>
      <c r="I13" s="37"/>
      <c r="K13" s="35" t="s">
        <v>81</v>
      </c>
      <c r="L13" s="36">
        <v>3.29</v>
      </c>
      <c r="M13" s="37">
        <v>3.57</v>
      </c>
      <c r="O13" s="35" t="s">
        <v>82</v>
      </c>
      <c r="P13" s="36">
        <v>2.79</v>
      </c>
      <c r="Q13" s="37">
        <v>3.08</v>
      </c>
      <c r="S13" s="35" t="s">
        <v>83</v>
      </c>
      <c r="T13" s="42">
        <v>9.308</v>
      </c>
      <c r="V13" s="44" t="s">
        <v>84</v>
      </c>
      <c r="W13" s="45">
        <v>9.979000000000001</v>
      </c>
    </row>
    <row r="14" spans="1:20" ht="13.5" thickBot="1">
      <c r="A14" s="35" t="s">
        <v>85</v>
      </c>
      <c r="B14" s="36">
        <v>2.27</v>
      </c>
      <c r="C14" s="37">
        <v>2.6</v>
      </c>
      <c r="D14" s="19"/>
      <c r="E14" s="35" t="s">
        <v>86</v>
      </c>
      <c r="F14" s="37">
        <v>0.5</v>
      </c>
      <c r="G14" s="43"/>
      <c r="H14" s="35" t="s">
        <v>80</v>
      </c>
      <c r="I14" s="37"/>
      <c r="K14" s="35" t="s">
        <v>87</v>
      </c>
      <c r="L14" s="36">
        <v>3.3</v>
      </c>
      <c r="M14" s="37">
        <v>3.59</v>
      </c>
      <c r="O14" s="35" t="s">
        <v>88</v>
      </c>
      <c r="P14" s="36">
        <v>2.79</v>
      </c>
      <c r="Q14" s="37">
        <v>3.08</v>
      </c>
      <c r="S14" s="44" t="s">
        <v>89</v>
      </c>
      <c r="T14" s="45">
        <v>10.094</v>
      </c>
    </row>
    <row r="15" spans="1:17" ht="12.75">
      <c r="A15" s="35" t="s">
        <v>90</v>
      </c>
      <c r="B15" s="36">
        <v>2.3</v>
      </c>
      <c r="C15" s="37">
        <v>2.63</v>
      </c>
      <c r="D15" s="19"/>
      <c r="E15" s="35" t="s">
        <v>91</v>
      </c>
      <c r="F15" s="37">
        <v>0.58</v>
      </c>
      <c r="G15" s="43"/>
      <c r="H15" s="35" t="s">
        <v>86</v>
      </c>
      <c r="I15" s="37"/>
      <c r="K15" s="35" t="s">
        <v>92</v>
      </c>
      <c r="L15" s="36">
        <v>0.82</v>
      </c>
      <c r="M15" s="37">
        <v>0.94</v>
      </c>
      <c r="O15" s="35" t="s">
        <v>93</v>
      </c>
      <c r="P15" s="36">
        <v>2.87</v>
      </c>
      <c r="Q15" s="37">
        <v>3.18</v>
      </c>
    </row>
    <row r="16" spans="1:17" ht="12.75">
      <c r="A16" s="35" t="s">
        <v>94</v>
      </c>
      <c r="B16" s="36">
        <v>2.32</v>
      </c>
      <c r="C16" s="37">
        <v>2.65</v>
      </c>
      <c r="D16" s="19"/>
      <c r="E16" s="35" t="s">
        <v>95</v>
      </c>
      <c r="F16" s="37">
        <v>0.58</v>
      </c>
      <c r="G16" s="43"/>
      <c r="H16" s="35" t="s">
        <v>91</v>
      </c>
      <c r="I16" s="37"/>
      <c r="K16" s="35" t="s">
        <v>96</v>
      </c>
      <c r="L16" s="36">
        <v>0.84</v>
      </c>
      <c r="M16" s="37">
        <v>0.96</v>
      </c>
      <c r="O16" s="35" t="s">
        <v>97</v>
      </c>
      <c r="P16" s="36">
        <v>2.8</v>
      </c>
      <c r="Q16" s="37">
        <v>3.1</v>
      </c>
    </row>
    <row r="17" spans="1:17" ht="12.75">
      <c r="A17" s="35" t="s">
        <v>98</v>
      </c>
      <c r="B17" s="36">
        <v>2.61</v>
      </c>
      <c r="C17" s="37">
        <v>3.05</v>
      </c>
      <c r="D17" s="19"/>
      <c r="E17" s="35" t="s">
        <v>99</v>
      </c>
      <c r="F17" s="37">
        <v>0.58</v>
      </c>
      <c r="G17" s="43"/>
      <c r="H17" s="35" t="s">
        <v>95</v>
      </c>
      <c r="I17" s="37"/>
      <c r="K17" s="35" t="s">
        <v>100</v>
      </c>
      <c r="L17" s="36">
        <v>0.84</v>
      </c>
      <c r="M17" s="37">
        <v>0.97</v>
      </c>
      <c r="O17" s="35" t="s">
        <v>101</v>
      </c>
      <c r="P17" s="36">
        <v>2.88</v>
      </c>
      <c r="Q17" s="37">
        <v>3.2</v>
      </c>
    </row>
    <row r="18" spans="1:17" ht="12.75">
      <c r="A18" s="35" t="s">
        <v>102</v>
      </c>
      <c r="B18" s="36">
        <v>2.63</v>
      </c>
      <c r="C18" s="37">
        <v>3.07</v>
      </c>
      <c r="D18" s="19"/>
      <c r="E18" s="35" t="s">
        <v>103</v>
      </c>
      <c r="F18" s="37">
        <v>0.33</v>
      </c>
      <c r="G18" s="43"/>
      <c r="H18" s="35" t="s">
        <v>99</v>
      </c>
      <c r="I18" s="37"/>
      <c r="K18" s="35" t="s">
        <v>104</v>
      </c>
      <c r="L18" s="36">
        <v>1.03</v>
      </c>
      <c r="M18" s="37">
        <v>1.16</v>
      </c>
      <c r="O18" s="35" t="s">
        <v>105</v>
      </c>
      <c r="P18" s="36">
        <v>2.89</v>
      </c>
      <c r="Q18" s="37">
        <v>3.22</v>
      </c>
    </row>
    <row r="19" spans="1:17" ht="12.75">
      <c r="A19" s="35" t="s">
        <v>106</v>
      </c>
      <c r="B19" s="36">
        <v>2.91</v>
      </c>
      <c r="C19" s="37">
        <v>3.45</v>
      </c>
      <c r="D19" s="19"/>
      <c r="E19" s="35" t="s">
        <v>107</v>
      </c>
      <c r="F19" s="37">
        <v>0.33</v>
      </c>
      <c r="G19" s="43"/>
      <c r="H19" s="35" t="s">
        <v>103</v>
      </c>
      <c r="I19" s="37"/>
      <c r="K19" s="35" t="s">
        <v>108</v>
      </c>
      <c r="L19" s="36">
        <v>1.05</v>
      </c>
      <c r="M19" s="37">
        <v>1.19</v>
      </c>
      <c r="O19" s="35" t="s">
        <v>109</v>
      </c>
      <c r="P19" s="36">
        <v>2.9</v>
      </c>
      <c r="Q19" s="37">
        <v>3.24</v>
      </c>
    </row>
    <row r="20" spans="1:17" ht="12.75">
      <c r="A20" s="35" t="s">
        <v>110</v>
      </c>
      <c r="B20" s="36">
        <v>2.94</v>
      </c>
      <c r="C20" s="37">
        <v>3.48</v>
      </c>
      <c r="D20" s="19"/>
      <c r="E20" s="35" t="s">
        <v>111</v>
      </c>
      <c r="F20" s="37">
        <v>0.33</v>
      </c>
      <c r="G20" s="43"/>
      <c r="H20" s="35" t="s">
        <v>107</v>
      </c>
      <c r="I20" s="37"/>
      <c r="K20" s="35" t="s">
        <v>112</v>
      </c>
      <c r="L20" s="36">
        <v>1.24</v>
      </c>
      <c r="M20" s="37">
        <v>1.39</v>
      </c>
      <c r="O20" s="35" t="s">
        <v>113</v>
      </c>
      <c r="P20" s="36">
        <v>3.11</v>
      </c>
      <c r="Q20" s="37">
        <v>3.44</v>
      </c>
    </row>
    <row r="21" spans="1:17" ht="12.75">
      <c r="A21" s="35" t="s">
        <v>114</v>
      </c>
      <c r="B21" s="36">
        <v>3.28</v>
      </c>
      <c r="C21" s="37">
        <v>3.95</v>
      </c>
      <c r="D21" s="19"/>
      <c r="E21" s="35" t="s">
        <v>115</v>
      </c>
      <c r="F21" s="37">
        <v>0.67</v>
      </c>
      <c r="G21" s="43"/>
      <c r="H21" s="35" t="s">
        <v>111</v>
      </c>
      <c r="I21" s="37"/>
      <c r="K21" s="35" t="s">
        <v>116</v>
      </c>
      <c r="L21" s="36">
        <v>1.25</v>
      </c>
      <c r="M21" s="37">
        <v>1.41</v>
      </c>
      <c r="O21" s="35" t="s">
        <v>117</v>
      </c>
      <c r="P21" s="36">
        <v>3.11</v>
      </c>
      <c r="Q21" s="37">
        <v>3.45</v>
      </c>
    </row>
    <row r="22" spans="1:17" ht="12.75">
      <c r="A22" s="35" t="s">
        <v>118</v>
      </c>
      <c r="B22" s="36">
        <v>3.31</v>
      </c>
      <c r="C22" s="37">
        <v>3.98</v>
      </c>
      <c r="D22" s="19"/>
      <c r="E22" s="35" t="s">
        <v>119</v>
      </c>
      <c r="F22" s="37">
        <v>0.67</v>
      </c>
      <c r="G22" s="43"/>
      <c r="H22" s="35" t="s">
        <v>115</v>
      </c>
      <c r="I22" s="37"/>
      <c r="K22" s="35" t="s">
        <v>120</v>
      </c>
      <c r="L22" s="36">
        <v>1.46</v>
      </c>
      <c r="M22" s="37">
        <v>1.63</v>
      </c>
      <c r="O22" s="35" t="s">
        <v>121</v>
      </c>
      <c r="P22" s="36">
        <v>3.12</v>
      </c>
      <c r="Q22" s="37">
        <v>3.47</v>
      </c>
    </row>
    <row r="23" spans="1:17" ht="12.75">
      <c r="A23" s="35" t="s">
        <v>122</v>
      </c>
      <c r="B23" s="36">
        <v>3.34</v>
      </c>
      <c r="C23" s="37">
        <v>4.01</v>
      </c>
      <c r="D23" s="46"/>
      <c r="E23" s="35" t="s">
        <v>123</v>
      </c>
      <c r="F23" s="37">
        <v>0.67</v>
      </c>
      <c r="G23" s="43"/>
      <c r="H23" s="35" t="s">
        <v>119</v>
      </c>
      <c r="I23" s="37"/>
      <c r="K23" s="35" t="s">
        <v>124</v>
      </c>
      <c r="L23" s="36">
        <v>1.47</v>
      </c>
      <c r="M23" s="37">
        <v>1.65</v>
      </c>
      <c r="O23" s="35" t="s">
        <v>125</v>
      </c>
      <c r="P23" s="36">
        <v>3.14</v>
      </c>
      <c r="Q23" s="37">
        <v>3.51</v>
      </c>
    </row>
    <row r="24" spans="1:17" ht="12.75">
      <c r="A24" s="35" t="s">
        <v>126</v>
      </c>
      <c r="B24" s="36">
        <v>3.37</v>
      </c>
      <c r="C24" s="37">
        <v>4.05</v>
      </c>
      <c r="D24" s="46"/>
      <c r="E24" s="35" t="s">
        <v>127</v>
      </c>
      <c r="F24" s="37">
        <v>0.83</v>
      </c>
      <c r="G24" s="43"/>
      <c r="H24" s="35" t="s">
        <v>123</v>
      </c>
      <c r="I24" s="37"/>
      <c r="K24" s="35" t="s">
        <v>128</v>
      </c>
      <c r="L24" s="36">
        <v>1.45</v>
      </c>
      <c r="M24" s="37">
        <v>1.61</v>
      </c>
      <c r="O24" s="35" t="s">
        <v>129</v>
      </c>
      <c r="P24" s="36">
        <v>3.91</v>
      </c>
      <c r="Q24" s="37">
        <v>4.24</v>
      </c>
    </row>
    <row r="25" spans="1:17" ht="12.75">
      <c r="A25" s="35" t="s">
        <v>130</v>
      </c>
      <c r="B25" s="36">
        <v>3.42</v>
      </c>
      <c r="C25" s="37">
        <v>4.11</v>
      </c>
      <c r="D25" s="46"/>
      <c r="E25" s="35" t="s">
        <v>131</v>
      </c>
      <c r="F25" s="37">
        <v>0.83</v>
      </c>
      <c r="G25" s="43"/>
      <c r="H25" s="35" t="s">
        <v>127</v>
      </c>
      <c r="I25" s="37">
        <v>7.7</v>
      </c>
      <c r="K25" s="35" t="s">
        <v>132</v>
      </c>
      <c r="L25" s="36">
        <v>1.67</v>
      </c>
      <c r="M25" s="37">
        <v>1.85</v>
      </c>
      <c r="O25" s="35" t="s">
        <v>133</v>
      </c>
      <c r="P25" s="36">
        <v>3.92</v>
      </c>
      <c r="Q25" s="37">
        <v>4.25</v>
      </c>
    </row>
    <row r="26" spans="1:17" ht="12.75">
      <c r="A26" s="35" t="s">
        <v>134</v>
      </c>
      <c r="B26" s="36">
        <v>3.48</v>
      </c>
      <c r="C26" s="37">
        <v>4.17</v>
      </c>
      <c r="D26" s="46"/>
      <c r="E26" s="35" t="s">
        <v>135</v>
      </c>
      <c r="F26" s="37">
        <v>0.83</v>
      </c>
      <c r="G26" s="43"/>
      <c r="H26" s="35" t="s">
        <v>131</v>
      </c>
      <c r="I26" s="37">
        <v>4.1</v>
      </c>
      <c r="K26" s="35" t="s">
        <v>136</v>
      </c>
      <c r="L26" s="36">
        <v>1.67</v>
      </c>
      <c r="M26" s="37">
        <v>1.86</v>
      </c>
      <c r="O26" s="35" t="s">
        <v>137</v>
      </c>
      <c r="P26" s="36">
        <v>3.93</v>
      </c>
      <c r="Q26" s="37">
        <v>4.27</v>
      </c>
    </row>
    <row r="27" spans="1:17" ht="12.75">
      <c r="A27" s="35" t="s">
        <v>138</v>
      </c>
      <c r="B27" s="36">
        <v>2.6</v>
      </c>
      <c r="C27" s="37">
        <v>2.93</v>
      </c>
      <c r="D27" s="46"/>
      <c r="E27" s="35" t="s">
        <v>139</v>
      </c>
      <c r="F27" s="37">
        <v>0.83</v>
      </c>
      <c r="G27" s="43"/>
      <c r="H27" s="35" t="s">
        <v>135</v>
      </c>
      <c r="I27" s="37">
        <v>3.07</v>
      </c>
      <c r="K27" s="35" t="s">
        <v>140</v>
      </c>
      <c r="L27" s="36">
        <v>1.66</v>
      </c>
      <c r="M27" s="37">
        <v>1.83</v>
      </c>
      <c r="O27" s="35" t="s">
        <v>141</v>
      </c>
      <c r="P27" s="36">
        <v>0.93</v>
      </c>
      <c r="Q27" s="37">
        <v>1.09</v>
      </c>
    </row>
    <row r="28" spans="1:17" ht="12.75">
      <c r="A28" s="35" t="s">
        <v>142</v>
      </c>
      <c r="B28" s="36">
        <v>2.63</v>
      </c>
      <c r="C28" s="37">
        <v>2.96</v>
      </c>
      <c r="D28" s="46"/>
      <c r="E28" s="35" t="s">
        <v>143</v>
      </c>
      <c r="F28" s="37">
        <v>0.83</v>
      </c>
      <c r="G28" s="43"/>
      <c r="H28" s="35" t="s">
        <v>139</v>
      </c>
      <c r="I28" s="37">
        <v>5.9</v>
      </c>
      <c r="K28" s="35" t="s">
        <v>144</v>
      </c>
      <c r="L28" s="36">
        <v>1.86</v>
      </c>
      <c r="M28" s="37">
        <v>2.05</v>
      </c>
      <c r="O28" s="35" t="s">
        <v>145</v>
      </c>
      <c r="P28" s="36">
        <v>0.95</v>
      </c>
      <c r="Q28" s="37">
        <v>1.13</v>
      </c>
    </row>
    <row r="29" spans="1:17" ht="12.75">
      <c r="A29" s="35" t="s">
        <v>146</v>
      </c>
      <c r="B29" s="36">
        <v>2.65</v>
      </c>
      <c r="C29" s="37">
        <v>2.98</v>
      </c>
      <c r="D29" s="46"/>
      <c r="E29" s="35" t="s">
        <v>147</v>
      </c>
      <c r="F29" s="37">
        <v>0.75</v>
      </c>
      <c r="G29" s="43"/>
      <c r="H29" s="35" t="s">
        <v>143</v>
      </c>
      <c r="I29" s="37">
        <v>4</v>
      </c>
      <c r="K29" s="35" t="s">
        <v>148</v>
      </c>
      <c r="L29" s="36">
        <v>1.86</v>
      </c>
      <c r="M29" s="37">
        <v>2.06</v>
      </c>
      <c r="O29" s="35" t="s">
        <v>149</v>
      </c>
      <c r="P29" s="36">
        <v>1.57</v>
      </c>
      <c r="Q29" s="37">
        <v>1.78</v>
      </c>
    </row>
    <row r="30" spans="1:17" ht="12.75">
      <c r="A30" s="35" t="s">
        <v>150</v>
      </c>
      <c r="B30" s="36">
        <v>2.68</v>
      </c>
      <c r="C30" s="37">
        <v>3.01</v>
      </c>
      <c r="D30" s="46"/>
      <c r="E30" s="35" t="s">
        <v>151</v>
      </c>
      <c r="F30" s="37">
        <v>0.75</v>
      </c>
      <c r="G30" s="43"/>
      <c r="H30" s="35" t="s">
        <v>147</v>
      </c>
      <c r="I30" s="37"/>
      <c r="K30" s="35" t="s">
        <v>152</v>
      </c>
      <c r="L30" s="36">
        <v>1.88</v>
      </c>
      <c r="M30" s="37">
        <v>2.09</v>
      </c>
      <c r="O30" s="35" t="s">
        <v>153</v>
      </c>
      <c r="P30" s="36">
        <v>1.69</v>
      </c>
      <c r="Q30" s="37">
        <v>1.93</v>
      </c>
    </row>
    <row r="31" spans="1:17" ht="12.75">
      <c r="A31" s="35" t="s">
        <v>154</v>
      </c>
      <c r="B31" s="36">
        <v>3.05</v>
      </c>
      <c r="C31" s="37">
        <v>3.53</v>
      </c>
      <c r="D31" s="46"/>
      <c r="E31" s="35" t="s">
        <v>155</v>
      </c>
      <c r="F31" s="37">
        <v>0.75</v>
      </c>
      <c r="G31" s="43"/>
      <c r="H31" s="35" t="s">
        <v>151</v>
      </c>
      <c r="I31" s="37"/>
      <c r="K31" s="35" t="s">
        <v>156</v>
      </c>
      <c r="L31" s="36">
        <v>2.07</v>
      </c>
      <c r="M31" s="37">
        <v>2.27</v>
      </c>
      <c r="O31" s="35" t="s">
        <v>157</v>
      </c>
      <c r="P31" s="36">
        <v>1.82</v>
      </c>
      <c r="Q31" s="37">
        <v>2.11</v>
      </c>
    </row>
    <row r="32" spans="1:17" ht="12.75">
      <c r="A32" s="35" t="s">
        <v>158</v>
      </c>
      <c r="B32" s="36">
        <v>3.08</v>
      </c>
      <c r="C32" s="37">
        <v>3.56</v>
      </c>
      <c r="D32" s="46"/>
      <c r="E32" s="35" t="s">
        <v>159</v>
      </c>
      <c r="F32" s="37">
        <v>0.75</v>
      </c>
      <c r="G32" s="43"/>
      <c r="H32" s="35" t="s">
        <v>155</v>
      </c>
      <c r="I32" s="37"/>
      <c r="K32" s="35" t="s">
        <v>160</v>
      </c>
      <c r="L32" s="36">
        <v>2.07</v>
      </c>
      <c r="M32" s="37">
        <v>2.28</v>
      </c>
      <c r="O32" s="35" t="s">
        <v>161</v>
      </c>
      <c r="P32" s="36">
        <v>1.69</v>
      </c>
      <c r="Q32" s="37">
        <v>1.94</v>
      </c>
    </row>
    <row r="33" spans="1:17" ht="12.75">
      <c r="A33" s="35" t="s">
        <v>162</v>
      </c>
      <c r="B33" s="36">
        <v>3.11</v>
      </c>
      <c r="C33" s="37">
        <v>3.59</v>
      </c>
      <c r="D33" s="46"/>
      <c r="E33" s="35" t="s">
        <v>163</v>
      </c>
      <c r="F33" s="37">
        <v>0.58</v>
      </c>
      <c r="G33" s="43"/>
      <c r="H33" s="35" t="s">
        <v>159</v>
      </c>
      <c r="I33" s="37"/>
      <c r="K33" s="35" t="s">
        <v>164</v>
      </c>
      <c r="L33" s="36">
        <v>2.09</v>
      </c>
      <c r="M33" s="37">
        <v>2.31</v>
      </c>
      <c r="O33" s="35" t="s">
        <v>165</v>
      </c>
      <c r="P33" s="36">
        <v>1.81</v>
      </c>
      <c r="Q33" s="37">
        <v>2.1</v>
      </c>
    </row>
    <row r="34" spans="1:17" ht="12.75">
      <c r="A34" s="35" t="s">
        <v>166</v>
      </c>
      <c r="B34" s="36">
        <v>3.57</v>
      </c>
      <c r="C34" s="37">
        <v>4.23</v>
      </c>
      <c r="D34" s="46"/>
      <c r="E34" s="35" t="s">
        <v>167</v>
      </c>
      <c r="F34" s="37">
        <v>0.58</v>
      </c>
      <c r="G34" s="43"/>
      <c r="H34" s="35" t="s">
        <v>163</v>
      </c>
      <c r="I34" s="37"/>
      <c r="K34" s="35"/>
      <c r="L34" s="36"/>
      <c r="M34" s="37"/>
      <c r="O34" s="35" t="s">
        <v>168</v>
      </c>
      <c r="P34" s="36">
        <v>1.85</v>
      </c>
      <c r="Q34" s="37">
        <v>2.1</v>
      </c>
    </row>
    <row r="35" spans="1:17" ht="12.75">
      <c r="A35" s="35" t="s">
        <v>169</v>
      </c>
      <c r="B35" s="36">
        <v>3.6</v>
      </c>
      <c r="C35" s="37">
        <v>4.27</v>
      </c>
      <c r="D35" s="46"/>
      <c r="E35" s="35" t="s">
        <v>170</v>
      </c>
      <c r="F35" s="37">
        <v>0.58</v>
      </c>
      <c r="G35" s="43"/>
      <c r="H35" s="35" t="s">
        <v>167</v>
      </c>
      <c r="I35" s="37"/>
      <c r="K35" s="35"/>
      <c r="L35" s="36"/>
      <c r="M35" s="37"/>
      <c r="O35" s="35" t="s">
        <v>171</v>
      </c>
      <c r="P35" s="36">
        <v>1.97</v>
      </c>
      <c r="Q35" s="37">
        <v>2.26</v>
      </c>
    </row>
    <row r="36" spans="1:17" ht="12.75">
      <c r="A36" s="35" t="s">
        <v>172</v>
      </c>
      <c r="B36" s="36">
        <v>3.63</v>
      </c>
      <c r="C36" s="37">
        <v>4.3</v>
      </c>
      <c r="D36" s="46"/>
      <c r="E36" s="35" t="s">
        <v>173</v>
      </c>
      <c r="F36" s="37">
        <v>0.54</v>
      </c>
      <c r="G36" s="43"/>
      <c r="H36" s="35" t="s">
        <v>170</v>
      </c>
      <c r="I36" s="37"/>
      <c r="K36" s="35"/>
      <c r="L36" s="36"/>
      <c r="M36" s="37"/>
      <c r="O36" s="35" t="s">
        <v>174</v>
      </c>
      <c r="P36" s="36">
        <v>1.98</v>
      </c>
      <c r="Q36" s="37">
        <v>2.28</v>
      </c>
    </row>
    <row r="37" spans="1:17" ht="12.75">
      <c r="A37" s="35" t="s">
        <v>175</v>
      </c>
      <c r="B37" s="36">
        <v>4.11</v>
      </c>
      <c r="C37" s="37">
        <v>4.94</v>
      </c>
      <c r="D37" s="46"/>
      <c r="E37" s="35" t="s">
        <v>176</v>
      </c>
      <c r="F37" s="37">
        <v>0.54</v>
      </c>
      <c r="G37" s="43"/>
      <c r="H37" s="35" t="s">
        <v>173</v>
      </c>
      <c r="I37" s="37"/>
      <c r="K37" s="35"/>
      <c r="L37" s="36"/>
      <c r="M37" s="37"/>
      <c r="O37" s="35" t="s">
        <v>177</v>
      </c>
      <c r="P37" s="36">
        <v>2.02</v>
      </c>
      <c r="Q37" s="37">
        <v>2.27</v>
      </c>
    </row>
    <row r="38" spans="1:17" ht="12.75">
      <c r="A38" s="35" t="s">
        <v>178</v>
      </c>
      <c r="B38" s="36">
        <v>4.13</v>
      </c>
      <c r="C38" s="37">
        <v>4.97</v>
      </c>
      <c r="D38" s="46"/>
      <c r="E38" s="35" t="s">
        <v>179</v>
      </c>
      <c r="F38" s="37">
        <v>0.67</v>
      </c>
      <c r="G38" s="43"/>
      <c r="H38" s="35" t="s">
        <v>176</v>
      </c>
      <c r="I38" s="37"/>
      <c r="K38" s="35"/>
      <c r="L38" s="36"/>
      <c r="M38" s="37"/>
      <c r="O38" s="35" t="s">
        <v>180</v>
      </c>
      <c r="P38" s="36">
        <v>2.03</v>
      </c>
      <c r="Q38" s="37">
        <v>2.28</v>
      </c>
    </row>
    <row r="39" spans="1:17" ht="12.75">
      <c r="A39" s="35" t="s">
        <v>181</v>
      </c>
      <c r="B39" s="36">
        <v>4.16</v>
      </c>
      <c r="C39" s="37">
        <v>5</v>
      </c>
      <c r="D39" s="46"/>
      <c r="E39" s="35" t="s">
        <v>182</v>
      </c>
      <c r="F39" s="37">
        <v>0.67</v>
      </c>
      <c r="G39" s="43"/>
      <c r="H39" s="35" t="s">
        <v>179</v>
      </c>
      <c r="I39" s="37">
        <v>3.19</v>
      </c>
      <c r="K39" s="35"/>
      <c r="L39" s="36"/>
      <c r="M39" s="37"/>
      <c r="O39" s="35" t="s">
        <v>183</v>
      </c>
      <c r="P39" s="36">
        <v>2.13</v>
      </c>
      <c r="Q39" s="37">
        <v>2.42</v>
      </c>
    </row>
    <row r="40" spans="1:17" ht="12.75">
      <c r="A40" s="35" t="s">
        <v>184</v>
      </c>
      <c r="B40" s="36">
        <v>4.19</v>
      </c>
      <c r="C40" s="37">
        <v>5.03</v>
      </c>
      <c r="D40" s="46"/>
      <c r="E40" s="35" t="s">
        <v>185</v>
      </c>
      <c r="F40" s="37">
        <v>0.67</v>
      </c>
      <c r="G40" s="43"/>
      <c r="H40" s="35" t="s">
        <v>182</v>
      </c>
      <c r="I40" s="37">
        <v>1.65</v>
      </c>
      <c r="K40" s="35"/>
      <c r="L40" s="36"/>
      <c r="M40" s="37"/>
      <c r="O40" s="35" t="s">
        <v>186</v>
      </c>
      <c r="P40" s="36">
        <v>2.14</v>
      </c>
      <c r="Q40" s="37">
        <v>2.43</v>
      </c>
    </row>
    <row r="41" spans="1:17" ht="12.75">
      <c r="A41" s="35" t="s">
        <v>187</v>
      </c>
      <c r="B41" s="36">
        <v>4.21</v>
      </c>
      <c r="C41" s="37">
        <v>5.06</v>
      </c>
      <c r="D41" s="46"/>
      <c r="E41" s="35" t="s">
        <v>188</v>
      </c>
      <c r="F41" s="37">
        <v>0.67</v>
      </c>
      <c r="G41" s="43"/>
      <c r="H41" s="35" t="s">
        <v>185</v>
      </c>
      <c r="I41" s="37">
        <v>2.44</v>
      </c>
      <c r="K41" s="35"/>
      <c r="L41" s="36"/>
      <c r="M41" s="37"/>
      <c r="O41" s="35" t="s">
        <v>189</v>
      </c>
      <c r="P41" s="36">
        <v>2.29</v>
      </c>
      <c r="Q41" s="37">
        <v>2.58</v>
      </c>
    </row>
    <row r="42" spans="1:17" ht="13.5" thickBot="1">
      <c r="A42" s="35" t="s">
        <v>190</v>
      </c>
      <c r="B42" s="36">
        <v>4.23</v>
      </c>
      <c r="C42" s="37">
        <v>5.08</v>
      </c>
      <c r="D42" s="46"/>
      <c r="E42" s="35" t="s">
        <v>191</v>
      </c>
      <c r="F42" s="37">
        <v>0.67</v>
      </c>
      <c r="G42" s="43"/>
      <c r="H42" s="35" t="s">
        <v>188</v>
      </c>
      <c r="I42" s="37">
        <v>4.7</v>
      </c>
      <c r="K42" s="44"/>
      <c r="L42" s="47"/>
      <c r="M42" s="48"/>
      <c r="O42" s="35" t="s">
        <v>192</v>
      </c>
      <c r="P42" s="36">
        <v>2.3</v>
      </c>
      <c r="Q42" s="37">
        <v>2.59</v>
      </c>
    </row>
    <row r="43" spans="1:17" ht="12.75">
      <c r="A43" s="35" t="s">
        <v>193</v>
      </c>
      <c r="B43" s="36">
        <v>4.28</v>
      </c>
      <c r="C43" s="37">
        <v>5.14</v>
      </c>
      <c r="D43" s="46"/>
      <c r="E43" s="35" t="s">
        <v>194</v>
      </c>
      <c r="F43" s="37">
        <v>1</v>
      </c>
      <c r="G43" s="43"/>
      <c r="H43" s="35" t="s">
        <v>191</v>
      </c>
      <c r="I43" s="37">
        <v>3.92</v>
      </c>
      <c r="O43" s="35"/>
      <c r="P43" s="36"/>
      <c r="Q43" s="37"/>
    </row>
    <row r="44" spans="1:17" ht="12.75">
      <c r="A44" s="49" t="s">
        <v>195</v>
      </c>
      <c r="B44" s="36">
        <v>4.33</v>
      </c>
      <c r="C44" s="37">
        <v>5.19</v>
      </c>
      <c r="D44" s="46"/>
      <c r="E44" s="35" t="s">
        <v>196</v>
      </c>
      <c r="F44" s="37">
        <v>1</v>
      </c>
      <c r="G44" s="43"/>
      <c r="H44" s="35" t="s">
        <v>194</v>
      </c>
      <c r="I44" s="37"/>
      <c r="O44" s="35"/>
      <c r="P44" s="36"/>
      <c r="Q44" s="37"/>
    </row>
    <row r="45" spans="1:17" ht="12.75">
      <c r="A45" s="35" t="s">
        <v>197</v>
      </c>
      <c r="B45" s="36">
        <v>4.37</v>
      </c>
      <c r="C45" s="37">
        <v>5.24</v>
      </c>
      <c r="D45" s="46"/>
      <c r="E45" s="35" t="s">
        <v>198</v>
      </c>
      <c r="F45" s="37">
        <v>1</v>
      </c>
      <c r="G45" s="43"/>
      <c r="H45" s="35" t="s">
        <v>196</v>
      </c>
      <c r="I45" s="37"/>
      <c r="O45" s="35"/>
      <c r="P45" s="36"/>
      <c r="Q45" s="37"/>
    </row>
    <row r="46" spans="1:17" ht="12.75">
      <c r="A46" s="35" t="s">
        <v>199</v>
      </c>
      <c r="B46" s="36">
        <v>2.95</v>
      </c>
      <c r="C46" s="37">
        <v>3.28</v>
      </c>
      <c r="D46" s="46"/>
      <c r="E46" s="35" t="s">
        <v>200</v>
      </c>
      <c r="F46" s="37">
        <v>1</v>
      </c>
      <c r="G46" s="43"/>
      <c r="H46" s="35" t="s">
        <v>198</v>
      </c>
      <c r="I46" s="37"/>
      <c r="O46" s="35"/>
      <c r="P46" s="36"/>
      <c r="Q46" s="37"/>
    </row>
    <row r="47" spans="1:17" ht="12.75">
      <c r="A47" s="35" t="s">
        <v>201</v>
      </c>
      <c r="B47" s="36">
        <v>2.97</v>
      </c>
      <c r="C47" s="37">
        <v>3.3</v>
      </c>
      <c r="D47" s="46"/>
      <c r="E47" s="35" t="s">
        <v>202</v>
      </c>
      <c r="F47" s="37">
        <v>1</v>
      </c>
      <c r="G47" s="43"/>
      <c r="H47" s="35" t="s">
        <v>200</v>
      </c>
      <c r="I47" s="37"/>
      <c r="O47" s="35"/>
      <c r="P47" s="36"/>
      <c r="Q47" s="37"/>
    </row>
    <row r="48" spans="1:17" ht="12.75">
      <c r="A48" s="35" t="s">
        <v>203</v>
      </c>
      <c r="B48" s="36">
        <v>5.29</v>
      </c>
      <c r="C48" s="37">
        <v>6.33</v>
      </c>
      <c r="D48" s="46"/>
      <c r="E48" s="35" t="s">
        <v>204</v>
      </c>
      <c r="F48" s="37">
        <v>1.17</v>
      </c>
      <c r="G48" s="43"/>
      <c r="H48" s="35" t="s">
        <v>202</v>
      </c>
      <c r="I48" s="37"/>
      <c r="O48" s="35"/>
      <c r="P48" s="36"/>
      <c r="Q48" s="37"/>
    </row>
    <row r="49" spans="1:17" ht="12.75">
      <c r="A49" s="35" t="s">
        <v>205</v>
      </c>
      <c r="B49" s="36">
        <v>2.99</v>
      </c>
      <c r="C49" s="37">
        <v>3.32</v>
      </c>
      <c r="D49" s="46"/>
      <c r="E49" s="35" t="s">
        <v>206</v>
      </c>
      <c r="F49" s="37">
        <v>1.17</v>
      </c>
      <c r="G49" s="43"/>
      <c r="H49" s="35" t="s">
        <v>204</v>
      </c>
      <c r="I49" s="37">
        <v>11.1</v>
      </c>
      <c r="O49" s="35"/>
      <c r="P49" s="36"/>
      <c r="Q49" s="37"/>
    </row>
    <row r="50" spans="1:17" ht="13.5" thickBot="1">
      <c r="A50" s="35" t="s">
        <v>207</v>
      </c>
      <c r="B50" s="36">
        <v>5.38</v>
      </c>
      <c r="C50" s="37">
        <v>6.44</v>
      </c>
      <c r="D50" s="46"/>
      <c r="E50" s="35" t="s">
        <v>208</v>
      </c>
      <c r="F50" s="37">
        <v>1.17</v>
      </c>
      <c r="G50" s="43"/>
      <c r="H50" s="35" t="s">
        <v>206</v>
      </c>
      <c r="I50" s="37">
        <v>5.8</v>
      </c>
      <c r="O50" s="44"/>
      <c r="P50" s="47"/>
      <c r="Q50" s="48"/>
    </row>
    <row r="51" spans="1:9" ht="12.75">
      <c r="A51" s="35" t="s">
        <v>209</v>
      </c>
      <c r="B51" s="36">
        <v>3.01</v>
      </c>
      <c r="C51" s="37">
        <v>3.35</v>
      </c>
      <c r="D51" s="46"/>
      <c r="E51" s="35" t="s">
        <v>210</v>
      </c>
      <c r="F51" s="37">
        <v>1.17</v>
      </c>
      <c r="G51" s="43"/>
      <c r="H51" s="35" t="s">
        <v>208</v>
      </c>
      <c r="I51" s="37">
        <v>8.5</v>
      </c>
    </row>
    <row r="52" spans="1:9" ht="12.75">
      <c r="A52" s="35" t="s">
        <v>211</v>
      </c>
      <c r="B52" s="36">
        <v>3.58</v>
      </c>
      <c r="C52" s="37">
        <v>4.12</v>
      </c>
      <c r="D52" s="46"/>
      <c r="E52" s="35" t="s">
        <v>212</v>
      </c>
      <c r="F52" s="37">
        <v>1.17</v>
      </c>
      <c r="G52" s="43"/>
      <c r="H52" s="35" t="s">
        <v>210</v>
      </c>
      <c r="I52" s="37">
        <v>7.2</v>
      </c>
    </row>
    <row r="53" spans="1:9" ht="12.75">
      <c r="A53" s="35" t="s">
        <v>213</v>
      </c>
      <c r="B53" s="36">
        <v>3.61</v>
      </c>
      <c r="C53" s="37">
        <v>4.15</v>
      </c>
      <c r="D53" s="46"/>
      <c r="E53" s="35" t="s">
        <v>214</v>
      </c>
      <c r="F53" s="37">
        <v>1.08</v>
      </c>
      <c r="G53" s="43"/>
      <c r="H53" s="35" t="s">
        <v>212</v>
      </c>
      <c r="I53" s="37">
        <v>9.8</v>
      </c>
    </row>
    <row r="54" spans="1:9" ht="12.75">
      <c r="A54" s="35" t="s">
        <v>215</v>
      </c>
      <c r="B54" s="36">
        <v>3.63</v>
      </c>
      <c r="C54" s="37">
        <v>4.18</v>
      </c>
      <c r="D54" s="46"/>
      <c r="E54" s="35" t="s">
        <v>216</v>
      </c>
      <c r="F54" s="37">
        <v>1.08</v>
      </c>
      <c r="G54" s="43"/>
      <c r="H54" s="35" t="s">
        <v>214</v>
      </c>
      <c r="I54" s="37"/>
    </row>
    <row r="55" spans="1:9" ht="12.75">
      <c r="A55" s="35" t="s">
        <v>217</v>
      </c>
      <c r="B55" s="36">
        <v>3.94</v>
      </c>
      <c r="C55" s="37">
        <v>4.61</v>
      </c>
      <c r="D55" s="46"/>
      <c r="E55" s="35" t="s">
        <v>218</v>
      </c>
      <c r="F55" s="37">
        <v>1.08</v>
      </c>
      <c r="G55" s="43"/>
      <c r="H55" s="35" t="s">
        <v>216</v>
      </c>
      <c r="I55" s="37"/>
    </row>
    <row r="56" spans="1:9" ht="12.75">
      <c r="A56" s="35" t="s">
        <v>219</v>
      </c>
      <c r="B56" s="36">
        <v>3.96</v>
      </c>
      <c r="C56" s="37">
        <v>4.63</v>
      </c>
      <c r="D56" s="46"/>
      <c r="E56" s="35" t="s">
        <v>220</v>
      </c>
      <c r="F56" s="37">
        <v>1.08</v>
      </c>
      <c r="G56" s="43"/>
      <c r="H56" s="35" t="s">
        <v>218</v>
      </c>
      <c r="I56" s="37"/>
    </row>
    <row r="57" spans="1:9" ht="12.75">
      <c r="A57" s="35" t="s">
        <v>221</v>
      </c>
      <c r="B57" s="36">
        <v>3.99</v>
      </c>
      <c r="C57" s="37">
        <v>4.66</v>
      </c>
      <c r="D57" s="46"/>
      <c r="E57" s="35" t="s">
        <v>222</v>
      </c>
      <c r="F57" s="37">
        <v>1.08</v>
      </c>
      <c r="G57" s="43"/>
      <c r="H57" s="35" t="s">
        <v>220</v>
      </c>
      <c r="I57" s="37"/>
    </row>
    <row r="58" spans="1:9" ht="12.75">
      <c r="A58" s="35" t="s">
        <v>223</v>
      </c>
      <c r="B58" s="36">
        <v>4.46</v>
      </c>
      <c r="C58" s="37">
        <v>5.29</v>
      </c>
      <c r="D58" s="46"/>
      <c r="E58" s="35" t="s">
        <v>224</v>
      </c>
      <c r="F58" s="37">
        <v>0.92</v>
      </c>
      <c r="G58" s="43"/>
      <c r="H58" s="35" t="s">
        <v>222</v>
      </c>
      <c r="I58" s="37"/>
    </row>
    <row r="59" spans="1:9" ht="12.75">
      <c r="A59" s="35" t="s">
        <v>225</v>
      </c>
      <c r="B59" s="36">
        <v>4.48</v>
      </c>
      <c r="C59" s="37">
        <v>5.31</v>
      </c>
      <c r="D59" s="46"/>
      <c r="E59" s="35" t="s">
        <v>226</v>
      </c>
      <c r="F59" s="37">
        <v>0.92</v>
      </c>
      <c r="G59" s="43"/>
      <c r="H59" s="35" t="s">
        <v>224</v>
      </c>
      <c r="I59" s="37"/>
    </row>
    <row r="60" spans="1:9" ht="12.75">
      <c r="A60" s="35" t="s">
        <v>227</v>
      </c>
      <c r="B60" s="36">
        <v>4.96</v>
      </c>
      <c r="C60" s="37">
        <v>5.96</v>
      </c>
      <c r="D60" s="46"/>
      <c r="E60" s="35" t="s">
        <v>228</v>
      </c>
      <c r="F60" s="37">
        <v>0.92</v>
      </c>
      <c r="G60" s="43"/>
      <c r="H60" s="35" t="s">
        <v>226</v>
      </c>
      <c r="I60" s="37"/>
    </row>
    <row r="61" spans="1:9" ht="12.75">
      <c r="A61" s="35" t="s">
        <v>229</v>
      </c>
      <c r="B61" s="36">
        <v>4.98</v>
      </c>
      <c r="C61" s="37">
        <v>5.98</v>
      </c>
      <c r="D61" s="46"/>
      <c r="E61" s="35" t="s">
        <v>230</v>
      </c>
      <c r="F61" s="37">
        <v>0.92</v>
      </c>
      <c r="G61" s="43"/>
      <c r="H61" s="35" t="s">
        <v>228</v>
      </c>
      <c r="I61" s="37"/>
    </row>
    <row r="62" spans="1:9" ht="12.75">
      <c r="A62" s="35" t="s">
        <v>231</v>
      </c>
      <c r="B62" s="36">
        <v>5</v>
      </c>
      <c r="C62" s="37">
        <v>6.01</v>
      </c>
      <c r="D62" s="46"/>
      <c r="E62" s="35" t="s">
        <v>232</v>
      </c>
      <c r="F62" s="37">
        <v>0.92</v>
      </c>
      <c r="G62" s="43"/>
      <c r="H62" s="35" t="s">
        <v>230</v>
      </c>
      <c r="I62" s="37"/>
    </row>
    <row r="63" spans="1:9" ht="12.75">
      <c r="A63" s="35" t="s">
        <v>233</v>
      </c>
      <c r="B63" s="36">
        <v>5.03</v>
      </c>
      <c r="C63" s="37">
        <v>6.04</v>
      </c>
      <c r="D63" s="46"/>
      <c r="E63" s="35" t="s">
        <v>234</v>
      </c>
      <c r="F63" s="37">
        <v>0.92</v>
      </c>
      <c r="G63" s="43"/>
      <c r="H63" s="35" t="s">
        <v>232</v>
      </c>
      <c r="I63" s="37"/>
    </row>
    <row r="64" spans="1:9" ht="12.75">
      <c r="A64" s="35" t="s">
        <v>235</v>
      </c>
      <c r="B64" s="36">
        <v>5.05</v>
      </c>
      <c r="C64" s="37">
        <v>6.06</v>
      </c>
      <c r="D64" s="46"/>
      <c r="E64" s="35" t="s">
        <v>236</v>
      </c>
      <c r="F64" s="37">
        <v>0.83</v>
      </c>
      <c r="G64" s="43"/>
      <c r="H64" s="35" t="s">
        <v>234</v>
      </c>
      <c r="I64" s="37"/>
    </row>
    <row r="65" spans="1:9" ht="12.75">
      <c r="A65" s="35" t="s">
        <v>237</v>
      </c>
      <c r="B65" s="36">
        <v>5.07</v>
      </c>
      <c r="C65" s="37">
        <v>6.09</v>
      </c>
      <c r="D65" s="46"/>
      <c r="E65" s="35" t="s">
        <v>238</v>
      </c>
      <c r="F65" s="37">
        <v>0.83</v>
      </c>
      <c r="G65" s="43"/>
      <c r="H65" s="35" t="s">
        <v>236</v>
      </c>
      <c r="I65" s="37"/>
    </row>
    <row r="66" spans="1:9" ht="12.75">
      <c r="A66" s="35" t="s">
        <v>239</v>
      </c>
      <c r="B66" s="36">
        <v>5.1</v>
      </c>
      <c r="C66" s="37">
        <v>6.12</v>
      </c>
      <c r="D66" s="46"/>
      <c r="E66" s="35" t="s">
        <v>240</v>
      </c>
      <c r="F66" s="37">
        <v>0.83</v>
      </c>
      <c r="G66" s="43"/>
      <c r="H66" s="35" t="s">
        <v>238</v>
      </c>
      <c r="I66" s="37"/>
    </row>
    <row r="67" spans="1:9" ht="12.75">
      <c r="A67" s="35" t="s">
        <v>241</v>
      </c>
      <c r="B67" s="36">
        <v>5.15</v>
      </c>
      <c r="C67" s="37">
        <v>6.18</v>
      </c>
      <c r="D67" s="46"/>
      <c r="E67" s="35" t="s">
        <v>242</v>
      </c>
      <c r="F67" s="37">
        <v>0.83</v>
      </c>
      <c r="G67" s="43"/>
      <c r="H67" s="35" t="s">
        <v>240</v>
      </c>
      <c r="I67" s="37"/>
    </row>
    <row r="68" spans="1:9" ht="12.75">
      <c r="A68" s="35" t="s">
        <v>243</v>
      </c>
      <c r="B68" s="36">
        <v>5.2</v>
      </c>
      <c r="C68" s="37">
        <v>6.23</v>
      </c>
      <c r="D68" s="19"/>
      <c r="E68" s="35" t="s">
        <v>244</v>
      </c>
      <c r="F68" s="37">
        <v>0.83</v>
      </c>
      <c r="G68" s="43"/>
      <c r="H68" s="35" t="s">
        <v>242</v>
      </c>
      <c r="I68" s="37"/>
    </row>
    <row r="69" spans="1:9" ht="12.75">
      <c r="A69" s="35" t="s">
        <v>245</v>
      </c>
      <c r="B69" s="36">
        <v>3.5</v>
      </c>
      <c r="C69" s="37">
        <v>3.92</v>
      </c>
      <c r="D69" s="19"/>
      <c r="E69" s="35" t="s">
        <v>246</v>
      </c>
      <c r="F69" s="37">
        <v>0.83</v>
      </c>
      <c r="G69" s="43"/>
      <c r="H69" s="35" t="s">
        <v>244</v>
      </c>
      <c r="I69" s="37"/>
    </row>
    <row r="70" spans="1:9" ht="12.75">
      <c r="A70" s="35" t="s">
        <v>247</v>
      </c>
      <c r="B70" s="36">
        <v>3.53</v>
      </c>
      <c r="C70" s="37">
        <v>3.95</v>
      </c>
      <c r="D70" s="19"/>
      <c r="E70" s="35" t="s">
        <v>248</v>
      </c>
      <c r="F70" s="37">
        <v>1</v>
      </c>
      <c r="G70" s="43"/>
      <c r="H70" s="35" t="s">
        <v>246</v>
      </c>
      <c r="I70" s="37"/>
    </row>
    <row r="71" spans="1:9" ht="12.75">
      <c r="A71" s="35" t="s">
        <v>249</v>
      </c>
      <c r="B71" s="36">
        <v>3.95</v>
      </c>
      <c r="C71" s="37">
        <v>4.51</v>
      </c>
      <c r="D71" s="19"/>
      <c r="E71" s="35" t="s">
        <v>250</v>
      </c>
      <c r="F71" s="37">
        <v>1</v>
      </c>
      <c r="G71" s="43"/>
      <c r="H71" s="35" t="s">
        <v>248</v>
      </c>
      <c r="I71" s="37">
        <v>9.4</v>
      </c>
    </row>
    <row r="72" spans="1:9" ht="12.75">
      <c r="A72" s="35" t="s">
        <v>251</v>
      </c>
      <c r="B72" s="36">
        <v>3.98</v>
      </c>
      <c r="C72" s="37">
        <v>4.54</v>
      </c>
      <c r="D72" s="19"/>
      <c r="E72" s="35" t="s">
        <v>252</v>
      </c>
      <c r="F72" s="37">
        <v>1</v>
      </c>
      <c r="G72" s="43"/>
      <c r="H72" s="35" t="s">
        <v>250</v>
      </c>
      <c r="I72" s="37">
        <v>4.9</v>
      </c>
    </row>
    <row r="73" spans="1:9" ht="12.75">
      <c r="A73" s="35" t="s">
        <v>253</v>
      </c>
      <c r="B73" s="36">
        <v>4</v>
      </c>
      <c r="C73" s="37">
        <v>4.56</v>
      </c>
      <c r="D73" s="19"/>
      <c r="E73" s="35" t="s">
        <v>254</v>
      </c>
      <c r="F73" s="37">
        <v>1</v>
      </c>
      <c r="G73" s="43"/>
      <c r="H73" s="35" t="s">
        <v>252</v>
      </c>
      <c r="I73" s="37">
        <v>3.71</v>
      </c>
    </row>
    <row r="74" spans="1:9" ht="12.75">
      <c r="A74" s="35" t="s">
        <v>255</v>
      </c>
      <c r="B74" s="36">
        <v>4.23</v>
      </c>
      <c r="C74" s="37">
        <v>4.9</v>
      </c>
      <c r="D74" s="19"/>
      <c r="E74" s="35" t="s">
        <v>256</v>
      </c>
      <c r="F74" s="37">
        <v>1</v>
      </c>
      <c r="G74" s="43"/>
      <c r="H74" s="35" t="s">
        <v>254</v>
      </c>
      <c r="I74" s="37">
        <v>7.2</v>
      </c>
    </row>
    <row r="75" spans="1:9" ht="12.75">
      <c r="A75" s="35" t="s">
        <v>257</v>
      </c>
      <c r="B75" s="36">
        <v>4.25</v>
      </c>
      <c r="C75" s="37">
        <v>4.92</v>
      </c>
      <c r="D75" s="19"/>
      <c r="E75" s="35" t="s">
        <v>258</v>
      </c>
      <c r="F75" s="37">
        <v>1</v>
      </c>
      <c r="G75" s="43"/>
      <c r="H75" s="35" t="s">
        <v>256</v>
      </c>
      <c r="I75" s="37">
        <v>6.1</v>
      </c>
    </row>
    <row r="76" spans="1:9" ht="12.75">
      <c r="A76" s="35" t="s">
        <v>259</v>
      </c>
      <c r="B76" s="36">
        <v>4.28</v>
      </c>
      <c r="C76" s="37">
        <v>4.95</v>
      </c>
      <c r="D76" s="19"/>
      <c r="E76" s="35" t="s">
        <v>260</v>
      </c>
      <c r="F76" s="37">
        <v>1.25</v>
      </c>
      <c r="G76" s="43"/>
      <c r="H76" s="35" t="s">
        <v>258</v>
      </c>
      <c r="I76" s="37">
        <v>8.3</v>
      </c>
    </row>
    <row r="77" spans="1:9" ht="12.75">
      <c r="A77" s="35" t="s">
        <v>261</v>
      </c>
      <c r="B77" s="36">
        <v>4.76</v>
      </c>
      <c r="C77" s="37">
        <v>5.59</v>
      </c>
      <c r="D77" s="19"/>
      <c r="E77" s="35" t="s">
        <v>262</v>
      </c>
      <c r="F77" s="37">
        <v>1.25</v>
      </c>
      <c r="G77" s="43"/>
      <c r="H77" s="35" t="s">
        <v>260</v>
      </c>
      <c r="I77" s="37"/>
    </row>
    <row r="78" spans="1:9" ht="12.75">
      <c r="A78" s="35" t="s">
        <v>263</v>
      </c>
      <c r="B78" s="36">
        <v>4.78</v>
      </c>
      <c r="C78" s="37">
        <v>5.62</v>
      </c>
      <c r="D78" s="19"/>
      <c r="E78" s="35" t="s">
        <v>264</v>
      </c>
      <c r="F78" s="37">
        <v>1.25</v>
      </c>
      <c r="G78" s="43"/>
      <c r="H78" s="35" t="s">
        <v>262</v>
      </c>
      <c r="I78" s="37"/>
    </row>
    <row r="79" spans="1:9" ht="12.75">
      <c r="A79" s="35" t="s">
        <v>265</v>
      </c>
      <c r="B79" s="36">
        <v>4.81</v>
      </c>
      <c r="C79" s="37">
        <v>5.65</v>
      </c>
      <c r="D79" s="19"/>
      <c r="E79" s="35" t="s">
        <v>266</v>
      </c>
      <c r="F79" s="37">
        <v>1.25</v>
      </c>
      <c r="G79" s="43"/>
      <c r="H79" s="35" t="s">
        <v>264</v>
      </c>
      <c r="I79" s="37"/>
    </row>
    <row r="80" spans="1:9" ht="12.75">
      <c r="A80" s="35" t="s">
        <v>267</v>
      </c>
      <c r="B80" s="36">
        <v>5.27</v>
      </c>
      <c r="C80" s="37">
        <v>6.27</v>
      </c>
      <c r="D80" s="19"/>
      <c r="E80" s="35" t="s">
        <v>268</v>
      </c>
      <c r="F80" s="37">
        <v>1.25</v>
      </c>
      <c r="G80" s="43"/>
      <c r="H80" s="35" t="s">
        <v>266</v>
      </c>
      <c r="I80" s="37"/>
    </row>
    <row r="81" spans="1:9" ht="12.75">
      <c r="A81" s="35" t="s">
        <v>269</v>
      </c>
      <c r="B81" s="36">
        <v>5.3</v>
      </c>
      <c r="C81" s="37">
        <v>6.3</v>
      </c>
      <c r="D81" s="19"/>
      <c r="E81" s="35" t="s">
        <v>270</v>
      </c>
      <c r="F81" s="37">
        <v>1.25</v>
      </c>
      <c r="G81" s="43"/>
      <c r="H81" s="35" t="s">
        <v>268</v>
      </c>
      <c r="I81" s="37"/>
    </row>
    <row r="82" spans="1:9" ht="12.75">
      <c r="A82" s="35" t="s">
        <v>271</v>
      </c>
      <c r="B82" s="36">
        <v>5.89</v>
      </c>
      <c r="C82" s="37">
        <v>7.1</v>
      </c>
      <c r="D82" s="19"/>
      <c r="E82" s="35" t="s">
        <v>272</v>
      </c>
      <c r="F82" s="37">
        <v>1.17</v>
      </c>
      <c r="G82" s="43"/>
      <c r="H82" s="35" t="s">
        <v>270</v>
      </c>
      <c r="I82" s="37"/>
    </row>
    <row r="83" spans="1:9" ht="12.75">
      <c r="A83" s="35" t="s">
        <v>273</v>
      </c>
      <c r="B83" s="36">
        <v>5.91</v>
      </c>
      <c r="C83" s="37">
        <v>7.12</v>
      </c>
      <c r="D83" s="19"/>
      <c r="E83" s="35" t="s">
        <v>274</v>
      </c>
      <c r="F83" s="37">
        <v>1.17</v>
      </c>
      <c r="G83" s="43"/>
      <c r="H83" s="35" t="s">
        <v>272</v>
      </c>
      <c r="I83" s="37"/>
    </row>
    <row r="84" spans="1:9" ht="12.75">
      <c r="A84" s="35" t="s">
        <v>275</v>
      </c>
      <c r="B84" s="36">
        <v>5.94</v>
      </c>
      <c r="C84" s="37">
        <v>7.15</v>
      </c>
      <c r="D84" s="19"/>
      <c r="E84" s="35" t="s">
        <v>276</v>
      </c>
      <c r="F84" s="37">
        <v>1.17</v>
      </c>
      <c r="G84" s="43"/>
      <c r="H84" s="35" t="s">
        <v>274</v>
      </c>
      <c r="I84" s="37"/>
    </row>
    <row r="85" spans="1:9" ht="12.75">
      <c r="A85" s="35" t="s">
        <v>277</v>
      </c>
      <c r="B85" s="36">
        <v>5.96</v>
      </c>
      <c r="C85" s="37">
        <v>7.18</v>
      </c>
      <c r="D85" s="19"/>
      <c r="E85" s="35" t="s">
        <v>278</v>
      </c>
      <c r="F85" s="37">
        <v>1.17</v>
      </c>
      <c r="G85" s="43"/>
      <c r="H85" s="35" t="s">
        <v>276</v>
      </c>
      <c r="I85" s="37"/>
    </row>
    <row r="86" spans="1:9" ht="12.75">
      <c r="A86" s="35" t="s">
        <v>279</v>
      </c>
      <c r="B86" s="36">
        <v>5.99</v>
      </c>
      <c r="C86" s="37">
        <v>7.21</v>
      </c>
      <c r="D86" s="19"/>
      <c r="E86" s="35" t="s">
        <v>280</v>
      </c>
      <c r="F86" s="37">
        <v>1.17</v>
      </c>
      <c r="G86" s="43"/>
      <c r="H86" s="35" t="s">
        <v>278</v>
      </c>
      <c r="I86" s="37"/>
    </row>
    <row r="87" spans="1:9" ht="12.75">
      <c r="A87" s="35" t="s">
        <v>281</v>
      </c>
      <c r="B87" s="36">
        <v>6.01</v>
      </c>
      <c r="C87" s="37">
        <v>7.23</v>
      </c>
      <c r="D87" s="19"/>
      <c r="E87" s="35" t="s">
        <v>282</v>
      </c>
      <c r="F87" s="37">
        <v>1.17</v>
      </c>
      <c r="G87" s="43"/>
      <c r="H87" s="35" t="s">
        <v>280</v>
      </c>
      <c r="I87" s="37"/>
    </row>
    <row r="88" spans="1:9" ht="12.75">
      <c r="A88" s="35" t="s">
        <v>283</v>
      </c>
      <c r="B88" s="36">
        <v>6.03</v>
      </c>
      <c r="C88" s="37">
        <v>7.26</v>
      </c>
      <c r="D88" s="19"/>
      <c r="E88" s="35" t="s">
        <v>284</v>
      </c>
      <c r="F88" s="37">
        <v>1.33</v>
      </c>
      <c r="G88" s="43"/>
      <c r="H88" s="35" t="s">
        <v>282</v>
      </c>
      <c r="I88" s="37"/>
    </row>
    <row r="89" spans="1:9" ht="12.75">
      <c r="A89" s="35" t="s">
        <v>285</v>
      </c>
      <c r="B89" s="36">
        <v>6.22</v>
      </c>
      <c r="C89" s="37">
        <v>7.51</v>
      </c>
      <c r="D89" s="19"/>
      <c r="E89" s="35" t="s">
        <v>286</v>
      </c>
      <c r="F89" s="37">
        <v>1.33</v>
      </c>
      <c r="G89" s="43"/>
      <c r="H89" s="35" t="s">
        <v>284</v>
      </c>
      <c r="I89" s="37">
        <v>12.8</v>
      </c>
    </row>
    <row r="90" spans="1:9" ht="12.75">
      <c r="A90" s="35" t="s">
        <v>287</v>
      </c>
      <c r="B90" s="36">
        <v>6.25</v>
      </c>
      <c r="C90" s="37">
        <v>7.54</v>
      </c>
      <c r="D90" s="19"/>
      <c r="E90" s="35" t="s">
        <v>288</v>
      </c>
      <c r="F90" s="37">
        <v>1.33</v>
      </c>
      <c r="G90" s="43"/>
      <c r="H90" s="35" t="s">
        <v>286</v>
      </c>
      <c r="I90" s="37">
        <v>6.6</v>
      </c>
    </row>
    <row r="91" spans="1:9" ht="12.75">
      <c r="A91" s="35" t="s">
        <v>289</v>
      </c>
      <c r="B91" s="36">
        <v>6.26</v>
      </c>
      <c r="C91" s="37">
        <v>7.56</v>
      </c>
      <c r="D91" s="19"/>
      <c r="E91" s="35" t="s">
        <v>290</v>
      </c>
      <c r="F91" s="37">
        <v>1.33</v>
      </c>
      <c r="G91" s="43"/>
      <c r="H91" s="35" t="s">
        <v>288</v>
      </c>
      <c r="I91" s="37">
        <v>18.5</v>
      </c>
    </row>
    <row r="92" spans="1:9" ht="12.75">
      <c r="A92" s="35" t="s">
        <v>291</v>
      </c>
      <c r="B92" s="36">
        <v>6.29</v>
      </c>
      <c r="C92" s="37">
        <v>7.59</v>
      </c>
      <c r="D92" s="19"/>
      <c r="E92" s="35" t="s">
        <v>292</v>
      </c>
      <c r="F92" s="37">
        <v>1.33</v>
      </c>
      <c r="G92" s="43"/>
      <c r="H92" s="35" t="s">
        <v>290</v>
      </c>
      <c r="I92" s="37">
        <v>9.8</v>
      </c>
    </row>
    <row r="93" spans="1:9" ht="12.75">
      <c r="A93" s="35" t="s">
        <v>293</v>
      </c>
      <c r="B93" s="36">
        <v>6.32</v>
      </c>
      <c r="C93" s="37">
        <v>7.62</v>
      </c>
      <c r="D93" s="19"/>
      <c r="E93" s="35" t="s">
        <v>294</v>
      </c>
      <c r="F93" s="37">
        <v>1.33</v>
      </c>
      <c r="G93" s="43"/>
      <c r="H93" s="35" t="s">
        <v>292</v>
      </c>
      <c r="I93" s="37">
        <v>8.2</v>
      </c>
    </row>
    <row r="94" spans="1:9" ht="12.75">
      <c r="A94" s="35" t="s">
        <v>295</v>
      </c>
      <c r="B94" s="36">
        <v>6.34</v>
      </c>
      <c r="C94" s="37">
        <v>7.64</v>
      </c>
      <c r="D94" s="19"/>
      <c r="E94" s="35" t="s">
        <v>296</v>
      </c>
      <c r="F94" s="37">
        <v>1.33</v>
      </c>
      <c r="G94" s="43"/>
      <c r="H94" s="35" t="s">
        <v>294</v>
      </c>
      <c r="I94" s="37">
        <v>15.7</v>
      </c>
    </row>
    <row r="95" spans="1:9" ht="12.75">
      <c r="A95" s="35" t="s">
        <v>297</v>
      </c>
      <c r="B95" s="36">
        <v>6.36</v>
      </c>
      <c r="C95" s="37">
        <v>7.67</v>
      </c>
      <c r="D95" s="19"/>
      <c r="E95" s="35" t="s">
        <v>298</v>
      </c>
      <c r="F95" s="37">
        <v>1.42</v>
      </c>
      <c r="G95" s="43"/>
      <c r="H95" s="35" t="s">
        <v>296</v>
      </c>
      <c r="I95" s="37">
        <v>11.3</v>
      </c>
    </row>
    <row r="96" spans="1:9" ht="12.75">
      <c r="A96" s="35" t="s">
        <v>299</v>
      </c>
      <c r="B96" s="36">
        <v>6.39</v>
      </c>
      <c r="C96" s="37">
        <v>7.7</v>
      </c>
      <c r="D96" s="19"/>
      <c r="E96" s="35" t="s">
        <v>300</v>
      </c>
      <c r="F96" s="37">
        <v>1.42</v>
      </c>
      <c r="G96" s="43"/>
      <c r="H96" s="35" t="s">
        <v>298</v>
      </c>
      <c r="I96" s="37"/>
    </row>
    <row r="97" spans="1:9" ht="12.75">
      <c r="A97" s="35" t="s">
        <v>301</v>
      </c>
      <c r="B97" s="36">
        <v>6.41</v>
      </c>
      <c r="C97" s="37">
        <v>7.73</v>
      </c>
      <c r="D97" s="19"/>
      <c r="E97" s="35" t="s">
        <v>302</v>
      </c>
      <c r="F97" s="37">
        <v>1.42</v>
      </c>
      <c r="G97" s="43"/>
      <c r="H97" s="35" t="s">
        <v>300</v>
      </c>
      <c r="I97" s="37"/>
    </row>
    <row r="98" spans="1:9" ht="12.75">
      <c r="A98" s="35" t="s">
        <v>303</v>
      </c>
      <c r="B98" s="36">
        <v>6.43</v>
      </c>
      <c r="C98" s="37">
        <v>7.75</v>
      </c>
      <c r="D98" s="19"/>
      <c r="E98" s="35" t="s">
        <v>304</v>
      </c>
      <c r="F98" s="37">
        <v>1.42</v>
      </c>
      <c r="G98" s="43"/>
      <c r="H98" s="35" t="s">
        <v>302</v>
      </c>
      <c r="I98" s="37"/>
    </row>
    <row r="99" spans="1:9" ht="12.75">
      <c r="A99" s="35" t="s">
        <v>305</v>
      </c>
      <c r="B99" s="36">
        <v>6.46</v>
      </c>
      <c r="C99" s="37">
        <v>7.78</v>
      </c>
      <c r="D99" s="19"/>
      <c r="E99" s="35" t="s">
        <v>306</v>
      </c>
      <c r="F99" s="37">
        <v>1.42</v>
      </c>
      <c r="G99" s="43"/>
      <c r="H99" s="35" t="s">
        <v>304</v>
      </c>
      <c r="I99" s="37"/>
    </row>
    <row r="100" spans="1:9" ht="12.75">
      <c r="A100" s="35" t="s">
        <v>307</v>
      </c>
      <c r="B100" s="36">
        <v>6.48</v>
      </c>
      <c r="C100" s="37">
        <v>7.81</v>
      </c>
      <c r="D100" s="19"/>
      <c r="E100" s="35" t="s">
        <v>308</v>
      </c>
      <c r="F100" s="37">
        <v>1.42</v>
      </c>
      <c r="G100" s="43"/>
      <c r="H100" s="35" t="s">
        <v>306</v>
      </c>
      <c r="I100" s="37"/>
    </row>
    <row r="101" spans="1:9" ht="12.75">
      <c r="A101" s="35" t="s">
        <v>309</v>
      </c>
      <c r="B101" s="36">
        <v>6.51</v>
      </c>
      <c r="C101" s="37">
        <v>7.84</v>
      </c>
      <c r="D101" s="19"/>
      <c r="E101" s="35" t="s">
        <v>310</v>
      </c>
      <c r="F101" s="37">
        <v>1.42</v>
      </c>
      <c r="G101" s="43"/>
      <c r="H101" s="35" t="s">
        <v>308</v>
      </c>
      <c r="I101" s="37"/>
    </row>
    <row r="102" spans="1:9" ht="12.75">
      <c r="A102" s="35" t="s">
        <v>311</v>
      </c>
      <c r="B102" s="36">
        <v>6.55</v>
      </c>
      <c r="C102" s="37">
        <v>7.89</v>
      </c>
      <c r="D102" s="19"/>
      <c r="E102" s="35" t="s">
        <v>312</v>
      </c>
      <c r="F102" s="37">
        <v>1.33</v>
      </c>
      <c r="G102" s="43"/>
      <c r="H102" s="35" t="s">
        <v>310</v>
      </c>
      <c r="I102" s="37"/>
    </row>
    <row r="103" spans="1:9" ht="12.75">
      <c r="A103" s="35" t="s">
        <v>313</v>
      </c>
      <c r="B103" s="36">
        <v>6.62</v>
      </c>
      <c r="C103" s="37">
        <v>7.96</v>
      </c>
      <c r="D103" s="19"/>
      <c r="E103" s="35" t="s">
        <v>314</v>
      </c>
      <c r="F103" s="37">
        <v>1.33</v>
      </c>
      <c r="G103" s="43"/>
      <c r="H103" s="35" t="s">
        <v>312</v>
      </c>
      <c r="I103" s="37"/>
    </row>
    <row r="104" spans="1:9" ht="12.75">
      <c r="A104" s="35" t="s">
        <v>315</v>
      </c>
      <c r="B104" s="36">
        <v>6.69</v>
      </c>
      <c r="C104" s="37">
        <v>8.04</v>
      </c>
      <c r="D104" s="19"/>
      <c r="E104" s="35" t="s">
        <v>316</v>
      </c>
      <c r="F104" s="37">
        <v>1.33</v>
      </c>
      <c r="G104" s="43"/>
      <c r="H104" s="35" t="s">
        <v>314</v>
      </c>
      <c r="I104" s="37"/>
    </row>
    <row r="105" spans="1:9" ht="12.75">
      <c r="A105" s="35" t="s">
        <v>317</v>
      </c>
      <c r="B105" s="36">
        <v>6.67</v>
      </c>
      <c r="C105" s="37">
        <v>8.06</v>
      </c>
      <c r="D105" s="19"/>
      <c r="E105" s="35" t="s">
        <v>318</v>
      </c>
      <c r="F105" s="37">
        <v>1.33</v>
      </c>
      <c r="G105" s="43"/>
      <c r="H105" s="35" t="s">
        <v>316</v>
      </c>
      <c r="I105" s="37"/>
    </row>
    <row r="106" spans="1:9" ht="12.75">
      <c r="A106" s="35" t="s">
        <v>319</v>
      </c>
      <c r="B106" s="36">
        <v>6.76</v>
      </c>
      <c r="C106" s="37">
        <v>8.12</v>
      </c>
      <c r="D106" s="19"/>
      <c r="E106" s="35" t="s">
        <v>320</v>
      </c>
      <c r="F106" s="37">
        <v>1.33</v>
      </c>
      <c r="G106" s="43"/>
      <c r="H106" s="35" t="s">
        <v>318</v>
      </c>
      <c r="I106" s="37"/>
    </row>
    <row r="107" spans="1:9" ht="12.75">
      <c r="A107" s="35" t="s">
        <v>321</v>
      </c>
      <c r="B107" s="36">
        <v>6.84</v>
      </c>
      <c r="C107" s="37">
        <v>8.21</v>
      </c>
      <c r="D107" s="19"/>
      <c r="E107" s="35" t="s">
        <v>322</v>
      </c>
      <c r="F107" s="37">
        <v>1.67</v>
      </c>
      <c r="G107" s="43"/>
      <c r="H107" s="35" t="s">
        <v>320</v>
      </c>
      <c r="I107" s="37"/>
    </row>
    <row r="108" spans="1:9" ht="12.75">
      <c r="A108" s="35" t="s">
        <v>323</v>
      </c>
      <c r="B108" s="36">
        <v>6.91</v>
      </c>
      <c r="C108" s="37">
        <v>8.29</v>
      </c>
      <c r="D108" s="19"/>
      <c r="E108" s="35" t="s">
        <v>324</v>
      </c>
      <c r="F108" s="37">
        <v>1.67</v>
      </c>
      <c r="G108" s="43"/>
      <c r="H108" s="35" t="s">
        <v>322</v>
      </c>
      <c r="I108" s="37">
        <v>16.2</v>
      </c>
    </row>
    <row r="109" spans="1:9" ht="12.75">
      <c r="A109" s="35" t="s">
        <v>325</v>
      </c>
      <c r="B109" s="36">
        <v>6.98</v>
      </c>
      <c r="C109" s="37">
        <v>8.37</v>
      </c>
      <c r="D109" s="19"/>
      <c r="E109" s="35" t="s">
        <v>326</v>
      </c>
      <c r="F109" s="37">
        <v>1.67</v>
      </c>
      <c r="G109" s="43"/>
      <c r="H109" s="35" t="s">
        <v>324</v>
      </c>
      <c r="I109" s="37">
        <v>23.6</v>
      </c>
    </row>
    <row r="110" spans="1:9" ht="12.75">
      <c r="A110" s="35" t="s">
        <v>327</v>
      </c>
      <c r="B110" s="36">
        <v>7.05</v>
      </c>
      <c r="C110" s="37">
        <v>8.45</v>
      </c>
      <c r="D110" s="19"/>
      <c r="E110" s="35" t="s">
        <v>328</v>
      </c>
      <c r="F110" s="37">
        <v>1.67</v>
      </c>
      <c r="G110" s="43"/>
      <c r="H110" s="35" t="s">
        <v>326</v>
      </c>
      <c r="I110" s="37">
        <v>12.3</v>
      </c>
    </row>
    <row r="111" spans="1:9" ht="12.75">
      <c r="A111" s="35" t="s">
        <v>329</v>
      </c>
      <c r="B111" s="36">
        <v>7.16</v>
      </c>
      <c r="C111" s="37">
        <v>8.58</v>
      </c>
      <c r="D111" s="19"/>
      <c r="E111" s="35" t="s">
        <v>330</v>
      </c>
      <c r="F111" s="37">
        <v>1.67</v>
      </c>
      <c r="G111" s="43"/>
      <c r="H111" s="35" t="s">
        <v>328</v>
      </c>
      <c r="I111" s="37">
        <v>10.3</v>
      </c>
    </row>
    <row r="112" spans="1:9" ht="12.75">
      <c r="A112" s="35" t="s">
        <v>331</v>
      </c>
      <c r="B112" s="36">
        <v>7.28</v>
      </c>
      <c r="C112" s="37">
        <v>8.71</v>
      </c>
      <c r="D112" s="19"/>
      <c r="E112" s="35" t="s">
        <v>332</v>
      </c>
      <c r="F112" s="37">
        <v>1.67</v>
      </c>
      <c r="G112" s="43"/>
      <c r="H112" s="35" t="s">
        <v>330</v>
      </c>
      <c r="I112" s="37">
        <v>20</v>
      </c>
    </row>
    <row r="113" spans="1:9" ht="12.75">
      <c r="A113" s="35" t="s">
        <v>333</v>
      </c>
      <c r="B113" s="36">
        <v>7.41</v>
      </c>
      <c r="C113" s="37">
        <v>8.86</v>
      </c>
      <c r="D113" s="19"/>
      <c r="E113" s="35" t="s">
        <v>334</v>
      </c>
      <c r="F113" s="37">
        <v>1.67</v>
      </c>
      <c r="G113" s="43"/>
      <c r="H113" s="35" t="s">
        <v>332</v>
      </c>
      <c r="I113" s="37">
        <v>14.3</v>
      </c>
    </row>
    <row r="114" spans="1:9" ht="12.75">
      <c r="A114" s="35" t="s">
        <v>335</v>
      </c>
      <c r="B114" s="36">
        <v>7.55</v>
      </c>
      <c r="C114" s="37">
        <v>9.02</v>
      </c>
      <c r="D114" s="19"/>
      <c r="E114" s="35" t="s">
        <v>336</v>
      </c>
      <c r="F114" s="37">
        <v>1.58</v>
      </c>
      <c r="G114" s="43"/>
      <c r="H114" s="35" t="s">
        <v>334</v>
      </c>
      <c r="I114" s="37">
        <v>27.2</v>
      </c>
    </row>
    <row r="115" spans="1:9" ht="12.75">
      <c r="A115" s="35" t="s">
        <v>337</v>
      </c>
      <c r="B115" s="36">
        <v>7.78</v>
      </c>
      <c r="C115" s="37">
        <v>9.19</v>
      </c>
      <c r="D115" s="19"/>
      <c r="E115" s="35" t="s">
        <v>338</v>
      </c>
      <c r="F115" s="37">
        <v>1.58</v>
      </c>
      <c r="G115" s="43"/>
      <c r="H115" s="35" t="s">
        <v>336</v>
      </c>
      <c r="I115" s="37"/>
    </row>
    <row r="116" spans="1:9" ht="12.75">
      <c r="A116" s="35" t="s">
        <v>339</v>
      </c>
      <c r="B116" s="36">
        <v>3.94</v>
      </c>
      <c r="C116" s="37">
        <v>4.4</v>
      </c>
      <c r="D116" s="19"/>
      <c r="E116" s="35" t="s">
        <v>340</v>
      </c>
      <c r="F116" s="37">
        <v>1.58</v>
      </c>
      <c r="G116" s="43"/>
      <c r="H116" s="35" t="s">
        <v>338</v>
      </c>
      <c r="I116" s="37"/>
    </row>
    <row r="117" spans="1:9" ht="12.75">
      <c r="A117" s="35" t="s">
        <v>341</v>
      </c>
      <c r="B117" s="36">
        <v>3.98</v>
      </c>
      <c r="C117" s="37">
        <v>4.44</v>
      </c>
      <c r="D117" s="19"/>
      <c r="E117" s="35" t="s">
        <v>342</v>
      </c>
      <c r="F117" s="37">
        <v>1.58</v>
      </c>
      <c r="G117" s="43"/>
      <c r="H117" s="35" t="s">
        <v>340</v>
      </c>
      <c r="I117" s="37"/>
    </row>
    <row r="118" spans="1:9" ht="12.75">
      <c r="A118" s="35" t="s">
        <v>343</v>
      </c>
      <c r="B118" s="36">
        <v>4.34</v>
      </c>
      <c r="C118" s="37">
        <v>4.92</v>
      </c>
      <c r="D118" s="19"/>
      <c r="E118" s="35" t="s">
        <v>344</v>
      </c>
      <c r="F118" s="37">
        <v>1.66</v>
      </c>
      <c r="G118" s="43"/>
      <c r="H118" s="35" t="s">
        <v>342</v>
      </c>
      <c r="I118" s="37"/>
    </row>
    <row r="119" spans="1:9" ht="12.75">
      <c r="A119" s="35" t="s">
        <v>345</v>
      </c>
      <c r="B119" s="36">
        <v>4.37</v>
      </c>
      <c r="C119" s="37">
        <v>4.95</v>
      </c>
      <c r="D119" s="19"/>
      <c r="E119" s="35" t="s">
        <v>346</v>
      </c>
      <c r="F119" s="37">
        <v>1.66</v>
      </c>
      <c r="G119" s="43"/>
      <c r="H119" s="35" t="s">
        <v>344</v>
      </c>
      <c r="I119" s="37"/>
    </row>
    <row r="120" spans="1:9" ht="12.75">
      <c r="A120" s="35" t="s">
        <v>347</v>
      </c>
      <c r="B120" s="36">
        <v>4.39</v>
      </c>
      <c r="C120" s="37">
        <v>4.98</v>
      </c>
      <c r="D120" s="19"/>
      <c r="E120" s="35" t="s">
        <v>348</v>
      </c>
      <c r="F120" s="37">
        <v>1.66</v>
      </c>
      <c r="G120" s="43"/>
      <c r="H120" s="35" t="s">
        <v>346</v>
      </c>
      <c r="I120" s="37"/>
    </row>
    <row r="121" spans="1:10" ht="12.75">
      <c r="A121" s="35" t="s">
        <v>349</v>
      </c>
      <c r="B121" s="36">
        <v>4.41</v>
      </c>
      <c r="C121" s="37">
        <v>5</v>
      </c>
      <c r="D121" s="19"/>
      <c r="E121" s="35" t="s">
        <v>350</v>
      </c>
      <c r="F121" s="37">
        <v>1.66</v>
      </c>
      <c r="G121" s="43"/>
      <c r="H121" s="35" t="s">
        <v>348</v>
      </c>
      <c r="I121" s="37"/>
      <c r="J121" s="19"/>
    </row>
    <row r="122" spans="1:10" ht="12.75">
      <c r="A122" s="35" t="s">
        <v>351</v>
      </c>
      <c r="B122" s="36">
        <v>4.69</v>
      </c>
      <c r="C122" s="37">
        <v>5.4</v>
      </c>
      <c r="D122" s="19"/>
      <c r="E122" s="35" t="s">
        <v>352</v>
      </c>
      <c r="F122" s="37">
        <v>1.66</v>
      </c>
      <c r="G122" s="43"/>
      <c r="H122" s="35" t="s">
        <v>350</v>
      </c>
      <c r="I122" s="37"/>
      <c r="J122" s="19"/>
    </row>
    <row r="123" spans="1:10" ht="12.75">
      <c r="A123" s="35" t="s">
        <v>353</v>
      </c>
      <c r="B123" s="36">
        <v>4.72</v>
      </c>
      <c r="C123" s="37">
        <v>5.43</v>
      </c>
      <c r="D123" s="19"/>
      <c r="E123" s="35" t="s">
        <v>354</v>
      </c>
      <c r="F123" s="37">
        <v>1.66</v>
      </c>
      <c r="G123" s="43"/>
      <c r="H123" s="35" t="s">
        <v>352</v>
      </c>
      <c r="I123" s="37"/>
      <c r="J123" s="19"/>
    </row>
    <row r="124" spans="1:10" ht="12.75">
      <c r="A124" s="35" t="s">
        <v>355</v>
      </c>
      <c r="B124" s="36">
        <v>4.75</v>
      </c>
      <c r="C124" s="37">
        <v>5.46</v>
      </c>
      <c r="D124" s="19"/>
      <c r="E124" s="35" t="s">
        <v>356</v>
      </c>
      <c r="F124" s="37">
        <v>1.66</v>
      </c>
      <c r="G124" s="43"/>
      <c r="H124" s="35" t="s">
        <v>354</v>
      </c>
      <c r="I124" s="37"/>
      <c r="J124" s="19"/>
    </row>
    <row r="125" spans="1:10" ht="12.75">
      <c r="A125" s="35" t="s">
        <v>357</v>
      </c>
      <c r="B125" s="36">
        <v>4.77</v>
      </c>
      <c r="C125" s="37">
        <v>5.49</v>
      </c>
      <c r="D125" s="19"/>
      <c r="E125" s="35" t="s">
        <v>358</v>
      </c>
      <c r="F125" s="37">
        <v>1.66</v>
      </c>
      <c r="G125" s="43"/>
      <c r="H125" s="35" t="s">
        <v>356</v>
      </c>
      <c r="I125" s="37"/>
      <c r="J125" s="19"/>
    </row>
    <row r="126" spans="1:10" ht="12.75">
      <c r="A126" s="35" t="s">
        <v>359</v>
      </c>
      <c r="B126" s="36">
        <v>5.48</v>
      </c>
      <c r="C126" s="37">
        <v>6.44</v>
      </c>
      <c r="D126" s="19"/>
      <c r="E126" s="35" t="s">
        <v>360</v>
      </c>
      <c r="F126" s="37">
        <v>1.66</v>
      </c>
      <c r="G126" s="43"/>
      <c r="H126" s="35" t="s">
        <v>358</v>
      </c>
      <c r="I126" s="37"/>
      <c r="J126" s="19"/>
    </row>
    <row r="127" spans="1:10" ht="12.75">
      <c r="A127" s="35" t="s">
        <v>361</v>
      </c>
      <c r="B127" s="36">
        <v>5.52</v>
      </c>
      <c r="C127" s="37">
        <v>6.48</v>
      </c>
      <c r="D127" s="19"/>
      <c r="E127" s="35" t="s">
        <v>362</v>
      </c>
      <c r="F127" s="37">
        <v>2</v>
      </c>
      <c r="G127" s="43"/>
      <c r="H127" s="35" t="s">
        <v>360</v>
      </c>
      <c r="I127" s="37"/>
      <c r="J127" s="19"/>
    </row>
    <row r="128" spans="1:10" ht="12.75">
      <c r="A128" s="35" t="s">
        <v>363</v>
      </c>
      <c r="B128" s="36">
        <v>4.4</v>
      </c>
      <c r="C128" s="37">
        <v>4.9</v>
      </c>
      <c r="D128" s="19"/>
      <c r="E128" s="35" t="s">
        <v>364</v>
      </c>
      <c r="F128" s="37">
        <v>2</v>
      </c>
      <c r="G128" s="43"/>
      <c r="H128" s="35" t="s">
        <v>362</v>
      </c>
      <c r="I128" s="37">
        <v>37.4</v>
      </c>
      <c r="J128" s="19"/>
    </row>
    <row r="129" spans="1:10" ht="12.75">
      <c r="A129" s="35" t="s">
        <v>365</v>
      </c>
      <c r="B129" s="36">
        <v>4.44</v>
      </c>
      <c r="C129" s="37">
        <v>4.94</v>
      </c>
      <c r="D129" s="19"/>
      <c r="E129" s="35" t="s">
        <v>366</v>
      </c>
      <c r="F129" s="37">
        <v>2</v>
      </c>
      <c r="G129" s="43"/>
      <c r="H129" s="35" t="s">
        <v>364</v>
      </c>
      <c r="I129" s="37">
        <v>19.6</v>
      </c>
      <c r="J129" s="19"/>
    </row>
    <row r="130" spans="1:10" ht="12.75">
      <c r="A130" s="35" t="s">
        <v>367</v>
      </c>
      <c r="B130" s="36">
        <v>4.79</v>
      </c>
      <c r="C130" s="37">
        <v>5.41</v>
      </c>
      <c r="D130" s="19"/>
      <c r="E130" s="35" t="s">
        <v>368</v>
      </c>
      <c r="F130" s="37">
        <v>2</v>
      </c>
      <c r="G130" s="43"/>
      <c r="H130" s="35" t="s">
        <v>366</v>
      </c>
      <c r="I130" s="37">
        <v>28.7</v>
      </c>
      <c r="J130" s="19"/>
    </row>
    <row r="131" spans="1:10" ht="12.75">
      <c r="A131" s="35" t="s">
        <v>369</v>
      </c>
      <c r="B131" s="36">
        <v>4.82</v>
      </c>
      <c r="C131" s="37">
        <v>5.44</v>
      </c>
      <c r="D131" s="19"/>
      <c r="E131" s="35" t="s">
        <v>370</v>
      </c>
      <c r="F131" s="37">
        <v>2</v>
      </c>
      <c r="G131" s="43"/>
      <c r="H131" s="35" t="s">
        <v>368</v>
      </c>
      <c r="I131" s="37">
        <v>14.9</v>
      </c>
      <c r="J131" s="19"/>
    </row>
    <row r="132" spans="1:10" ht="12.75">
      <c r="A132" s="35" t="s">
        <v>371</v>
      </c>
      <c r="B132" s="36">
        <v>4.84</v>
      </c>
      <c r="C132" s="37">
        <v>5.47</v>
      </c>
      <c r="D132" s="19"/>
      <c r="E132" s="35" t="s">
        <v>372</v>
      </c>
      <c r="F132" s="37">
        <v>2</v>
      </c>
      <c r="G132" s="43"/>
      <c r="H132" s="35" t="s">
        <v>370</v>
      </c>
      <c r="I132" s="37">
        <v>12.4</v>
      </c>
      <c r="J132" s="19"/>
    </row>
    <row r="133" spans="1:10" ht="12.75">
      <c r="A133" s="35" t="s">
        <v>373</v>
      </c>
      <c r="B133" s="36">
        <v>4.86</v>
      </c>
      <c r="C133" s="37">
        <v>5.49</v>
      </c>
      <c r="D133" s="19"/>
      <c r="E133" s="35" t="s">
        <v>374</v>
      </c>
      <c r="F133" s="37">
        <v>2</v>
      </c>
      <c r="G133" s="43"/>
      <c r="H133" s="35" t="s">
        <v>372</v>
      </c>
      <c r="I133" s="37">
        <v>24.2</v>
      </c>
      <c r="J133" s="19"/>
    </row>
    <row r="134" spans="1:10" ht="12.75">
      <c r="A134" s="35" t="s">
        <v>375</v>
      </c>
      <c r="B134" s="36">
        <v>5.09</v>
      </c>
      <c r="C134" s="37">
        <v>5.82</v>
      </c>
      <c r="D134" s="19"/>
      <c r="E134" s="35" t="s">
        <v>376</v>
      </c>
      <c r="F134" s="37">
        <v>2</v>
      </c>
      <c r="G134" s="43"/>
      <c r="H134" s="35" t="s">
        <v>374</v>
      </c>
      <c r="I134" s="37">
        <v>17.2</v>
      </c>
      <c r="J134" s="19"/>
    </row>
    <row r="135" spans="1:10" ht="12.75">
      <c r="A135" s="35" t="s">
        <v>377</v>
      </c>
      <c r="B135" s="36">
        <v>5.11</v>
      </c>
      <c r="C135" s="37">
        <v>5.84</v>
      </c>
      <c r="D135" s="19"/>
      <c r="E135" s="35" t="s">
        <v>378</v>
      </c>
      <c r="F135" s="37">
        <v>2</v>
      </c>
      <c r="G135" s="43"/>
      <c r="H135" s="35" t="s">
        <v>376</v>
      </c>
      <c r="I135" s="37">
        <v>33.1</v>
      </c>
      <c r="J135" s="19"/>
    </row>
    <row r="136" spans="1:10" ht="12.75">
      <c r="A136" s="35" t="s">
        <v>379</v>
      </c>
      <c r="B136" s="36">
        <v>5.15</v>
      </c>
      <c r="C136" s="37">
        <v>5.88</v>
      </c>
      <c r="D136" s="19"/>
      <c r="E136" s="35" t="s">
        <v>380</v>
      </c>
      <c r="F136" s="37">
        <v>1.83</v>
      </c>
      <c r="G136" s="43"/>
      <c r="H136" s="35" t="s">
        <v>378</v>
      </c>
      <c r="I136" s="37">
        <v>21.9</v>
      </c>
      <c r="J136" s="19"/>
    </row>
    <row r="137" spans="1:10" ht="12.75">
      <c r="A137" s="35" t="s">
        <v>381</v>
      </c>
      <c r="B137" s="36">
        <v>5.17</v>
      </c>
      <c r="C137" s="37">
        <v>5.91</v>
      </c>
      <c r="D137" s="19"/>
      <c r="E137" s="35" t="s">
        <v>382</v>
      </c>
      <c r="F137" s="37">
        <v>1.83</v>
      </c>
      <c r="G137" s="43"/>
      <c r="H137" s="35" t="s">
        <v>380</v>
      </c>
      <c r="I137" s="37"/>
      <c r="J137" s="19"/>
    </row>
    <row r="138" spans="1:10" ht="12.75">
      <c r="A138" s="35" t="s">
        <v>383</v>
      </c>
      <c r="B138" s="36">
        <v>5.88</v>
      </c>
      <c r="C138" s="37">
        <v>6.86</v>
      </c>
      <c r="D138" s="19"/>
      <c r="E138" s="35" t="s">
        <v>384</v>
      </c>
      <c r="F138" s="37">
        <v>1.83</v>
      </c>
      <c r="G138" s="43"/>
      <c r="H138" s="35" t="s">
        <v>382</v>
      </c>
      <c r="I138" s="37"/>
      <c r="J138" s="19"/>
    </row>
    <row r="139" spans="1:10" ht="12.75">
      <c r="A139" s="35" t="s">
        <v>385</v>
      </c>
      <c r="B139" s="36">
        <v>5.91</v>
      </c>
      <c r="C139" s="37">
        <v>6.89</v>
      </c>
      <c r="D139" s="19"/>
      <c r="E139" s="35" t="s">
        <v>386</v>
      </c>
      <c r="F139" s="37">
        <v>1.83</v>
      </c>
      <c r="G139" s="43"/>
      <c r="H139" s="35" t="s">
        <v>384</v>
      </c>
      <c r="I139" s="37"/>
      <c r="J139" s="19"/>
    </row>
    <row r="140" spans="1:10" ht="12.75">
      <c r="A140" s="35" t="s">
        <v>387</v>
      </c>
      <c r="B140" s="36">
        <v>5.94</v>
      </c>
      <c r="C140" s="37">
        <v>6.93</v>
      </c>
      <c r="D140" s="19"/>
      <c r="E140" s="35" t="s">
        <v>388</v>
      </c>
      <c r="F140" s="37">
        <v>1.83</v>
      </c>
      <c r="G140" s="43"/>
      <c r="H140" s="35" t="s">
        <v>386</v>
      </c>
      <c r="I140" s="37"/>
      <c r="J140" s="19"/>
    </row>
    <row r="141" spans="1:10" ht="12.75">
      <c r="A141" s="35" t="s">
        <v>389</v>
      </c>
      <c r="B141" s="36">
        <v>5.01</v>
      </c>
      <c r="C141" s="37">
        <v>5.55</v>
      </c>
      <c r="D141" s="19"/>
      <c r="E141" s="35" t="s">
        <v>390</v>
      </c>
      <c r="F141" s="37">
        <v>1.83</v>
      </c>
      <c r="G141" s="43"/>
      <c r="H141" s="35" t="s">
        <v>388</v>
      </c>
      <c r="I141" s="37"/>
      <c r="J141" s="19"/>
    </row>
    <row r="142" spans="1:10" ht="12.75">
      <c r="A142" s="35" t="s">
        <v>391</v>
      </c>
      <c r="B142" s="36">
        <v>5.04</v>
      </c>
      <c r="C142" s="37">
        <v>5.58</v>
      </c>
      <c r="D142" s="19"/>
      <c r="E142" s="35" t="s">
        <v>392</v>
      </c>
      <c r="F142" s="37">
        <v>1.83</v>
      </c>
      <c r="G142" s="43"/>
      <c r="H142" s="35" t="s">
        <v>390</v>
      </c>
      <c r="I142" s="37"/>
      <c r="J142" s="19"/>
    </row>
    <row r="143" spans="1:10" ht="12.75">
      <c r="A143" s="35" t="s">
        <v>393</v>
      </c>
      <c r="B143" s="36">
        <v>5.46</v>
      </c>
      <c r="C143" s="37">
        <v>6.14</v>
      </c>
      <c r="D143" s="19"/>
      <c r="E143" s="35" t="s">
        <v>394</v>
      </c>
      <c r="F143" s="37">
        <v>2</v>
      </c>
      <c r="G143" s="43"/>
      <c r="H143" s="35" t="s">
        <v>392</v>
      </c>
      <c r="I143" s="37"/>
      <c r="J143" s="19"/>
    </row>
    <row r="144" spans="1:10" ht="12.75">
      <c r="A144" s="35" t="s">
        <v>395</v>
      </c>
      <c r="B144" s="36">
        <v>5.49</v>
      </c>
      <c r="C144" s="37">
        <v>6.18</v>
      </c>
      <c r="D144" s="19"/>
      <c r="E144" s="35" t="s">
        <v>396</v>
      </c>
      <c r="F144" s="37">
        <v>2</v>
      </c>
      <c r="G144" s="43"/>
      <c r="H144" s="35" t="s">
        <v>394</v>
      </c>
      <c r="I144" s="37"/>
      <c r="J144" s="19"/>
    </row>
    <row r="145" spans="1:10" ht="12.75">
      <c r="A145" s="35" t="s">
        <v>397</v>
      </c>
      <c r="B145" s="36">
        <v>5.52</v>
      </c>
      <c r="C145" s="37">
        <v>6.21</v>
      </c>
      <c r="D145" s="19"/>
      <c r="E145" s="35" t="s">
        <v>398</v>
      </c>
      <c r="F145" s="37">
        <v>2</v>
      </c>
      <c r="G145" s="43"/>
      <c r="H145" s="35" t="s">
        <v>396</v>
      </c>
      <c r="I145" s="37"/>
      <c r="J145" s="19"/>
    </row>
    <row r="146" spans="1:10" ht="12.75">
      <c r="A146" s="35" t="s">
        <v>399</v>
      </c>
      <c r="B146" s="36">
        <v>5.54</v>
      </c>
      <c r="C146" s="37">
        <v>6.23</v>
      </c>
      <c r="E146" s="35" t="s">
        <v>400</v>
      </c>
      <c r="F146" s="37">
        <v>2</v>
      </c>
      <c r="G146" s="43"/>
      <c r="H146" s="35" t="s">
        <v>398</v>
      </c>
      <c r="I146" s="37"/>
      <c r="J146" s="19"/>
    </row>
    <row r="147" spans="1:10" ht="12.75">
      <c r="A147" s="35" t="s">
        <v>401</v>
      </c>
      <c r="B147" s="36">
        <v>5.63</v>
      </c>
      <c r="C147" s="37">
        <v>6.38</v>
      </c>
      <c r="E147" s="35" t="s">
        <v>402</v>
      </c>
      <c r="F147" s="37">
        <v>2</v>
      </c>
      <c r="G147" s="43"/>
      <c r="H147" s="35" t="s">
        <v>400</v>
      </c>
      <c r="I147" s="37"/>
      <c r="J147" s="19"/>
    </row>
    <row r="148" spans="1:10" ht="12.75">
      <c r="A148" s="35" t="s">
        <v>403</v>
      </c>
      <c r="B148" s="36">
        <v>5.69</v>
      </c>
      <c r="C148" s="37">
        <v>6.44</v>
      </c>
      <c r="E148" s="35" t="s">
        <v>404</v>
      </c>
      <c r="F148" s="37">
        <v>2</v>
      </c>
      <c r="G148" s="43"/>
      <c r="H148" s="35" t="s">
        <v>402</v>
      </c>
      <c r="I148" s="37"/>
      <c r="J148" s="19"/>
    </row>
    <row r="149" spans="1:10" ht="12.75">
      <c r="A149" s="35" t="s">
        <v>405</v>
      </c>
      <c r="B149" s="36">
        <v>6.67</v>
      </c>
      <c r="C149" s="37">
        <v>7.75</v>
      </c>
      <c r="E149" s="35" t="s">
        <v>406</v>
      </c>
      <c r="F149" s="37">
        <v>2</v>
      </c>
      <c r="G149" s="43"/>
      <c r="H149" s="35" t="s">
        <v>404</v>
      </c>
      <c r="I149" s="37"/>
      <c r="J149" s="19"/>
    </row>
    <row r="150" spans="1:10" ht="12.75">
      <c r="A150" s="35" t="s">
        <v>407</v>
      </c>
      <c r="B150" s="36">
        <v>6.71</v>
      </c>
      <c r="C150" s="37">
        <v>7.8</v>
      </c>
      <c r="E150" s="35" t="s">
        <v>408</v>
      </c>
      <c r="F150" s="37">
        <v>2.33</v>
      </c>
      <c r="G150" s="43"/>
      <c r="H150" s="35" t="s">
        <v>406</v>
      </c>
      <c r="I150" s="37"/>
      <c r="J150" s="19"/>
    </row>
    <row r="151" spans="1:10" ht="12.75">
      <c r="A151" s="35" t="s">
        <v>409</v>
      </c>
      <c r="B151" s="36">
        <v>6.75</v>
      </c>
      <c r="C151" s="37">
        <v>7.84</v>
      </c>
      <c r="E151" s="35" t="s">
        <v>410</v>
      </c>
      <c r="F151" s="37">
        <v>2.33</v>
      </c>
      <c r="G151" s="43"/>
      <c r="H151" s="35" t="s">
        <v>408</v>
      </c>
      <c r="I151" s="37"/>
      <c r="J151" s="19"/>
    </row>
    <row r="152" spans="1:10" ht="12.75">
      <c r="A152" s="35" t="s">
        <v>411</v>
      </c>
      <c r="B152" s="36">
        <v>5.61</v>
      </c>
      <c r="C152" s="37">
        <v>6.19</v>
      </c>
      <c r="E152" s="35" t="s">
        <v>412</v>
      </c>
      <c r="F152" s="37">
        <v>2.33</v>
      </c>
      <c r="G152" s="43"/>
      <c r="H152" s="35" t="s">
        <v>410</v>
      </c>
      <c r="I152" s="37"/>
      <c r="J152" s="19"/>
    </row>
    <row r="153" spans="1:10" ht="12.75">
      <c r="A153" s="35" t="s">
        <v>413</v>
      </c>
      <c r="B153" s="36">
        <v>5.63</v>
      </c>
      <c r="C153" s="37">
        <v>6.22</v>
      </c>
      <c r="E153" s="35" t="s">
        <v>414</v>
      </c>
      <c r="F153" s="37">
        <v>2.33</v>
      </c>
      <c r="G153" s="43"/>
      <c r="H153" s="35" t="s">
        <v>412</v>
      </c>
      <c r="I153" s="37"/>
      <c r="J153" s="19"/>
    </row>
    <row r="154" spans="1:10" ht="12.75">
      <c r="A154" s="35" t="s">
        <v>415</v>
      </c>
      <c r="B154" s="36">
        <v>6.12</v>
      </c>
      <c r="C154" s="37">
        <v>6.87</v>
      </c>
      <c r="E154" s="35" t="s">
        <v>416</v>
      </c>
      <c r="F154" s="37">
        <v>2.33</v>
      </c>
      <c r="G154" s="43"/>
      <c r="H154" s="35" t="s">
        <v>414</v>
      </c>
      <c r="I154" s="37"/>
      <c r="J154" s="19"/>
    </row>
    <row r="155" spans="1:10" ht="12.75">
      <c r="A155" s="35" t="s">
        <v>417</v>
      </c>
      <c r="B155" s="36">
        <v>6.16</v>
      </c>
      <c r="C155" s="37">
        <v>6.91</v>
      </c>
      <c r="E155" s="35" t="s">
        <v>418</v>
      </c>
      <c r="F155" s="37">
        <v>2.33</v>
      </c>
      <c r="G155" s="43"/>
      <c r="H155" s="35" t="s">
        <v>416</v>
      </c>
      <c r="I155" s="37"/>
      <c r="J155" s="19"/>
    </row>
    <row r="156" spans="1:10" ht="12.75">
      <c r="A156" s="35" t="s">
        <v>419</v>
      </c>
      <c r="B156" s="36">
        <v>6.19</v>
      </c>
      <c r="C156" s="37">
        <v>6.94</v>
      </c>
      <c r="E156" s="35" t="s">
        <v>420</v>
      </c>
      <c r="F156" s="37">
        <v>2.33</v>
      </c>
      <c r="G156" s="43"/>
      <c r="H156" s="35" t="s">
        <v>418</v>
      </c>
      <c r="I156" s="37"/>
      <c r="J156" s="19"/>
    </row>
    <row r="157" spans="1:10" ht="12.75">
      <c r="A157" s="35" t="s">
        <v>421</v>
      </c>
      <c r="B157" s="36">
        <v>6.23</v>
      </c>
      <c r="C157" s="37">
        <v>6.98</v>
      </c>
      <c r="E157" s="35" t="s">
        <v>422</v>
      </c>
      <c r="F157" s="42">
        <v>2.67</v>
      </c>
      <c r="G157" s="43"/>
      <c r="H157" s="35" t="s">
        <v>420</v>
      </c>
      <c r="I157" s="37"/>
      <c r="J157" s="19"/>
    </row>
    <row r="158" spans="1:10" ht="12.75">
      <c r="A158" s="35" t="s">
        <v>423</v>
      </c>
      <c r="B158" s="36">
        <v>6.92</v>
      </c>
      <c r="C158" s="37">
        <v>7.92</v>
      </c>
      <c r="E158" s="35" t="s">
        <v>32</v>
      </c>
      <c r="F158" s="42">
        <v>2.67</v>
      </c>
      <c r="G158" s="43"/>
      <c r="H158" s="35" t="s">
        <v>422</v>
      </c>
      <c r="I158" s="42">
        <v>51</v>
      </c>
      <c r="J158" s="19"/>
    </row>
    <row r="159" spans="1:10" ht="12.75">
      <c r="A159" s="35" t="s">
        <v>424</v>
      </c>
      <c r="B159" s="36">
        <v>6.96</v>
      </c>
      <c r="C159" s="37">
        <v>7.96</v>
      </c>
      <c r="E159" s="35" t="s">
        <v>425</v>
      </c>
      <c r="F159" s="42">
        <v>2.67</v>
      </c>
      <c r="G159" s="43"/>
      <c r="H159" s="35" t="s">
        <v>425</v>
      </c>
      <c r="I159" s="42">
        <v>26.4</v>
      </c>
      <c r="J159" s="19"/>
    </row>
    <row r="160" spans="1:9" ht="12.75">
      <c r="A160" s="35" t="s">
        <v>426</v>
      </c>
      <c r="B160" s="36">
        <v>6.98</v>
      </c>
      <c r="C160" s="37">
        <v>7.99</v>
      </c>
      <c r="E160" s="35" t="s">
        <v>427</v>
      </c>
      <c r="F160" s="42">
        <v>2.67</v>
      </c>
      <c r="G160" s="43"/>
      <c r="H160" s="35" t="s">
        <v>427</v>
      </c>
      <c r="I160" s="42">
        <v>38.9</v>
      </c>
    </row>
    <row r="161" spans="1:9" ht="12.75">
      <c r="A161" s="35" t="s">
        <v>428</v>
      </c>
      <c r="B161" s="36">
        <v>7.44</v>
      </c>
      <c r="C161" s="37">
        <v>8.61</v>
      </c>
      <c r="E161" s="35" t="s">
        <v>429</v>
      </c>
      <c r="F161" s="42">
        <v>2.67</v>
      </c>
      <c r="G161" s="43"/>
      <c r="H161" s="35" t="s">
        <v>429</v>
      </c>
      <c r="I161" s="42">
        <v>32.7</v>
      </c>
    </row>
    <row r="162" spans="1:9" ht="12.75">
      <c r="A162" s="35" t="s">
        <v>430</v>
      </c>
      <c r="B162" s="36">
        <v>7.49</v>
      </c>
      <c r="C162" s="37">
        <v>8.66</v>
      </c>
      <c r="E162" s="35" t="s">
        <v>431</v>
      </c>
      <c r="F162" s="42">
        <v>2.67</v>
      </c>
      <c r="G162" s="43"/>
      <c r="H162" s="35" t="s">
        <v>431</v>
      </c>
      <c r="I162" s="42">
        <v>45</v>
      </c>
    </row>
    <row r="163" spans="1:9" ht="12.75">
      <c r="A163" s="35" t="s">
        <v>432</v>
      </c>
      <c r="B163" s="36">
        <v>7.54</v>
      </c>
      <c r="C163" s="37">
        <v>8.71</v>
      </c>
      <c r="E163" s="35" t="s">
        <v>433</v>
      </c>
      <c r="F163" s="42">
        <v>2.67</v>
      </c>
      <c r="G163" s="43"/>
      <c r="H163" s="35" t="s">
        <v>433</v>
      </c>
      <c r="I163" s="42">
        <v>29.6</v>
      </c>
    </row>
    <row r="164" spans="1:9" ht="12.75">
      <c r="A164" s="35" t="s">
        <v>434</v>
      </c>
      <c r="B164" s="36">
        <v>6.86</v>
      </c>
      <c r="C164" s="37">
        <v>7.69</v>
      </c>
      <c r="E164" s="35" t="s">
        <v>435</v>
      </c>
      <c r="F164" s="37">
        <v>2.17</v>
      </c>
      <c r="G164" s="43"/>
      <c r="H164" s="35" t="s">
        <v>435</v>
      </c>
      <c r="I164" s="37"/>
    </row>
    <row r="165" spans="1:9" ht="12.75">
      <c r="A165" s="35" t="s">
        <v>436</v>
      </c>
      <c r="B165" s="36">
        <v>6.9</v>
      </c>
      <c r="C165" s="37">
        <v>7.73</v>
      </c>
      <c r="E165" s="35" t="s">
        <v>437</v>
      </c>
      <c r="F165" s="37">
        <v>2.17</v>
      </c>
      <c r="G165" s="43"/>
      <c r="H165" s="35" t="s">
        <v>437</v>
      </c>
      <c r="I165" s="37"/>
    </row>
    <row r="166" spans="1:9" ht="12.75">
      <c r="A166" s="35" t="s">
        <v>438</v>
      </c>
      <c r="B166" s="36">
        <v>6.93</v>
      </c>
      <c r="C166" s="37">
        <v>7.76</v>
      </c>
      <c r="E166" s="35" t="s">
        <v>439</v>
      </c>
      <c r="F166" s="37">
        <v>2.17</v>
      </c>
      <c r="G166" s="43"/>
      <c r="H166" s="35" t="s">
        <v>439</v>
      </c>
      <c r="I166" s="37"/>
    </row>
    <row r="167" spans="1:9" ht="12.75">
      <c r="A167" s="35" t="s">
        <v>440</v>
      </c>
      <c r="B167" s="36">
        <v>6.97</v>
      </c>
      <c r="C167" s="37">
        <v>7.81</v>
      </c>
      <c r="E167" s="35" t="s">
        <v>441</v>
      </c>
      <c r="F167" s="37">
        <v>2.17</v>
      </c>
      <c r="G167" s="43"/>
      <c r="H167" s="35" t="s">
        <v>441</v>
      </c>
      <c r="I167" s="37"/>
    </row>
    <row r="168" spans="1:9" ht="12.75">
      <c r="A168" s="35" t="s">
        <v>442</v>
      </c>
      <c r="B168" s="36">
        <v>7.88</v>
      </c>
      <c r="C168" s="37">
        <v>9.04</v>
      </c>
      <c r="E168" s="35" t="s">
        <v>443</v>
      </c>
      <c r="F168" s="37">
        <v>2.17</v>
      </c>
      <c r="G168" s="43"/>
      <c r="H168" s="35" t="s">
        <v>443</v>
      </c>
      <c r="I168" s="37"/>
    </row>
    <row r="169" spans="1:9" ht="12.75">
      <c r="A169" s="35" t="s">
        <v>444</v>
      </c>
      <c r="B169" s="36">
        <v>7.91</v>
      </c>
      <c r="C169" s="37">
        <v>9.08</v>
      </c>
      <c r="E169" s="35" t="s">
        <v>445</v>
      </c>
      <c r="F169" s="37">
        <v>2.17</v>
      </c>
      <c r="G169" s="43"/>
      <c r="H169" s="35" t="s">
        <v>445</v>
      </c>
      <c r="I169" s="37"/>
    </row>
    <row r="170" spans="1:9" ht="12.75">
      <c r="A170" s="35" t="s">
        <v>446</v>
      </c>
      <c r="B170" s="36">
        <v>7.96</v>
      </c>
      <c r="C170" s="37">
        <v>9.13</v>
      </c>
      <c r="E170" s="50"/>
      <c r="F170" s="51"/>
      <c r="G170" s="43"/>
      <c r="H170" s="35"/>
      <c r="I170" s="42"/>
    </row>
    <row r="171" spans="1:9" ht="12.75">
      <c r="A171" s="35" t="s">
        <v>447</v>
      </c>
      <c r="B171" s="52">
        <v>8.07</v>
      </c>
      <c r="C171" s="42">
        <v>9.24</v>
      </c>
      <c r="E171" s="35"/>
      <c r="F171" s="42"/>
      <c r="G171" s="43"/>
      <c r="H171" s="35"/>
      <c r="I171" s="42"/>
    </row>
    <row r="172" spans="1:9" ht="12.75">
      <c r="A172" s="35" t="s">
        <v>448</v>
      </c>
      <c r="B172" s="52">
        <v>8.13</v>
      </c>
      <c r="C172" s="42">
        <v>9.31</v>
      </c>
      <c r="E172" s="35"/>
      <c r="F172" s="42"/>
      <c r="G172" s="43"/>
      <c r="H172" s="35"/>
      <c r="I172" s="42"/>
    </row>
    <row r="173" spans="1:9" ht="12.75">
      <c r="A173" s="35" t="s">
        <v>449</v>
      </c>
      <c r="B173" s="52">
        <v>8.17</v>
      </c>
      <c r="C173" s="42">
        <v>9.36</v>
      </c>
      <c r="E173" s="35"/>
      <c r="F173" s="37"/>
      <c r="G173" s="43"/>
      <c r="H173" s="35"/>
      <c r="I173" s="37"/>
    </row>
    <row r="174" spans="1:9" ht="12.75">
      <c r="A174" s="35" t="s">
        <v>450</v>
      </c>
      <c r="B174" s="52">
        <v>8.23</v>
      </c>
      <c r="C174" s="42">
        <v>9.42</v>
      </c>
      <c r="E174" s="35"/>
      <c r="F174" s="37"/>
      <c r="G174" s="43"/>
      <c r="H174" s="35"/>
      <c r="I174" s="37"/>
    </row>
    <row r="175" spans="1:9" ht="12.75">
      <c r="A175" s="35" t="s">
        <v>451</v>
      </c>
      <c r="B175" s="36">
        <v>7.47</v>
      </c>
      <c r="C175" s="37">
        <v>8.34</v>
      </c>
      <c r="E175" s="35"/>
      <c r="F175" s="37"/>
      <c r="G175" s="43"/>
      <c r="H175" s="35"/>
      <c r="I175" s="37"/>
    </row>
    <row r="176" spans="1:9" ht="12.75">
      <c r="A176" s="35" t="s">
        <v>452</v>
      </c>
      <c r="B176" s="36">
        <v>7.5</v>
      </c>
      <c r="C176" s="37">
        <v>8.37</v>
      </c>
      <c r="E176" s="35"/>
      <c r="F176" s="42"/>
      <c r="G176" s="43"/>
      <c r="H176" s="35"/>
      <c r="I176" s="42"/>
    </row>
    <row r="177" spans="1:9" ht="12.75">
      <c r="A177" s="35" t="s">
        <v>453</v>
      </c>
      <c r="B177" s="36">
        <v>7.54</v>
      </c>
      <c r="C177" s="37">
        <v>8.41</v>
      </c>
      <c r="E177" s="35"/>
      <c r="F177" s="37"/>
      <c r="G177" s="43"/>
      <c r="H177" s="35"/>
      <c r="I177" s="37"/>
    </row>
    <row r="178" spans="1:9" ht="12.75">
      <c r="A178" s="35" t="s">
        <v>454</v>
      </c>
      <c r="B178" s="36">
        <v>7.56</v>
      </c>
      <c r="C178" s="37">
        <v>8.44</v>
      </c>
      <c r="E178" s="35"/>
      <c r="F178" s="37"/>
      <c r="G178" s="43"/>
      <c r="H178" s="35"/>
      <c r="I178" s="37"/>
    </row>
    <row r="179" spans="1:9" ht="12.75">
      <c r="A179" s="35" t="s">
        <v>455</v>
      </c>
      <c r="B179" s="36">
        <v>7.58</v>
      </c>
      <c r="C179" s="37">
        <v>8.46</v>
      </c>
      <c r="E179" s="35"/>
      <c r="F179" s="37"/>
      <c r="G179" s="43"/>
      <c r="H179" s="35"/>
      <c r="I179" s="37"/>
    </row>
    <row r="180" spans="1:9" ht="12.75">
      <c r="A180" s="35" t="s">
        <v>456</v>
      </c>
      <c r="B180" s="36">
        <v>8.62</v>
      </c>
      <c r="C180" s="37">
        <v>9.87</v>
      </c>
      <c r="E180" s="35"/>
      <c r="F180" s="37"/>
      <c r="G180" s="43"/>
      <c r="H180" s="35"/>
      <c r="I180" s="37"/>
    </row>
    <row r="181" spans="1:9" ht="12.75">
      <c r="A181" s="35" t="s">
        <v>457</v>
      </c>
      <c r="B181" s="36">
        <v>8.67</v>
      </c>
      <c r="C181" s="37">
        <v>9.92</v>
      </c>
      <c r="E181" s="35"/>
      <c r="F181" s="42"/>
      <c r="G181" s="43"/>
      <c r="H181" s="35"/>
      <c r="I181" s="42"/>
    </row>
    <row r="182" spans="1:9" ht="12.75">
      <c r="A182" s="35" t="s">
        <v>458</v>
      </c>
      <c r="B182" s="36">
        <v>8.71</v>
      </c>
      <c r="C182" s="37">
        <v>9.97</v>
      </c>
      <c r="E182" s="35"/>
      <c r="F182" s="37"/>
      <c r="G182" s="43"/>
      <c r="H182" s="35"/>
      <c r="I182" s="37"/>
    </row>
    <row r="183" spans="1:9" ht="12.75">
      <c r="A183" s="35" t="s">
        <v>459</v>
      </c>
      <c r="B183" s="36">
        <v>8.25</v>
      </c>
      <c r="C183" s="37">
        <v>9.21</v>
      </c>
      <c r="E183" s="35"/>
      <c r="F183" s="37"/>
      <c r="G183" s="43"/>
      <c r="H183" s="35"/>
      <c r="I183" s="37"/>
    </row>
    <row r="184" spans="1:9" ht="12.75">
      <c r="A184" s="35" t="s">
        <v>460</v>
      </c>
      <c r="B184" s="36">
        <v>8.3</v>
      </c>
      <c r="C184" s="37">
        <v>9.26</v>
      </c>
      <c r="E184" s="35"/>
      <c r="F184" s="37"/>
      <c r="G184" s="43"/>
      <c r="H184" s="35"/>
      <c r="I184" s="37"/>
    </row>
    <row r="185" spans="1:9" ht="12.75">
      <c r="A185" s="35" t="s">
        <v>461</v>
      </c>
      <c r="B185" s="36">
        <v>8.34</v>
      </c>
      <c r="C185" s="37">
        <v>9.3</v>
      </c>
      <c r="E185" s="35"/>
      <c r="F185" s="37"/>
      <c r="G185" s="43"/>
      <c r="H185" s="35"/>
      <c r="I185" s="37"/>
    </row>
    <row r="186" spans="1:9" ht="12.75">
      <c r="A186" s="35" t="s">
        <v>462</v>
      </c>
      <c r="B186" s="36">
        <v>8.37</v>
      </c>
      <c r="C186" s="37">
        <v>9.33</v>
      </c>
      <c r="E186" s="35"/>
      <c r="F186" s="37"/>
      <c r="G186" s="43"/>
      <c r="H186" s="35"/>
      <c r="I186" s="37"/>
    </row>
    <row r="187" spans="1:9" ht="12.75">
      <c r="A187" s="35" t="s">
        <v>463</v>
      </c>
      <c r="B187" s="36">
        <v>9.32</v>
      </c>
      <c r="C187" s="37">
        <v>10.63</v>
      </c>
      <c r="E187" s="35"/>
      <c r="F187" s="37"/>
      <c r="G187" s="43"/>
      <c r="H187" s="35"/>
      <c r="I187" s="37"/>
    </row>
    <row r="188" spans="1:9" ht="12.75">
      <c r="A188" s="35" t="s">
        <v>464</v>
      </c>
      <c r="B188" s="36">
        <v>9.36</v>
      </c>
      <c r="C188" s="37">
        <v>10.68</v>
      </c>
      <c r="E188" s="35"/>
      <c r="F188" s="37"/>
      <c r="G188" s="43"/>
      <c r="H188" s="35"/>
      <c r="I188" s="37"/>
    </row>
    <row r="189" spans="1:9" ht="12.75">
      <c r="A189" s="35" t="s">
        <v>465</v>
      </c>
      <c r="B189" s="36">
        <v>9.41</v>
      </c>
      <c r="C189" s="37">
        <v>10.73</v>
      </c>
      <c r="E189" s="35"/>
      <c r="F189" s="37"/>
      <c r="G189" s="43"/>
      <c r="H189" s="35"/>
      <c r="I189" s="37"/>
    </row>
    <row r="190" spans="1:9" ht="12.75">
      <c r="A190" s="35" t="s">
        <v>466</v>
      </c>
      <c r="B190" s="36">
        <v>8.81</v>
      </c>
      <c r="C190" s="37">
        <v>9.81</v>
      </c>
      <c r="E190" s="35"/>
      <c r="F190" s="37"/>
      <c r="G190" s="43"/>
      <c r="H190" s="35"/>
      <c r="I190" s="37"/>
    </row>
    <row r="191" spans="1:9" ht="12.75">
      <c r="A191" s="35" t="s">
        <v>467</v>
      </c>
      <c r="B191" s="36">
        <v>8.86</v>
      </c>
      <c r="C191" s="53">
        <v>9.86</v>
      </c>
      <c r="E191" s="35"/>
      <c r="F191" s="37"/>
      <c r="G191" s="43"/>
      <c r="H191" s="35"/>
      <c r="I191" s="37"/>
    </row>
    <row r="192" spans="1:9" ht="12.75">
      <c r="A192" s="35" t="s">
        <v>468</v>
      </c>
      <c r="B192" s="36">
        <v>8.89</v>
      </c>
      <c r="C192" s="37">
        <v>9.89</v>
      </c>
      <c r="E192" s="35"/>
      <c r="F192" s="37"/>
      <c r="G192" s="43"/>
      <c r="H192" s="35"/>
      <c r="I192" s="37"/>
    </row>
    <row r="193" spans="1:9" ht="12.75">
      <c r="A193" s="35" t="s">
        <v>469</v>
      </c>
      <c r="B193" s="36">
        <v>8.92</v>
      </c>
      <c r="C193" s="37">
        <v>9.92</v>
      </c>
      <c r="E193" s="35"/>
      <c r="F193" s="37"/>
      <c r="G193" s="43"/>
      <c r="H193" s="35"/>
      <c r="I193" s="37"/>
    </row>
    <row r="194" spans="1:9" ht="12.75">
      <c r="A194" s="35" t="s">
        <v>470</v>
      </c>
      <c r="B194" s="36">
        <v>8.95</v>
      </c>
      <c r="C194" s="37">
        <v>9.96</v>
      </c>
      <c r="E194" s="35"/>
      <c r="F194" s="37"/>
      <c r="G194" s="43"/>
      <c r="H194" s="35"/>
      <c r="I194" s="37"/>
    </row>
    <row r="195" spans="1:9" ht="12.75">
      <c r="A195" s="35" t="s">
        <v>471</v>
      </c>
      <c r="B195" s="36">
        <v>8.98</v>
      </c>
      <c r="C195" s="37">
        <v>9.99</v>
      </c>
      <c r="E195" s="35"/>
      <c r="F195" s="37"/>
      <c r="G195" s="43"/>
      <c r="H195" s="35"/>
      <c r="I195" s="37"/>
    </row>
    <row r="196" spans="1:9" ht="12.75">
      <c r="A196" s="35" t="s">
        <v>472</v>
      </c>
      <c r="B196" s="36">
        <v>9.97</v>
      </c>
      <c r="C196" s="37">
        <v>11.34</v>
      </c>
      <c r="E196" s="35"/>
      <c r="F196" s="37"/>
      <c r="G196" s="43"/>
      <c r="H196" s="35"/>
      <c r="I196" s="37"/>
    </row>
    <row r="197" spans="1:9" ht="12.75">
      <c r="A197" s="54" t="s">
        <v>473</v>
      </c>
      <c r="B197" s="55">
        <v>10</v>
      </c>
      <c r="C197" s="56">
        <v>11.38</v>
      </c>
      <c r="E197" s="35"/>
      <c r="F197" s="37"/>
      <c r="G197" s="43"/>
      <c r="H197" s="35"/>
      <c r="I197" s="37"/>
    </row>
    <row r="198" spans="1:9" ht="12.75">
      <c r="A198" s="35" t="s">
        <v>474</v>
      </c>
      <c r="B198" s="36">
        <v>10.04</v>
      </c>
      <c r="C198" s="37">
        <v>11.42</v>
      </c>
      <c r="E198" s="35"/>
      <c r="F198" s="37"/>
      <c r="G198" s="43"/>
      <c r="H198" s="35"/>
      <c r="I198" s="37"/>
    </row>
    <row r="199" spans="1:9" ht="13.5" thickBot="1">
      <c r="A199" s="35" t="s">
        <v>475</v>
      </c>
      <c r="B199" s="36">
        <v>10.09</v>
      </c>
      <c r="C199" s="37">
        <v>11.47</v>
      </c>
      <c r="E199" s="44"/>
      <c r="F199" s="48"/>
      <c r="G199" s="43"/>
      <c r="H199" s="44"/>
      <c r="I199" s="48"/>
    </row>
    <row r="200" spans="1:3" ht="12.75">
      <c r="A200" s="35" t="s">
        <v>476</v>
      </c>
      <c r="B200" s="36">
        <v>10.12</v>
      </c>
      <c r="C200" s="37">
        <v>11.51</v>
      </c>
    </row>
    <row r="201" spans="1:3" ht="12.75">
      <c r="A201" s="35" t="s">
        <v>477</v>
      </c>
      <c r="B201" s="36">
        <v>10.34</v>
      </c>
      <c r="C201" s="37">
        <v>11.73</v>
      </c>
    </row>
    <row r="202" spans="1:3" ht="12.75">
      <c r="A202" s="35" t="s">
        <v>478</v>
      </c>
      <c r="B202" s="36">
        <v>10.42</v>
      </c>
      <c r="C202" s="37">
        <v>11.81</v>
      </c>
    </row>
    <row r="203" spans="1:3" ht="12.75">
      <c r="A203" s="35" t="s">
        <v>479</v>
      </c>
      <c r="B203" s="36">
        <v>10.51</v>
      </c>
      <c r="C203" s="37">
        <v>11.91</v>
      </c>
    </row>
  </sheetData>
  <sheetProtection/>
  <mergeCells count="11">
    <mergeCell ref="I3:I4"/>
    <mergeCell ref="K3:K4"/>
    <mergeCell ref="L3:M3"/>
    <mergeCell ref="O3:O4"/>
    <mergeCell ref="P3:Q3"/>
    <mergeCell ref="O2:Q2"/>
    <mergeCell ref="A3:A4"/>
    <mergeCell ref="B3:C3"/>
    <mergeCell ref="E3:E4"/>
    <mergeCell ref="F3:F4"/>
    <mergeCell ref="H3:H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Hipp</dc:creator>
  <cp:keywords/>
  <dc:description/>
  <cp:lastModifiedBy>Jeffrey Hipp</cp:lastModifiedBy>
  <cp:lastPrinted>2007-02-28T20:43:05Z</cp:lastPrinted>
  <dcterms:created xsi:type="dcterms:W3CDTF">2004-05-21T17:40:21Z</dcterms:created>
  <dcterms:modified xsi:type="dcterms:W3CDTF">2023-02-17T13:49:37Z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lder_Number">
    <vt:lpwstr/>
  </property>
  <property fmtid="{D5CDD505-2E9C-101B-9397-08002B2CF9AE}" pid="3" name="Folder_Code">
    <vt:lpwstr/>
  </property>
  <property fmtid="{D5CDD505-2E9C-101B-9397-08002B2CF9AE}" pid="4" name="Folder_Name">
    <vt:lpwstr/>
  </property>
  <property fmtid="{D5CDD505-2E9C-101B-9397-08002B2CF9AE}" pid="5" name="Folder_Description">
    <vt:lpwstr/>
  </property>
  <property fmtid="{D5CDD505-2E9C-101B-9397-08002B2CF9AE}" pid="6" name="/Folder_Name/">
    <vt:lpwstr/>
  </property>
  <property fmtid="{D5CDD505-2E9C-101B-9397-08002B2CF9AE}" pid="7" name="/Folder_Description/">
    <vt:lpwstr/>
  </property>
  <property fmtid="{D5CDD505-2E9C-101B-9397-08002B2CF9AE}" pid="8" name="Folder_Version">
    <vt:lpwstr/>
  </property>
  <property fmtid="{D5CDD505-2E9C-101B-9397-08002B2CF9AE}" pid="9" name="Folder_VersionSeq">
    <vt:lpwstr/>
  </property>
  <property fmtid="{D5CDD505-2E9C-101B-9397-08002B2CF9AE}" pid="10" name="Folder_Manager">
    <vt:lpwstr/>
  </property>
  <property fmtid="{D5CDD505-2E9C-101B-9397-08002B2CF9AE}" pid="11" name="Folder_ManagerDesc">
    <vt:lpwstr/>
  </property>
  <property fmtid="{D5CDD505-2E9C-101B-9397-08002B2CF9AE}" pid="12" name="Folder_Storage">
    <vt:lpwstr/>
  </property>
  <property fmtid="{D5CDD505-2E9C-101B-9397-08002B2CF9AE}" pid="13" name="Folder_StorageDesc">
    <vt:lpwstr/>
  </property>
  <property fmtid="{D5CDD505-2E9C-101B-9397-08002B2CF9AE}" pid="14" name="Folder_Creator">
    <vt:lpwstr/>
  </property>
  <property fmtid="{D5CDD505-2E9C-101B-9397-08002B2CF9AE}" pid="15" name="Folder_CreatorDesc">
    <vt:lpwstr/>
  </property>
  <property fmtid="{D5CDD505-2E9C-101B-9397-08002B2CF9AE}" pid="16" name="Folder_CreateDate">
    <vt:lpwstr/>
  </property>
  <property fmtid="{D5CDD505-2E9C-101B-9397-08002B2CF9AE}" pid="17" name="Folder_Updater">
    <vt:lpwstr/>
  </property>
  <property fmtid="{D5CDD505-2E9C-101B-9397-08002B2CF9AE}" pid="18" name="Folder_UpdaterDesc">
    <vt:lpwstr/>
  </property>
  <property fmtid="{D5CDD505-2E9C-101B-9397-08002B2CF9AE}" pid="19" name="Folder_UpdateDate">
    <vt:lpwstr/>
  </property>
  <property fmtid="{D5CDD505-2E9C-101B-9397-08002B2CF9AE}" pid="20" name="Document_Number">
    <vt:lpwstr/>
  </property>
  <property fmtid="{D5CDD505-2E9C-101B-9397-08002B2CF9AE}" pid="21" name="Document_Name">
    <vt:lpwstr/>
  </property>
  <property fmtid="{D5CDD505-2E9C-101B-9397-08002B2CF9AE}" pid="22" name="Document_FileName">
    <vt:lpwstr/>
  </property>
  <property fmtid="{D5CDD505-2E9C-101B-9397-08002B2CF9AE}" pid="23" name="Document_Version">
    <vt:lpwstr/>
  </property>
  <property fmtid="{D5CDD505-2E9C-101B-9397-08002B2CF9AE}" pid="24" name="Document_VersionSeq">
    <vt:lpwstr/>
  </property>
  <property fmtid="{D5CDD505-2E9C-101B-9397-08002B2CF9AE}" pid="25" name="Document_Creator">
    <vt:lpwstr/>
  </property>
  <property fmtid="{D5CDD505-2E9C-101B-9397-08002B2CF9AE}" pid="26" name="Document_CreatorDesc">
    <vt:lpwstr/>
  </property>
  <property fmtid="{D5CDD505-2E9C-101B-9397-08002B2CF9AE}" pid="27" name="Document_CreateDate">
    <vt:lpwstr/>
  </property>
  <property fmtid="{D5CDD505-2E9C-101B-9397-08002B2CF9AE}" pid="28" name="Document_Updater">
    <vt:lpwstr/>
  </property>
  <property fmtid="{D5CDD505-2E9C-101B-9397-08002B2CF9AE}" pid="29" name="Document_UpdaterDesc">
    <vt:lpwstr/>
  </property>
  <property fmtid="{D5CDD505-2E9C-101B-9397-08002B2CF9AE}" pid="30" name="Document_UpdateDate">
    <vt:lpwstr/>
  </property>
  <property fmtid="{D5CDD505-2E9C-101B-9397-08002B2CF9AE}" pid="31" name="Document_Size">
    <vt:lpwstr/>
  </property>
  <property fmtid="{D5CDD505-2E9C-101B-9397-08002B2CF9AE}" pid="32" name="Document_Storage">
    <vt:lpwstr/>
  </property>
  <property fmtid="{D5CDD505-2E9C-101B-9397-08002B2CF9AE}" pid="33" name="Document_StorageDesc">
    <vt:lpwstr/>
  </property>
  <property fmtid="{D5CDD505-2E9C-101B-9397-08002B2CF9AE}" pid="34" name="Document_Department">
    <vt:lpwstr/>
  </property>
  <property fmtid="{D5CDD505-2E9C-101B-9397-08002B2CF9AE}" pid="35" name="Document_DepartmentDesc">
    <vt:lpwstr/>
  </property>
</Properties>
</file>