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wworking\ohdotpw\dms64907\"/>
    </mc:Choice>
  </mc:AlternateContent>
  <xr:revisionPtr revIDLastSave="0" documentId="13_ncr:1_{75168CE0-5221-440D-95C6-1F18F156133A}" xr6:coauthVersionLast="47" xr6:coauthVersionMax="47" xr10:uidLastSave="{00000000-0000-0000-0000-000000000000}"/>
  <bookViews>
    <workbookView xWindow="-28920" yWindow="960" windowWidth="29040" windowHeight="15720" xr2:uid="{00000000-000D-0000-FFFF-FFFF00000000}"/>
  </bookViews>
  <sheets>
    <sheet name="Data-Index" sheetId="2" r:id="rId1"/>
    <sheet name="Plan Index" sheetId="3" r:id="rId2"/>
    <sheet name="Alignments" sheetId="4" r:id="rId3"/>
  </sheets>
  <definedNames>
    <definedName name="_xlnm.Print_Area" localSheetId="0">'Data-Index'!$B$9:$M$12</definedName>
    <definedName name="_xlnm.Print_Area" localSheetId="1">'Plan Index'!$B$4:$E$18</definedName>
    <definedName name="_xlnm.Print_Titles" localSheetId="0">'Data-Index'!$9:$9</definedName>
    <definedName name="TOTAL">'Data-Index'!#REF!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9" i="2" l="1"/>
  <c r="F130" i="2"/>
  <c r="F131" i="2"/>
  <c r="F132" i="2"/>
  <c r="F133" i="2"/>
  <c r="F134" i="2"/>
  <c r="F135" i="2"/>
  <c r="F136" i="2"/>
  <c r="F137" i="2"/>
  <c r="F138" i="2"/>
  <c r="F128" i="2"/>
  <c r="F127" i="2"/>
  <c r="A22" i="2"/>
  <c r="A23" i="2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F22" i="2"/>
  <c r="B22" i="2"/>
  <c r="F115" i="2"/>
  <c r="F36" i="2"/>
  <c r="F37" i="2"/>
  <c r="F38" i="2"/>
  <c r="F123" i="2"/>
  <c r="F104" i="2"/>
  <c r="F32" i="2"/>
  <c r="F33" i="2"/>
  <c r="F34" i="2"/>
  <c r="F35" i="2"/>
  <c r="L22" i="2" l="1"/>
  <c r="F40" i="2"/>
  <c r="F121" i="2" l="1"/>
  <c r="F74" i="2"/>
  <c r="F31" i="2"/>
  <c r="F30" i="2"/>
  <c r="F120" i="2"/>
  <c r="F41" i="2" l="1"/>
  <c r="F39" i="2"/>
  <c r="F94" i="2"/>
  <c r="F73" i="2"/>
  <c r="F56" i="2"/>
  <c r="F57" i="2"/>
  <c r="F58" i="2"/>
  <c r="F42" i="2"/>
  <c r="F117" i="2"/>
  <c r="F116" i="2"/>
  <c r="F108" i="2"/>
  <c r="F109" i="2"/>
  <c r="F107" i="2"/>
  <c r="F91" i="2"/>
  <c r="F92" i="2"/>
  <c r="F93" i="2"/>
  <c r="F25" i="2"/>
  <c r="F66" i="2"/>
  <c r="F82" i="2"/>
  <c r="F90" i="2"/>
  <c r="F27" i="2"/>
  <c r="F98" i="2"/>
  <c r="F126" i="2"/>
  <c r="F81" i="2"/>
  <c r="F83" i="2"/>
  <c r="F84" i="2"/>
  <c r="F75" i="2"/>
  <c r="F76" i="2"/>
  <c r="F77" i="2"/>
  <c r="F78" i="2"/>
  <c r="F79" i="2"/>
  <c r="F80" i="2"/>
  <c r="F50" i="2"/>
  <c r="F51" i="2"/>
  <c r="F52" i="2"/>
  <c r="F53" i="2"/>
  <c r="F54" i="2"/>
  <c r="F55" i="2"/>
  <c r="F28" i="2"/>
  <c r="F111" i="2"/>
  <c r="F112" i="2"/>
  <c r="F113" i="2"/>
  <c r="F114" i="2"/>
  <c r="F110" i="2"/>
  <c r="F85" i="2"/>
  <c r="F86" i="2"/>
  <c r="F87" i="2"/>
  <c r="F88" i="2"/>
  <c r="F89" i="2"/>
  <c r="F68" i="2"/>
  <c r="F69" i="2"/>
  <c r="F70" i="2"/>
  <c r="F71" i="2"/>
  <c r="F72" i="2"/>
  <c r="F67" i="2"/>
  <c r="F60" i="2"/>
  <c r="F61" i="2"/>
  <c r="F62" i="2"/>
  <c r="F63" i="2"/>
  <c r="F64" i="2"/>
  <c r="F65" i="2"/>
  <c r="F59" i="2"/>
  <c r="F125" i="2"/>
  <c r="F124" i="2"/>
  <c r="F122" i="2"/>
  <c r="F119" i="2"/>
  <c r="F118" i="2"/>
  <c r="F21" i="2"/>
  <c r="F95" i="2"/>
  <c r="F96" i="2"/>
  <c r="F97" i="2"/>
  <c r="F100" i="2"/>
  <c r="F101" i="2"/>
  <c r="F102" i="2"/>
  <c r="F99" i="2"/>
  <c r="F29" i="2"/>
  <c r="F43" i="2"/>
  <c r="F26" i="2"/>
  <c r="F23" i="2"/>
  <c r="F24" i="2"/>
  <c r="F44" i="2"/>
  <c r="F45" i="2"/>
  <c r="F46" i="2"/>
  <c r="F13" i="2"/>
  <c r="F14" i="2"/>
  <c r="F16" i="2"/>
  <c r="F17" i="2"/>
  <c r="A13" i="2"/>
  <c r="B13" i="2" s="1"/>
  <c r="F47" i="2"/>
  <c r="F48" i="2"/>
  <c r="F49" i="2"/>
  <c r="F103" i="2"/>
  <c r="F105" i="2"/>
  <c r="F106" i="2"/>
  <c r="F18" i="2"/>
  <c r="F19" i="2"/>
  <c r="F20" i="2"/>
  <c r="B5" i="3"/>
  <c r="B6" i="3"/>
  <c r="L13" i="2" l="1"/>
  <c r="A14" i="2"/>
  <c r="M16" i="2"/>
  <c r="A15" i="2" l="1"/>
  <c r="B14" i="2"/>
  <c r="L14" i="2" s="1"/>
  <c r="B11" i="2"/>
  <c r="M12" i="2"/>
  <c r="A16" i="2" l="1"/>
  <c r="B15" i="2"/>
  <c r="L15" i="2" s="1"/>
  <c r="F12" i="2"/>
  <c r="C5" i="3" s="1"/>
  <c r="C6" i="3"/>
  <c r="A17" i="2" l="1"/>
  <c r="B16" i="2"/>
  <c r="L16" i="2" s="1"/>
  <c r="B12" i="2"/>
  <c r="L12" i="2" s="1"/>
  <c r="A18" i="2" l="1"/>
  <c r="B17" i="2"/>
  <c r="L17" i="2" s="1"/>
  <c r="A19" i="2" l="1"/>
  <c r="B18" i="2"/>
  <c r="L18" i="2" s="1"/>
  <c r="L11" i="2"/>
  <c r="A20" i="2" l="1"/>
  <c r="B19" i="2"/>
  <c r="L19" i="2" s="1"/>
  <c r="A21" i="2" l="1"/>
  <c r="B20" i="2"/>
  <c r="L20" i="2" s="1"/>
  <c r="B21" i="2" l="1"/>
  <c r="L21" i="2" s="1"/>
  <c r="B23" i="2" l="1"/>
  <c r="L23" i="2" s="1"/>
  <c r="B25" i="2" l="1"/>
  <c r="L25" i="2" s="1"/>
  <c r="B24" i="2"/>
  <c r="L24" i="2" s="1"/>
  <c r="B30" i="2" l="1"/>
  <c r="L30" i="2" s="1"/>
  <c r="B26" i="2"/>
  <c r="L26" i="2" s="1"/>
  <c r="B32" i="2" l="1"/>
  <c r="L32" i="2" s="1"/>
  <c r="B31" i="2"/>
  <c r="L31" i="2" s="1"/>
  <c r="B27" i="2"/>
  <c r="L27" i="2" s="1"/>
  <c r="B33" i="2" l="1"/>
  <c r="L33" i="2" s="1"/>
  <c r="B28" i="2"/>
  <c r="L28" i="2" s="1"/>
  <c r="B34" i="2" l="1"/>
  <c r="L34" i="2" s="1"/>
  <c r="B29" i="2"/>
  <c r="L29" i="2" s="1"/>
  <c r="B36" i="2" l="1"/>
  <c r="L36" i="2" s="1"/>
  <c r="B35" i="2"/>
  <c r="L35" i="2" s="1"/>
  <c r="B37" i="2" l="1"/>
  <c r="L37" i="2" s="1"/>
  <c r="B38" i="2" l="1"/>
  <c r="L38" i="2" s="1"/>
  <c r="B39" i="2" l="1"/>
  <c r="L39" i="2" s="1"/>
  <c r="B40" i="2" l="1"/>
  <c r="L40" i="2" s="1"/>
  <c r="B41" i="2" l="1"/>
  <c r="L41" i="2" s="1"/>
  <c r="B42" i="2" l="1"/>
  <c r="L42" i="2" s="1"/>
  <c r="B43" i="2" l="1"/>
  <c r="L43" i="2" s="1"/>
  <c r="B44" i="2" l="1"/>
  <c r="L44" i="2" s="1"/>
  <c r="B45" i="2" l="1"/>
  <c r="L45" i="2" s="1"/>
  <c r="B46" i="2" l="1"/>
  <c r="L46" i="2" s="1"/>
  <c r="B47" i="2" l="1"/>
  <c r="L47" i="2" s="1"/>
  <c r="B48" i="2" l="1"/>
  <c r="L48" i="2" s="1"/>
  <c r="B49" i="2" l="1"/>
  <c r="L49" i="2" s="1"/>
  <c r="B50" i="2" l="1"/>
  <c r="L50" i="2" s="1"/>
  <c r="B51" i="2" l="1"/>
  <c r="L51" i="2" s="1"/>
  <c r="B52" i="2" l="1"/>
  <c r="L52" i="2" s="1"/>
  <c r="B53" i="2" l="1"/>
  <c r="L53" i="2" s="1"/>
  <c r="B54" i="2" l="1"/>
  <c r="L54" i="2" s="1"/>
  <c r="B55" i="2" l="1"/>
  <c r="L55" i="2" s="1"/>
  <c r="B56" i="2" l="1"/>
  <c r="L56" i="2" s="1"/>
  <c r="B57" i="2" l="1"/>
  <c r="L57" i="2" s="1"/>
  <c r="B58" i="2" l="1"/>
  <c r="L58" i="2" s="1"/>
  <c r="B59" i="2" l="1"/>
  <c r="L59" i="2" s="1"/>
  <c r="B60" i="2" l="1"/>
  <c r="L60" i="2" s="1"/>
  <c r="B61" i="2" l="1"/>
  <c r="L61" i="2" s="1"/>
  <c r="B62" i="2" l="1"/>
  <c r="L62" i="2" s="1"/>
  <c r="B63" i="2" l="1"/>
  <c r="L63" i="2" s="1"/>
  <c r="B64" i="2" l="1"/>
  <c r="L64" i="2" s="1"/>
  <c r="B65" i="2" l="1"/>
  <c r="L65" i="2" s="1"/>
  <c r="B66" i="2" l="1"/>
  <c r="L66" i="2" s="1"/>
  <c r="B67" i="2" l="1"/>
  <c r="L67" i="2" s="1"/>
  <c r="B68" i="2" l="1"/>
  <c r="L68" i="2" s="1"/>
  <c r="B69" i="2" l="1"/>
  <c r="L69" i="2" s="1"/>
  <c r="B70" i="2" l="1"/>
  <c r="L70" i="2" s="1"/>
  <c r="B71" i="2" l="1"/>
  <c r="L71" i="2" s="1"/>
  <c r="B72" i="2" l="1"/>
  <c r="L72" i="2" s="1"/>
  <c r="B73" i="2" l="1"/>
  <c r="L73" i="2" s="1"/>
  <c r="B74" i="2" l="1"/>
  <c r="L74" i="2" s="1"/>
  <c r="B75" i="2" l="1"/>
  <c r="L75" i="2" s="1"/>
  <c r="B76" i="2" l="1"/>
  <c r="L76" i="2" s="1"/>
  <c r="B77" i="2" l="1"/>
  <c r="L77" i="2" s="1"/>
  <c r="B78" i="2" l="1"/>
  <c r="L78" i="2" s="1"/>
  <c r="B79" i="2" l="1"/>
  <c r="L79" i="2" s="1"/>
  <c r="B80" i="2" l="1"/>
  <c r="L80" i="2" s="1"/>
  <c r="B81" i="2" l="1"/>
  <c r="L81" i="2" s="1"/>
  <c r="B82" i="2" l="1"/>
  <c r="L82" i="2" s="1"/>
  <c r="B83" i="2" l="1"/>
  <c r="L83" i="2" s="1"/>
  <c r="B84" i="2" l="1"/>
  <c r="L84" i="2" s="1"/>
  <c r="B85" i="2" l="1"/>
  <c r="L85" i="2" s="1"/>
  <c r="B86" i="2" l="1"/>
  <c r="L86" i="2" s="1"/>
  <c r="B87" i="2" l="1"/>
  <c r="L87" i="2" s="1"/>
  <c r="B88" i="2" l="1"/>
  <c r="L88" i="2" s="1"/>
  <c r="B89" i="2" l="1"/>
  <c r="L89" i="2" s="1"/>
  <c r="B90" i="2" l="1"/>
  <c r="L90" i="2" s="1"/>
  <c r="B91" i="2" l="1"/>
  <c r="L91" i="2" s="1"/>
  <c r="B92" i="2" l="1"/>
  <c r="L92" i="2" s="1"/>
  <c r="B93" i="2" l="1"/>
  <c r="L93" i="2" s="1"/>
  <c r="B94" i="2" l="1"/>
  <c r="L94" i="2" s="1"/>
  <c r="B95" i="2" l="1"/>
  <c r="L95" i="2" s="1"/>
  <c r="B96" i="2" l="1"/>
  <c r="L96" i="2" s="1"/>
  <c r="B97" i="2" l="1"/>
  <c r="L97" i="2" s="1"/>
  <c r="B98" i="2" l="1"/>
  <c r="L98" i="2" s="1"/>
  <c r="B99" i="2" l="1"/>
  <c r="L99" i="2" s="1"/>
  <c r="B100" i="2" l="1"/>
  <c r="L100" i="2" s="1"/>
  <c r="B101" i="2" l="1"/>
  <c r="L101" i="2" s="1"/>
  <c r="B102" i="2" l="1"/>
  <c r="L102" i="2" s="1"/>
  <c r="B103" i="2" l="1"/>
  <c r="L103" i="2" s="1"/>
  <c r="B104" i="2" l="1"/>
  <c r="L104" i="2" s="1"/>
  <c r="B105" i="2" l="1"/>
  <c r="L105" i="2" s="1"/>
  <c r="B106" i="2" l="1"/>
  <c r="L106" i="2" s="1"/>
  <c r="B107" i="2" l="1"/>
  <c r="L107" i="2" s="1"/>
  <c r="B108" i="2" l="1"/>
  <c r="L108" i="2" s="1"/>
  <c r="B109" i="2" l="1"/>
  <c r="L109" i="2" s="1"/>
  <c r="B110" i="2" l="1"/>
  <c r="L110" i="2" s="1"/>
  <c r="B111" i="2" l="1"/>
  <c r="L111" i="2" s="1"/>
  <c r="B112" i="2" l="1"/>
  <c r="L112" i="2" s="1"/>
  <c r="B113" i="2" l="1"/>
  <c r="L113" i="2" s="1"/>
  <c r="B115" i="2" l="1"/>
  <c r="L115" i="2" s="1"/>
  <c r="B127" i="2"/>
  <c r="L127" i="2" s="1"/>
  <c r="B114" i="2"/>
  <c r="L114" i="2" s="1"/>
  <c r="B128" i="2" l="1"/>
  <c r="L128" i="2" s="1"/>
  <c r="B116" i="2"/>
  <c r="L116" i="2" s="1"/>
  <c r="B129" i="2" l="1"/>
  <c r="L129" i="2" s="1"/>
  <c r="B117" i="2"/>
  <c r="L117" i="2" s="1"/>
  <c r="B130" i="2" l="1"/>
  <c r="L130" i="2" s="1"/>
  <c r="B118" i="2"/>
  <c r="L118" i="2" s="1"/>
  <c r="B131" i="2" l="1"/>
  <c r="L131" i="2" s="1"/>
  <c r="B119" i="2"/>
  <c r="L119" i="2" s="1"/>
  <c r="B132" i="2" l="1"/>
  <c r="L132" i="2" s="1"/>
  <c r="B120" i="2"/>
  <c r="L120" i="2" s="1"/>
  <c r="B133" i="2" l="1"/>
  <c r="L133" i="2" s="1"/>
  <c r="B121" i="2"/>
  <c r="L121" i="2" s="1"/>
  <c r="B134" i="2" l="1"/>
  <c r="L134" i="2" s="1"/>
  <c r="B122" i="2"/>
  <c r="L122" i="2" s="1"/>
  <c r="B135" i="2" l="1"/>
  <c r="L135" i="2" s="1"/>
  <c r="B123" i="2"/>
  <c r="L123" i="2" s="1"/>
  <c r="B136" i="2" l="1"/>
  <c r="L136" i="2" s="1"/>
  <c r="B124" i="2"/>
  <c r="L124" i="2" s="1"/>
  <c r="B137" i="2" l="1"/>
  <c r="L137" i="2" s="1"/>
  <c r="B138" i="2"/>
  <c r="L138" i="2" s="1"/>
  <c r="B125" i="2"/>
  <c r="L125" i="2" s="1"/>
  <c r="A10" i="2" l="1"/>
  <c r="B10" i="2" s="1"/>
  <c r="L10" i="2" s="1"/>
  <c r="B126" i="2"/>
  <c r="L12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Thompson, Michael J (Akron)</author>
  </authors>
  <commentList>
    <comment ref="H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Thompson, Michael J (Akron):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For Wall Number, Enter '###, Using Formatting for 3 digits will not work in the PenTable Formula.</t>
        </r>
      </text>
    </comment>
  </commentList>
</comments>
</file>

<file path=xl/sharedStrings.xml><?xml version="1.0" encoding="utf-8"?>
<sst xmlns="http://schemas.openxmlformats.org/spreadsheetml/2006/main" count="554" uniqueCount="215">
  <si>
    <t>Page No.</t>
  </si>
  <si>
    <t>Drawing Code</t>
  </si>
  <si>
    <t>"</t>
  </si>
  <si>
    <t>PenTable Strings</t>
  </si>
  <si>
    <t>Plan Description</t>
  </si>
  <si>
    <t>[]</t>
  </si>
  <si>
    <t>Plan Set Total</t>
  </si>
  <si>
    <t>PenTable Strings:</t>
  </si>
  <si>
    <t>Department</t>
  </si>
  <si>
    <t>INDEX OF SHEETS</t>
  </si>
  <si>
    <t>TTL</t>
  </si>
  <si>
    <t>TYPICAL SECTIONS</t>
  </si>
  <si>
    <t>GENERAL NOTES</t>
  </si>
  <si>
    <t>TITLE SHEET</t>
  </si>
  <si>
    <t>GT001</t>
  </si>
  <si>
    <t>PenTable Strings (Subsets)</t>
  </si>
  <si>
    <t>PID No.:</t>
  </si>
  <si>
    <t>ROADWAY</t>
  </si>
  <si>
    <t>?</t>
  </si>
  <si>
    <t>AECOM</t>
  </si>
  <si>
    <t>Sub-Folder</t>
  </si>
  <si>
    <t>Subset No.</t>
  </si>
  <si>
    <t>Project Folder:</t>
  </si>
  <si>
    <t>Project Name:</t>
  </si>
  <si>
    <t>Sheet Model Name</t>
  </si>
  <si>
    <t>Supplemental Code</t>
  </si>
  <si>
    <t>GN001</t>
  </si>
  <si>
    <t>Alignments (LandXML)</t>
  </si>
  <si>
    <t>Horizontal Align</t>
  </si>
  <si>
    <t>Profile Name</t>
  </si>
  <si>
    <t>File Name</t>
  </si>
  <si>
    <t>Alignment Name</t>
  </si>
  <si>
    <t>Type</t>
  </si>
  <si>
    <t>Name</t>
  </si>
  <si>
    <t>Existing</t>
  </si>
  <si>
    <t>Proposed</t>
  </si>
  <si>
    <t>Report Name</t>
  </si>
  <si>
    <t>Description</t>
  </si>
  <si>
    <t>Ramp OBE-JN</t>
  </si>
  <si>
    <t>BLX_ROBEJN</t>
  </si>
  <si>
    <t>SHEET</t>
  </si>
  <si>
    <t>GY001</t>
  </si>
  <si>
    <t>P.</t>
  </si>
  <si>
    <t>Sheet No.</t>
  </si>
  <si>
    <t>DO NOT EDIT THIS COLUMN</t>
  </si>
  <si>
    <t>Subset String</t>
  </si>
  <si>
    <t>TTLRW</t>
  </si>
  <si>
    <t>RW Plan SubSet Total</t>
  </si>
  <si>
    <t>GP001</t>
  </si>
  <si>
    <t>PLAN AND PROFILES</t>
  </si>
  <si>
    <t>GY002</t>
  </si>
  <si>
    <t>GP002</t>
  </si>
  <si>
    <t>GY003</t>
  </si>
  <si>
    <t>GY004</t>
  </si>
  <si>
    <t>FAI-158-4.20</t>
  </si>
  <si>
    <t>60702885-FAI-158-4.20</t>
  </si>
  <si>
    <t>GP003</t>
  </si>
  <si>
    <t>GP004</t>
  </si>
  <si>
    <t>GP005</t>
  </si>
  <si>
    <t>GP006</t>
  </si>
  <si>
    <t>GP007</t>
  </si>
  <si>
    <t>GD001</t>
  </si>
  <si>
    <t>DRIVE DETAILS</t>
  </si>
  <si>
    <t>DRIVE PROFILES</t>
  </si>
  <si>
    <t>GB001</t>
  </si>
  <si>
    <t>GB002</t>
  </si>
  <si>
    <t>SCHEMATIC PLAN</t>
  </si>
  <si>
    <t>GEOMETRIC LAYOUT</t>
  </si>
  <si>
    <t>MOT</t>
  </si>
  <si>
    <t>MAINTENANCE OF TRAFFIC NOTES</t>
  </si>
  <si>
    <t>MN001</t>
  </si>
  <si>
    <t>MN002</t>
  </si>
  <si>
    <t>MD001</t>
  </si>
  <si>
    <t>MAINTENANCE OF TRAFFIC DETOUR</t>
  </si>
  <si>
    <t>MAINTENANCE OF TRAFFIC DETOUR SIGNING</t>
  </si>
  <si>
    <t>MAINTENANCE OF TRAFFIC PLAN</t>
  </si>
  <si>
    <t>GF002A</t>
  </si>
  <si>
    <t>GF002B</t>
  </si>
  <si>
    <t>GF002C</t>
  </si>
  <si>
    <t>GF002D</t>
  </si>
  <si>
    <t>GF001A</t>
  </si>
  <si>
    <t>GF001B</t>
  </si>
  <si>
    <t>ROUNDABOUT PROFILES</t>
  </si>
  <si>
    <t>GA00A</t>
  </si>
  <si>
    <t>GA00B</t>
  </si>
  <si>
    <t>GA00C</t>
  </si>
  <si>
    <t>PAVEMENT DETAIL</t>
  </si>
  <si>
    <t>GN002</t>
  </si>
  <si>
    <t>TRAFFIC</t>
  </si>
  <si>
    <t>LIGHTING</t>
  </si>
  <si>
    <t>TP001</t>
  </si>
  <si>
    <t>TP002</t>
  </si>
  <si>
    <t>LN001</t>
  </si>
  <si>
    <t>LP001</t>
  </si>
  <si>
    <t>LC001</t>
  </si>
  <si>
    <t>LIGHTING PLAN</t>
  </si>
  <si>
    <t>LIGHTING CIRCUIT DIAGRAM</t>
  </si>
  <si>
    <t>LIGHTING GENERAL NOTES</t>
  </si>
  <si>
    <t>TRAFFIC CONTROL PLAN</t>
  </si>
  <si>
    <t>GM001</t>
  </si>
  <si>
    <t>CROSS SECTION LAYOUT</t>
  </si>
  <si>
    <t>XS501</t>
  </si>
  <si>
    <t>XS502</t>
  </si>
  <si>
    <t>XS503</t>
  </si>
  <si>
    <t>XS504</t>
  </si>
  <si>
    <t>XS505</t>
  </si>
  <si>
    <t>XS506</t>
  </si>
  <si>
    <t>XS507</t>
  </si>
  <si>
    <t xml:space="preserve">CROSS SECTIONS </t>
  </si>
  <si>
    <t>XS101</t>
  </si>
  <si>
    <t>XS102</t>
  </si>
  <si>
    <t>XS103</t>
  </si>
  <si>
    <t>XS104</t>
  </si>
  <si>
    <t>XS105</t>
  </si>
  <si>
    <t>XS106</t>
  </si>
  <si>
    <t>XS201</t>
  </si>
  <si>
    <t>XS202</t>
  </si>
  <si>
    <t>XS203</t>
  </si>
  <si>
    <t>XS204</t>
  </si>
  <si>
    <t>XS205</t>
  </si>
  <si>
    <t>XS206</t>
  </si>
  <si>
    <t>XS301</t>
  </si>
  <si>
    <t>XS302</t>
  </si>
  <si>
    <t>XS303</t>
  </si>
  <si>
    <t>XS304</t>
  </si>
  <si>
    <t>XS305</t>
  </si>
  <si>
    <t>XS306</t>
  </si>
  <si>
    <t>XS307</t>
  </si>
  <si>
    <t>XS402</t>
  </si>
  <si>
    <t>XS403</t>
  </si>
  <si>
    <t>XS404</t>
  </si>
  <si>
    <t>XS405</t>
  </si>
  <si>
    <t>XS406</t>
  </si>
  <si>
    <t>XS407</t>
  </si>
  <si>
    <t>DF001</t>
  </si>
  <si>
    <t>DF002</t>
  </si>
  <si>
    <t>DF003</t>
  </si>
  <si>
    <t>DF004</t>
  </si>
  <si>
    <t>DF005</t>
  </si>
  <si>
    <t>PIPE PROFILES</t>
  </si>
  <si>
    <t xml:space="preserve">DRAINAGE </t>
  </si>
  <si>
    <t>MP003</t>
  </si>
  <si>
    <t>MD004</t>
  </si>
  <si>
    <t>XS408</t>
  </si>
  <si>
    <t>PP001</t>
  </si>
  <si>
    <t>LANDSCAPE</t>
  </si>
  <si>
    <t>LANDSCAPED DETAIL</t>
  </si>
  <si>
    <t>GA002</t>
  </si>
  <si>
    <t>ISLAND DETAIL</t>
  </si>
  <si>
    <t>MD005</t>
  </si>
  <si>
    <t>XS308</t>
  </si>
  <si>
    <t>XS409</t>
  </si>
  <si>
    <t>XS508</t>
  </si>
  <si>
    <t>MN003</t>
  </si>
  <si>
    <t>XS309</t>
  </si>
  <si>
    <t>XS310</t>
  </si>
  <si>
    <t>XS311</t>
  </si>
  <si>
    <t>DF007</t>
  </si>
  <si>
    <t>DF008</t>
  </si>
  <si>
    <t>DF009</t>
  </si>
  <si>
    <t>STORM SEWER PROFILE</t>
  </si>
  <si>
    <t>DC001</t>
  </si>
  <si>
    <t>DC002</t>
  </si>
  <si>
    <t>DRAINAGE CULVERT DETAILS SHEET</t>
  </si>
  <si>
    <t>DB001</t>
  </si>
  <si>
    <t xml:space="preserve">PROJECT SITE PLAN </t>
  </si>
  <si>
    <t>XS207</t>
  </si>
  <si>
    <t>XS208</t>
  </si>
  <si>
    <t>XS209</t>
  </si>
  <si>
    <t>XS107</t>
  </si>
  <si>
    <t>XS312</t>
  </si>
  <si>
    <t>DRAINAGE SUBSUMMARY</t>
  </si>
  <si>
    <t>UNDERDRAIN SUBSUMMARY</t>
  </si>
  <si>
    <t>DRAINAGE</t>
  </si>
  <si>
    <t>ROADWAY SUBSUMMARY</t>
  </si>
  <si>
    <t>GS001</t>
  </si>
  <si>
    <t>DS001</t>
  </si>
  <si>
    <t>DS002</t>
  </si>
  <si>
    <t>TS001</t>
  </si>
  <si>
    <t>LIGHTING SUBSUMMARY</t>
  </si>
  <si>
    <t>LS001</t>
  </si>
  <si>
    <t>GENERAL SUMMARY</t>
  </si>
  <si>
    <t>GG001</t>
  </si>
  <si>
    <t>GG002</t>
  </si>
  <si>
    <t>XS401</t>
  </si>
  <si>
    <t>TS002</t>
  </si>
  <si>
    <t xml:space="preserve">PAVEMENT MARKING SUBSUMMARY </t>
  </si>
  <si>
    <t>DS003</t>
  </si>
  <si>
    <t>GS002</t>
  </si>
  <si>
    <t>GG003</t>
  </si>
  <si>
    <t>GG004</t>
  </si>
  <si>
    <t>REMOVAL SUBSUMMARY</t>
  </si>
  <si>
    <t xml:space="preserve">SIGNING SUBSUMMARY </t>
  </si>
  <si>
    <t>GD002</t>
  </si>
  <si>
    <t>PAVEMENT SUBSUMMARY</t>
  </si>
  <si>
    <t>DRIVEWAY SUBSUMMARY</t>
  </si>
  <si>
    <t>GS003</t>
  </si>
  <si>
    <t>GS004</t>
  </si>
  <si>
    <t>GS005</t>
  </si>
  <si>
    <t>GEOTECHNICAL PROFILE - ROADWAY</t>
  </si>
  <si>
    <t>GEOTECHNICAL</t>
  </si>
  <si>
    <t>DF006</t>
  </si>
  <si>
    <t>GN003</t>
  </si>
  <si>
    <t>IC001</t>
  </si>
  <si>
    <t>ID001</t>
  </si>
  <si>
    <t>ID002A</t>
  </si>
  <si>
    <t>IX001</t>
  </si>
  <si>
    <t>IX002</t>
  </si>
  <si>
    <t>ID002B</t>
  </si>
  <si>
    <t>IP001A</t>
  </si>
  <si>
    <t>IP001B</t>
  </si>
  <si>
    <t>IP002A</t>
  </si>
  <si>
    <t>IP002B</t>
  </si>
  <si>
    <t>ID002C</t>
  </si>
  <si>
    <t>ID002D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</si>
</sst>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164" formatCode="0.000"/>
    <numFmt numFmtId="165" formatCode="_-* #,##0\ &quot;Pts&quot;_-;\-* #,##0\ &quot;Pts&quot;_-;_-* &quot;-&quot;\ &quot;Pts&quot;_-;_-@_-"/>
    <numFmt numFmtId="166" formatCode="_-* #,##0\ _P_t_s_-;\-* #,##0\ _P_t_s_-;_-* &quot;-&quot;\ _P_t_s_-;_-@_-"/>
    <numFmt numFmtId="167" formatCode="_-* #,##0.00\ &quot;Pts&quot;_-;\-* #,##0.00\ &quot;Pts&quot;_-;_-* &quot;-&quot;??\ &quot;Pts&quot;_-;_-@_-"/>
    <numFmt numFmtId="168" formatCode="_-* #,##0.00\ _P_t_s_-;\-* #,##0.00\ _P_t_s_-;_-* &quot;-&quot;??\ _P_t_s_-;_-@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8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8"/>
      <color rgb="FFFF0000"/>
      <name val="Arial"/>
      <family val="2"/>
    </font>
    <font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00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1">
    <xf numFmtId="0" fontId="0" fillId="0" borderId="0"/>
    <xf numFmtId="0" fontId="8" fillId="0" borderId="0"/>
    <xf numFmtId="0" fontId="8" fillId="0" borderId="0"/>
    <xf numFmtId="0" fontId="4" fillId="0" borderId="0"/>
    <xf numFmtId="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1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6" fillId="0" borderId="3" applyNumberFormat="0" applyAlignment="0" applyProtection="0">
      <alignment horizontal="left" vertical="center"/>
    </xf>
    <xf numFmtId="0" fontId="6" fillId="0" borderId="8">
      <alignment horizontal="left" vertical="center"/>
    </xf>
    <xf numFmtId="0" fontId="21" fillId="0" borderId="0" applyNumberFormat="0" applyFont="0" applyFill="0" applyBorder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6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8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</cellStyleXfs>
  <cellXfs count="70">
    <xf numFmtId="0" fontId="0" fillId="0" borderId="0" xfId="0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2" borderId="2" xfId="0" applyFont="1" applyFill="1" applyBorder="1" applyAlignment="1">
      <alignment horizontal="left" vertical="center" indent="1"/>
    </xf>
    <xf numFmtId="0" fontId="0" fillId="2" borderId="3" xfId="0" applyFill="1" applyBorder="1"/>
    <xf numFmtId="0" fontId="0" fillId="2" borderId="4" xfId="0" applyFill="1" applyBorder="1"/>
    <xf numFmtId="0" fontId="9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 indent="1"/>
    </xf>
    <xf numFmtId="0" fontId="10" fillId="2" borderId="3" xfId="0" applyFont="1" applyFill="1" applyBorder="1"/>
    <xf numFmtId="0" fontId="10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indent="1"/>
    </xf>
    <xf numFmtId="0" fontId="16" fillId="4" borderId="1" xfId="0" applyFont="1" applyFill="1" applyBorder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12" fillId="5" borderId="5" xfId="0" applyFont="1" applyFill="1" applyBorder="1" applyAlignment="1">
      <alignment vertical="center"/>
    </xf>
    <xf numFmtId="0" fontId="9" fillId="0" borderId="0" xfId="0" applyFont="1" applyAlignment="1">
      <alignment horizontal="left" vertical="center" indent="1"/>
    </xf>
    <xf numFmtId="0" fontId="14" fillId="2" borderId="3" xfId="0" applyFont="1" applyFill="1" applyBorder="1" applyAlignment="1">
      <alignment horizontal="left" vertical="center" indent="1"/>
    </xf>
    <xf numFmtId="0" fontId="15" fillId="0" borderId="0" xfId="0" applyFont="1" applyAlignment="1">
      <alignment horizontal="centerContinuous" vertical="center"/>
    </xf>
    <xf numFmtId="0" fontId="8" fillId="0" borderId="6" xfId="0" quotePrefix="1" applyFont="1" applyBorder="1" applyAlignment="1">
      <alignment horizontal="center" vertical="center"/>
    </xf>
    <xf numFmtId="0" fontId="12" fillId="5" borderId="7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18" fillId="0" borderId="0" xfId="0" applyFont="1" applyAlignment="1">
      <alignment horizontal="center" vertical="center"/>
    </xf>
    <xf numFmtId="0" fontId="16" fillId="4" borderId="6" xfId="0" applyFont="1" applyFill="1" applyBorder="1" applyAlignment="1">
      <alignment horizontal="left" vertical="center" indent="1"/>
    </xf>
    <xf numFmtId="0" fontId="12" fillId="5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left" vertical="center" indent="1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0" fillId="2" borderId="4" xfId="0" applyFont="1" applyFill="1" applyBorder="1"/>
    <xf numFmtId="0" fontId="7" fillId="3" borderId="5" xfId="2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7" fillId="3" borderId="4" xfId="0" applyFont="1" applyFill="1" applyBorder="1" applyAlignment="1">
      <alignment horizontal="centerContinuous" vertical="center"/>
    </xf>
    <xf numFmtId="0" fontId="7" fillId="3" borderId="2" xfId="0" applyFont="1" applyFill="1" applyBorder="1" applyAlignment="1">
      <alignment horizontal="centerContinuous" vertical="center"/>
    </xf>
    <xf numFmtId="0" fontId="8" fillId="0" borderId="9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1" fillId="0" borderId="0" xfId="30"/>
    <xf numFmtId="0" fontId="28" fillId="7" borderId="12" xfId="30" applyFont="1" applyFill="1" applyBorder="1" applyAlignment="1">
      <alignment horizontal="center"/>
    </xf>
    <xf numFmtId="0" fontId="28" fillId="7" borderId="13" xfId="30" applyFont="1" applyFill="1" applyBorder="1" applyAlignment="1">
      <alignment horizontal="center"/>
    </xf>
    <xf numFmtId="0" fontId="28" fillId="7" borderId="14" xfId="30" applyFont="1" applyFill="1" applyBorder="1" applyAlignment="1">
      <alignment horizontal="center"/>
    </xf>
    <xf numFmtId="0" fontId="23" fillId="6" borderId="5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 indent="1"/>
    </xf>
    <xf numFmtId="0" fontId="29" fillId="6" borderId="5" xfId="0" applyFont="1" applyFill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0" fontId="30" fillId="0" borderId="0" xfId="0" applyFont="1" applyAlignment="1">
      <alignment horizontal="center" vertical="center"/>
    </xf>
    <xf numFmtId="49" fontId="30" fillId="0" borderId="0" xfId="0" quotePrefix="1" applyNumberFormat="1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27" fillId="0" borderId="10" xfId="30" applyFont="1" applyBorder="1" applyAlignment="1">
      <alignment horizontal="center"/>
    </xf>
    <xf numFmtId="0" fontId="27" fillId="0" borderId="9" xfId="30" applyFont="1" applyBorder="1" applyAlignment="1">
      <alignment horizontal="center"/>
    </xf>
    <xf numFmtId="0" fontId="27" fillId="0" borderId="11" xfId="30" applyFont="1" applyBorder="1" applyAlignment="1">
      <alignment horizontal="center"/>
    </xf>
    <xf numFmtId="0" fontId="28" fillId="7" borderId="13" xfId="30" applyFont="1" applyFill="1" applyBorder="1" applyAlignment="1">
      <alignment horizontal="center"/>
    </xf>
  </cellXfs>
  <cellStyles count="31">
    <cellStyle name="Comma0" xfId="4" xr:uid="{00000000-0005-0000-0000-000000000000}"/>
    <cellStyle name="Currency0" xfId="5" xr:uid="{00000000-0005-0000-0000-000001000000}"/>
    <cellStyle name="Date" xfId="6" xr:uid="{00000000-0005-0000-0000-000002000000}"/>
    <cellStyle name="Fixed" xfId="7" xr:uid="{00000000-0005-0000-0000-000003000000}"/>
    <cellStyle name="fixed0" xfId="8" xr:uid="{00000000-0005-0000-0000-000004000000}"/>
    <cellStyle name="Fixed2" xfId="9" xr:uid="{00000000-0005-0000-0000-000005000000}"/>
    <cellStyle name="fixed3" xfId="10" xr:uid="{00000000-0005-0000-0000-000006000000}"/>
    <cellStyle name="Header1" xfId="11" xr:uid="{00000000-0005-0000-0000-000007000000}"/>
    <cellStyle name="Header2" xfId="12" xr:uid="{00000000-0005-0000-0000-000008000000}"/>
    <cellStyle name="Heading " xfId="13" xr:uid="{00000000-0005-0000-0000-000009000000}"/>
    <cellStyle name="Hyperlink 2" xfId="15" xr:uid="{00000000-0005-0000-0000-00000A000000}"/>
    <cellStyle name="Hyperlink 2 2" xfId="27" xr:uid="{00000000-0005-0000-0000-00000B000000}"/>
    <cellStyle name="Hyperlink 2 3" xfId="22" xr:uid="{00000000-0005-0000-0000-00000C000000}"/>
    <cellStyle name="Hyperlink 3" xfId="16" xr:uid="{00000000-0005-0000-0000-00000D000000}"/>
    <cellStyle name="Hyperlink 3 2" xfId="28" xr:uid="{00000000-0005-0000-0000-00000E000000}"/>
    <cellStyle name="Hyperlink 3 3" xfId="23" xr:uid="{00000000-0005-0000-0000-00000F000000}"/>
    <cellStyle name="Hyperlink 4" xfId="14" xr:uid="{00000000-0005-0000-0000-000010000000}"/>
    <cellStyle name="Millares [0]_NOM01_C3" xfId="17" xr:uid="{00000000-0005-0000-0000-000011000000}"/>
    <cellStyle name="Millares_NOM01_C3" xfId="18" xr:uid="{00000000-0005-0000-0000-000012000000}"/>
    <cellStyle name="Moneda [0]_NOM01_C3" xfId="19" xr:uid="{00000000-0005-0000-0000-000013000000}"/>
    <cellStyle name="Moneda_NOM01_C3" xfId="20" xr:uid="{00000000-0005-0000-0000-000014000000}"/>
    <cellStyle name="Normal" xfId="0" builtinId="0"/>
    <cellStyle name="Normal 2" xfId="2" xr:uid="{00000000-0005-0000-0000-000016000000}"/>
    <cellStyle name="Normal 3" xfId="3" xr:uid="{00000000-0005-0000-0000-000017000000}"/>
    <cellStyle name="Normal 3 2" xfId="26" xr:uid="{00000000-0005-0000-0000-000018000000}"/>
    <cellStyle name="Normal 3 3" xfId="21" xr:uid="{00000000-0005-0000-0000-000019000000}"/>
    <cellStyle name="Normal 3 4" xfId="29" xr:uid="{00000000-0005-0000-0000-00001A000000}"/>
    <cellStyle name="Normal 4" xfId="1" xr:uid="{00000000-0005-0000-0000-00001B000000}"/>
    <cellStyle name="Normal 5" xfId="25" xr:uid="{00000000-0005-0000-0000-00001C000000}"/>
    <cellStyle name="Normal 6" xfId="24" xr:uid="{00000000-0005-0000-0000-00001D000000}"/>
    <cellStyle name="Normal 7" xfId="30" xr:uid="{46A98EAC-DE02-41D4-B5A5-CABBE5A21F43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C96018-912A-40AA-B359-BD1972BD98EF}" name="Alignments" displayName="Alignments" ref="A3:H4" totalsRowShown="0">
  <autoFilter ref="A3:H4" xr:uid="{00000000-0009-0000-0100-000003000000}"/>
  <tableColumns count="8">
    <tableColumn id="1" xr3:uid="{F6C26CD1-0841-40E9-9991-D59AB88B1793}" name="File Name"/>
    <tableColumn id="2" xr3:uid="{4B90754B-6EF7-4A2D-86DC-95599192E7A7}" name="Alignment Name"/>
    <tableColumn id="3" xr3:uid="{8BFB26FC-4C3A-4730-91B2-9F8033DB470C}" name="Type"/>
    <tableColumn id="4" xr3:uid="{798F6984-3250-424A-82B6-A6722B6D2397}" name="Name"/>
    <tableColumn id="5" xr3:uid="{CCFE8708-8D5B-472F-A37E-74BF5C85CBA0}" name="Existing"/>
    <tableColumn id="6" xr3:uid="{FFD51087-3017-48DA-98EB-3F26F41C25F0}" name="Proposed"/>
    <tableColumn id="7" xr3:uid="{40FF6D7B-A015-40E5-BD03-5E71F8E736D4}" name="Report Name"/>
    <tableColumn id="8" xr3:uid="{C3B090E8-41EF-46D7-BA9A-EDC350F3746A}" name="Description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42"/>
    <pageSetUpPr fitToPage="1"/>
  </sheetPr>
  <dimension ref="A1:M168"/>
  <sheetViews>
    <sheetView tabSelected="1" zoomScale="80" zoomScaleNormal="80" zoomScalePageLayoutView="50" workbookViewId="0">
      <pane ySplit="9" topLeftCell="A124" activePane="bottomLeft" state="frozen"/>
      <selection pane="bottomLeft" activeCell="L132" sqref="L132"/>
    </sheetView>
  </sheetViews>
  <sheetFormatPr defaultRowHeight="12.75" x14ac:dyDescent="0.2"/>
  <cols>
    <col min="1" max="1" width="10.7109375" customWidth="1"/>
    <col min="2" max="2" width="20.7109375" customWidth="1"/>
    <col min="3" max="3" width="8.5703125" customWidth="1"/>
    <col min="4" max="4" width="25.7109375" customWidth="1"/>
    <col min="5" max="5" width="5.7109375" customWidth="1"/>
    <col min="6" max="8" width="25.7109375" customWidth="1"/>
    <col min="9" max="9" width="75.7109375" style="20" customWidth="1"/>
    <col min="10" max="10" width="25.7109375" style="20" customWidth="1"/>
    <col min="11" max="11" width="8.85546875" style="8" bestFit="1" customWidth="1"/>
    <col min="12" max="12" width="30.7109375" customWidth="1"/>
    <col min="13" max="13" width="33.5703125" customWidth="1"/>
  </cols>
  <sheetData>
    <row r="1" spans="1:13" s="14" customFormat="1" ht="24.95" customHeight="1" thickBot="1" x14ac:dyDescent="0.25">
      <c r="B1" s="12" t="s">
        <v>19</v>
      </c>
      <c r="C1" s="27"/>
      <c r="D1" s="13"/>
      <c r="E1" s="13"/>
      <c r="F1" s="13"/>
      <c r="G1" s="13"/>
      <c r="H1" s="13"/>
      <c r="I1" s="17"/>
      <c r="J1" s="17"/>
      <c r="K1" s="61"/>
      <c r="L1" s="13"/>
      <c r="M1" s="43"/>
    </row>
    <row r="2" spans="1:13" s="15" customFormat="1" ht="18" customHeight="1" x14ac:dyDescent="0.2">
      <c r="B2" s="18" t="s">
        <v>23</v>
      </c>
      <c r="C2" s="28"/>
      <c r="D2" s="65" t="s">
        <v>54</v>
      </c>
      <c r="E2" s="45"/>
      <c r="F2" s="24"/>
      <c r="G2" s="24"/>
      <c r="H2" s="24"/>
      <c r="I2" s="18"/>
      <c r="J2" s="18"/>
      <c r="K2" s="45"/>
    </row>
    <row r="3" spans="1:13" s="15" customFormat="1" ht="18" customHeight="1" x14ac:dyDescent="0.2">
      <c r="B3" s="18" t="s">
        <v>22</v>
      </c>
      <c r="C3" s="28"/>
      <c r="D3" s="65" t="s">
        <v>55</v>
      </c>
      <c r="E3" s="45"/>
      <c r="F3" s="24"/>
      <c r="G3" s="24"/>
      <c r="H3" s="24"/>
      <c r="I3" s="18"/>
      <c r="J3" s="18"/>
      <c r="K3" s="45"/>
    </row>
    <row r="4" spans="1:13" s="15" customFormat="1" ht="18" customHeight="1" thickBot="1" x14ac:dyDescent="0.25">
      <c r="B4" s="18" t="s">
        <v>16</v>
      </c>
      <c r="C4" s="18"/>
      <c r="D4" s="47">
        <v>111621</v>
      </c>
      <c r="E4" s="42"/>
      <c r="F4" s="24"/>
      <c r="G4" s="24"/>
      <c r="H4" s="24"/>
      <c r="I4" s="18"/>
      <c r="J4" s="18"/>
      <c r="K4" s="45"/>
      <c r="L4" s="15" t="s">
        <v>7</v>
      </c>
    </row>
    <row r="5" spans="1:13" s="15" customFormat="1" ht="18" customHeight="1" thickBot="1" x14ac:dyDescent="0.25">
      <c r="B5" s="1"/>
      <c r="C5" s="1"/>
      <c r="D5" s="1"/>
      <c r="E5" s="1"/>
      <c r="F5" s="24"/>
      <c r="G5" s="24"/>
      <c r="H5" s="24"/>
      <c r="I5" s="18"/>
      <c r="J5" s="18"/>
      <c r="K5" s="45"/>
      <c r="L5" s="25" t="s">
        <v>2</v>
      </c>
      <c r="M5" s="56" t="s">
        <v>42</v>
      </c>
    </row>
    <row r="6" spans="1:13" s="1" customFormat="1" ht="17.100000000000001" customHeight="1" thickBot="1" x14ac:dyDescent="0.25">
      <c r="I6" s="26"/>
      <c r="J6" s="26"/>
      <c r="K6" s="2"/>
      <c r="L6" s="30" t="s">
        <v>18</v>
      </c>
      <c r="M6" s="37"/>
    </row>
    <row r="7" spans="1:13" s="1" customFormat="1" ht="18" customHeight="1" thickBot="1" x14ac:dyDescent="0.25">
      <c r="B7" s="31"/>
      <c r="C7" s="31"/>
      <c r="D7" s="32"/>
      <c r="E7" s="32"/>
      <c r="F7" s="32"/>
      <c r="G7" s="32"/>
      <c r="H7" s="32"/>
      <c r="I7" s="33"/>
      <c r="J7" s="33"/>
      <c r="K7" s="31"/>
      <c r="L7" s="57"/>
      <c r="M7" s="57"/>
    </row>
    <row r="8" spans="1:13" s="1" customFormat="1" ht="24.95" customHeight="1" thickBot="1" x14ac:dyDescent="0.25">
      <c r="A8" s="59"/>
      <c r="B8" s="60" t="s">
        <v>44</v>
      </c>
      <c r="C8" s="31"/>
      <c r="D8" s="32"/>
      <c r="E8" s="32"/>
      <c r="F8" s="32"/>
      <c r="G8" s="32"/>
      <c r="H8" s="34"/>
      <c r="I8" s="34"/>
      <c r="J8" s="34"/>
      <c r="K8" s="31"/>
      <c r="L8" s="58"/>
      <c r="M8" s="58"/>
    </row>
    <row r="9" spans="1:13" s="1" customFormat="1" ht="30" customHeight="1" thickBot="1" x14ac:dyDescent="0.25">
      <c r="A9" s="7" t="s">
        <v>0</v>
      </c>
      <c r="B9" s="40" t="s">
        <v>43</v>
      </c>
      <c r="C9" s="41" t="s">
        <v>21</v>
      </c>
      <c r="D9" s="40" t="s">
        <v>1</v>
      </c>
      <c r="E9" s="49" t="s">
        <v>25</v>
      </c>
      <c r="F9" s="48"/>
      <c r="G9" s="7" t="s">
        <v>8</v>
      </c>
      <c r="H9" s="40" t="s">
        <v>20</v>
      </c>
      <c r="I9" s="7" t="s">
        <v>4</v>
      </c>
      <c r="J9" s="40" t="s">
        <v>24</v>
      </c>
      <c r="K9" s="41" t="s">
        <v>45</v>
      </c>
      <c r="L9" s="7" t="s">
        <v>3</v>
      </c>
      <c r="M9" s="44" t="s">
        <v>15</v>
      </c>
    </row>
    <row r="10" spans="1:13" s="1" customFormat="1" ht="18" customHeight="1" x14ac:dyDescent="0.2">
      <c r="A10" s="21">
        <f>MAX(A12:A9816)</f>
        <v>127</v>
      </c>
      <c r="B10" s="21">
        <f>A10</f>
        <v>127</v>
      </c>
      <c r="C10" s="21"/>
      <c r="D10" s="21" t="s">
        <v>10</v>
      </c>
      <c r="E10" s="21"/>
      <c r="F10" s="21"/>
      <c r="G10" s="21"/>
      <c r="H10" s="21"/>
      <c r="I10" s="22" t="s">
        <v>6</v>
      </c>
      <c r="J10" s="22"/>
      <c r="K10" s="21"/>
      <c r="L10" s="23" t="str">
        <f>IF(ISBLANK(B10)," ",L$5&amp;L$6&amp;D10&amp;L$5&amp;" = "&amp;L$5&amp;B10&amp;L$5)</f>
        <v>"?TTL" = "127"</v>
      </c>
      <c r="M10" s="36"/>
    </row>
    <row r="11" spans="1:13" s="1" customFormat="1" ht="18" customHeight="1" x14ac:dyDescent="0.2">
      <c r="A11" s="21">
        <v>16</v>
      </c>
      <c r="B11" s="21">
        <f>A11</f>
        <v>16</v>
      </c>
      <c r="C11" s="21"/>
      <c r="D11" s="21" t="s">
        <v>46</v>
      </c>
      <c r="E11" s="21"/>
      <c r="F11" s="21"/>
      <c r="G11" s="21"/>
      <c r="H11" s="21"/>
      <c r="I11" s="22" t="s">
        <v>47</v>
      </c>
      <c r="J11" s="22"/>
      <c r="K11" s="21"/>
      <c r="L11" s="23" t="str">
        <f>IF(ISBLANK(B11)," ",L$5&amp;L$6&amp;D11&amp;L$5&amp;" = "&amp;L$5&amp;B11&amp;L$5)</f>
        <v>"?TTLRW" = "16"</v>
      </c>
      <c r="M11" s="36"/>
    </row>
    <row r="12" spans="1:13" s="3" customFormat="1" ht="18" customHeight="1" x14ac:dyDescent="0.2">
      <c r="A12" s="29">
        <v>1</v>
      </c>
      <c r="B12" s="29" t="str">
        <f t="shared" ref="B12:B110" si="0">$M$5&amp;A12</f>
        <v>P.1</v>
      </c>
      <c r="C12" s="11"/>
      <c r="D12" s="11" t="s">
        <v>14</v>
      </c>
      <c r="E12" s="11"/>
      <c r="F12" s="46" t="str">
        <f t="shared" ref="F12:F129" si="1">IF(ISBLANK(E12),D12,D12&amp;E12)</f>
        <v>GT001</v>
      </c>
      <c r="G12" s="11" t="s">
        <v>17</v>
      </c>
      <c r="H12" s="11"/>
      <c r="I12" s="19" t="s">
        <v>13</v>
      </c>
      <c r="J12" s="19" t="s">
        <v>40</v>
      </c>
      <c r="K12" s="11"/>
      <c r="L12" s="39" t="str">
        <f>IF(ISBLANK(B12)," ",IF(ISBLANK(E12),L$5&amp;D$4&amp;"_"&amp;F12&amp;L$5&amp;" = "&amp;L$5&amp;B12&amp;L$5, L$5&amp;D$4&amp;"_"&amp;F12&amp;L$5&amp;" = "&amp;L$5&amp;B12&amp;L$5))</f>
        <v>"111621_GT001" = "P.1"</v>
      </c>
      <c r="M12" s="39" t="str">
        <f t="shared" ref="M12" si="2">IF(ISBLANK(C12)," ",L$5&amp;D$4&amp;"_"&amp;F12&amp;K12&amp;L$5&amp;" = "&amp;L$5&amp;C12&amp;L$5)</f>
        <v xml:space="preserve"> </v>
      </c>
    </row>
    <row r="13" spans="1:13" s="3" customFormat="1" ht="18" customHeight="1" x14ac:dyDescent="0.2">
      <c r="A13" s="29">
        <f>A12+1</f>
        <v>2</v>
      </c>
      <c r="B13" s="29" t="str">
        <f t="shared" si="0"/>
        <v>P.2</v>
      </c>
      <c r="C13" s="11"/>
      <c r="D13" s="11" t="s">
        <v>64</v>
      </c>
      <c r="E13" s="11"/>
      <c r="F13" s="46" t="str">
        <f t="shared" si="1"/>
        <v>GB001</v>
      </c>
      <c r="G13" s="11" t="s">
        <v>17</v>
      </c>
      <c r="H13" s="11"/>
      <c r="I13" s="19" t="s">
        <v>66</v>
      </c>
      <c r="J13" s="19" t="s">
        <v>40</v>
      </c>
      <c r="K13" s="11"/>
      <c r="L13" s="39" t="str">
        <f t="shared" ref="L13:L16" si="3">IF(ISBLANK(B13)," ",IF(ISBLANK(E13),L$5&amp;D$4&amp;"_"&amp;F13&amp;L$5&amp;" = "&amp;L$5&amp;B13&amp;L$5, L$5&amp;D$4&amp;"_"&amp;F13&amp;L$5&amp;" = "&amp;L$5&amp;B13&amp;L$5))</f>
        <v>"111621_GB001" = "P.2"</v>
      </c>
      <c r="M13" s="39"/>
    </row>
    <row r="14" spans="1:13" s="3" customFormat="1" ht="18" customHeight="1" x14ac:dyDescent="0.2">
      <c r="A14" s="29">
        <f t="shared" ref="A14:A85" si="4">A13+1</f>
        <v>3</v>
      </c>
      <c r="B14" s="29" t="str">
        <f t="shared" si="0"/>
        <v>P.3</v>
      </c>
      <c r="C14" s="11"/>
      <c r="D14" s="11" t="s">
        <v>65</v>
      </c>
      <c r="E14" s="11"/>
      <c r="F14" s="46" t="str">
        <f t="shared" si="1"/>
        <v>GB002</v>
      </c>
      <c r="G14" s="11" t="s">
        <v>17</v>
      </c>
      <c r="H14" s="11"/>
      <c r="I14" s="19" t="s">
        <v>67</v>
      </c>
      <c r="J14" s="19" t="s">
        <v>40</v>
      </c>
      <c r="K14" s="11"/>
      <c r="L14" s="39" t="str">
        <f t="shared" si="3"/>
        <v>"111621_GB002" = "P.3"</v>
      </c>
      <c r="M14" s="39"/>
    </row>
    <row r="15" spans="1:13" s="3" customFormat="1" ht="18" customHeight="1" x14ac:dyDescent="0.2">
      <c r="A15" s="29">
        <f t="shared" si="4"/>
        <v>4</v>
      </c>
      <c r="B15" s="29" t="str">
        <f t="shared" si="0"/>
        <v>P.4</v>
      </c>
      <c r="C15" s="11"/>
      <c r="D15" s="11" t="s">
        <v>99</v>
      </c>
      <c r="E15" s="11"/>
      <c r="F15" s="46" t="s">
        <v>99</v>
      </c>
      <c r="G15" s="11" t="s">
        <v>17</v>
      </c>
      <c r="H15" s="11"/>
      <c r="I15" s="19" t="s">
        <v>100</v>
      </c>
      <c r="J15" s="19" t="s">
        <v>40</v>
      </c>
      <c r="K15" s="11"/>
      <c r="L15" s="39" t="str">
        <f t="shared" si="3"/>
        <v>"111621_GM001" = "P.4"</v>
      </c>
      <c r="M15" s="39"/>
    </row>
    <row r="16" spans="1:13" ht="18" customHeight="1" x14ac:dyDescent="0.2">
      <c r="A16" s="29">
        <f t="shared" si="4"/>
        <v>5</v>
      </c>
      <c r="B16" s="29" t="str">
        <f t="shared" si="0"/>
        <v>P.5</v>
      </c>
      <c r="C16" s="11"/>
      <c r="D16" s="11" t="s">
        <v>41</v>
      </c>
      <c r="E16" s="11"/>
      <c r="F16" s="46" t="str">
        <f t="shared" si="1"/>
        <v>GY001</v>
      </c>
      <c r="G16" s="11" t="s">
        <v>17</v>
      </c>
      <c r="H16" s="11"/>
      <c r="I16" s="19" t="s">
        <v>11</v>
      </c>
      <c r="J16" s="19" t="s">
        <v>40</v>
      </c>
      <c r="K16" s="11"/>
      <c r="L16" s="39" t="str">
        <f t="shared" si="3"/>
        <v>"111621_GY001" = "P.5"</v>
      </c>
      <c r="M16" s="39" t="str">
        <f t="shared" ref="M16" si="5">IF(ISBLANK(C16)," ",L$5&amp;D$4&amp;"_"&amp;F16&amp;K16&amp;L$5&amp;" = "&amp;L$5&amp;C16&amp;L$5)</f>
        <v xml:space="preserve"> </v>
      </c>
    </row>
    <row r="17" spans="1:13" ht="18" customHeight="1" x14ac:dyDescent="0.2">
      <c r="A17" s="29">
        <f t="shared" si="4"/>
        <v>6</v>
      </c>
      <c r="B17" s="29" t="str">
        <f t="shared" si="0"/>
        <v>P.6</v>
      </c>
      <c r="C17" s="11"/>
      <c r="D17" s="11" t="s">
        <v>50</v>
      </c>
      <c r="E17" s="11"/>
      <c r="F17" s="46" t="str">
        <f t="shared" si="1"/>
        <v>GY002</v>
      </c>
      <c r="G17" s="11" t="s">
        <v>17</v>
      </c>
      <c r="H17" s="11"/>
      <c r="I17" s="19" t="s">
        <v>11</v>
      </c>
      <c r="J17" s="19" t="s">
        <v>40</v>
      </c>
      <c r="K17" s="11"/>
      <c r="L17" s="39" t="str">
        <f t="shared" ref="L17:L19" si="6">IF(ISBLANK(B17)," ",IF(ISBLANK(E17),L$5&amp;D$4&amp;"_"&amp;F17&amp;L$5&amp;" = "&amp;L$5&amp;B17&amp;L$5, L$5&amp;D$4&amp;"_"&amp;F17&amp;L$5&amp;" = "&amp;L$5&amp;B17&amp;L$5))</f>
        <v>"111621_GY002" = "P.6"</v>
      </c>
      <c r="M17" s="39"/>
    </row>
    <row r="18" spans="1:13" ht="18" customHeight="1" x14ac:dyDescent="0.2">
      <c r="A18" s="29">
        <f t="shared" si="4"/>
        <v>7</v>
      </c>
      <c r="B18" s="29" t="str">
        <f t="shared" si="0"/>
        <v>P.7</v>
      </c>
      <c r="C18" s="11"/>
      <c r="D18" s="11" t="s">
        <v>52</v>
      </c>
      <c r="E18" s="11"/>
      <c r="F18" s="46" t="str">
        <f t="shared" si="1"/>
        <v>GY003</v>
      </c>
      <c r="G18" s="11" t="s">
        <v>17</v>
      </c>
      <c r="H18" s="11"/>
      <c r="I18" s="19" t="s">
        <v>11</v>
      </c>
      <c r="J18" s="19" t="s">
        <v>40</v>
      </c>
      <c r="K18" s="11"/>
      <c r="L18" s="39" t="str">
        <f t="shared" si="6"/>
        <v>"111621_GY003" = "P.7"</v>
      </c>
      <c r="M18" s="39"/>
    </row>
    <row r="19" spans="1:13" ht="18" customHeight="1" x14ac:dyDescent="0.2">
      <c r="A19" s="29">
        <f t="shared" si="4"/>
        <v>8</v>
      </c>
      <c r="B19" s="29" t="str">
        <f t="shared" si="0"/>
        <v>P.8</v>
      </c>
      <c r="C19" s="11"/>
      <c r="D19" s="11" t="s">
        <v>53</v>
      </c>
      <c r="E19" s="11"/>
      <c r="F19" s="46" t="str">
        <f t="shared" si="1"/>
        <v>GY004</v>
      </c>
      <c r="G19" s="11" t="s">
        <v>17</v>
      </c>
      <c r="H19" s="11"/>
      <c r="I19" s="19" t="s">
        <v>11</v>
      </c>
      <c r="J19" s="19" t="s">
        <v>40</v>
      </c>
      <c r="K19" s="11"/>
      <c r="L19" s="39" t="str">
        <f t="shared" si="6"/>
        <v>"111621_GY004" = "P.8"</v>
      </c>
      <c r="M19" s="39"/>
    </row>
    <row r="20" spans="1:13" ht="18" customHeight="1" x14ac:dyDescent="0.2">
      <c r="A20" s="29">
        <f t="shared" si="4"/>
        <v>9</v>
      </c>
      <c r="B20" s="29" t="str">
        <f t="shared" si="0"/>
        <v>P.9</v>
      </c>
      <c r="C20" s="11"/>
      <c r="D20" s="11" t="s">
        <v>26</v>
      </c>
      <c r="E20" s="11"/>
      <c r="F20" s="46" t="str">
        <f t="shared" si="1"/>
        <v>GN001</v>
      </c>
      <c r="G20" s="11" t="s">
        <v>17</v>
      </c>
      <c r="H20" s="11"/>
      <c r="I20" s="19" t="s">
        <v>12</v>
      </c>
      <c r="J20" s="19" t="s">
        <v>40</v>
      </c>
      <c r="K20" s="11"/>
      <c r="L20" s="39" t="str">
        <f t="shared" ref="L20:L22" si="7">IF(ISBLANK(B20)," ",IF(ISBLANK(E20),L$5&amp;D$4&amp;"_"&amp;F20&amp;L$5&amp;" = "&amp;L$5&amp;B20&amp;L$5, L$5&amp;D$4&amp;"_"&amp;F20&amp;L$5&amp;" = "&amp;L$5&amp;B20&amp;L$5))</f>
        <v>"111621_GN001" = "P.9"</v>
      </c>
      <c r="M20" s="39"/>
    </row>
    <row r="21" spans="1:13" ht="18" customHeight="1" x14ac:dyDescent="0.2">
      <c r="A21" s="29">
        <f t="shared" si="4"/>
        <v>10</v>
      </c>
      <c r="B21" s="29" t="str">
        <f t="shared" si="0"/>
        <v>P.10</v>
      </c>
      <c r="C21" s="11"/>
      <c r="D21" s="11" t="s">
        <v>87</v>
      </c>
      <c r="E21" s="11"/>
      <c r="F21" s="46" t="str">
        <f t="shared" si="1"/>
        <v>GN002</v>
      </c>
      <c r="G21" s="11" t="s">
        <v>17</v>
      </c>
      <c r="H21" s="11"/>
      <c r="I21" s="19" t="s">
        <v>12</v>
      </c>
      <c r="J21" s="19" t="s">
        <v>40</v>
      </c>
      <c r="K21" s="11"/>
      <c r="L21" s="39" t="str">
        <f t="shared" si="7"/>
        <v>"111621_GN002" = "P.10"</v>
      </c>
      <c r="M21" s="39"/>
    </row>
    <row r="22" spans="1:13" ht="18" customHeight="1" x14ac:dyDescent="0.2">
      <c r="A22" s="29">
        <f t="shared" si="4"/>
        <v>11</v>
      </c>
      <c r="B22" s="29" t="str">
        <f t="shared" ref="B22" si="8">$M$5&amp;A22</f>
        <v>P.11</v>
      </c>
      <c r="C22" s="11"/>
      <c r="D22" s="11" t="s">
        <v>202</v>
      </c>
      <c r="E22" s="11"/>
      <c r="F22" s="46" t="str">
        <f t="shared" ref="F22" si="9">IF(ISBLANK(E22),D22,D22&amp;E22)</f>
        <v>GN003</v>
      </c>
      <c r="G22" s="11" t="s">
        <v>17</v>
      </c>
      <c r="H22" s="11"/>
      <c r="I22" s="19" t="s">
        <v>12</v>
      </c>
      <c r="J22" s="19" t="s">
        <v>40</v>
      </c>
      <c r="K22" s="11"/>
      <c r="L22" s="39" t="str">
        <f t="shared" si="7"/>
        <v>"111621_GN003" = "P.11"</v>
      </c>
      <c r="M22" s="39"/>
    </row>
    <row r="23" spans="1:13" ht="18" customHeight="1" x14ac:dyDescent="0.2">
      <c r="A23" s="29">
        <f t="shared" si="4"/>
        <v>12</v>
      </c>
      <c r="B23" s="29" t="str">
        <f t="shared" si="0"/>
        <v>P.12</v>
      </c>
      <c r="C23" s="11"/>
      <c r="D23" s="11" t="s">
        <v>70</v>
      </c>
      <c r="E23" s="11"/>
      <c r="F23" s="46" t="str">
        <f t="shared" si="1"/>
        <v>MN001</v>
      </c>
      <c r="G23" s="11" t="s">
        <v>68</v>
      </c>
      <c r="H23" s="11"/>
      <c r="I23" s="19" t="s">
        <v>69</v>
      </c>
      <c r="J23" s="19" t="s">
        <v>40</v>
      </c>
      <c r="K23" s="11"/>
      <c r="L23" s="39" t="str">
        <f t="shared" ref="L23:L45" si="10">IF(ISBLANK(B23)," ",IF(ISBLANK(E23),L$5&amp;D$4&amp;"_"&amp;F23&amp;L$5&amp;" = "&amp;L$5&amp;B23&amp;L$5, L$5&amp;D$4&amp;"_"&amp;F23&amp;L$5&amp;" = "&amp;L$5&amp;B23&amp;L$5))</f>
        <v>"111621_MN001" = "P.12"</v>
      </c>
      <c r="M23" s="39"/>
    </row>
    <row r="24" spans="1:13" ht="18" customHeight="1" x14ac:dyDescent="0.2">
      <c r="A24" s="29">
        <f t="shared" si="4"/>
        <v>13</v>
      </c>
      <c r="B24" s="29" t="str">
        <f t="shared" si="0"/>
        <v>P.13</v>
      </c>
      <c r="C24" s="11"/>
      <c r="D24" s="11" t="s">
        <v>71</v>
      </c>
      <c r="E24" s="11"/>
      <c r="F24" s="46" t="str">
        <f t="shared" si="1"/>
        <v>MN002</v>
      </c>
      <c r="G24" s="11" t="s">
        <v>68</v>
      </c>
      <c r="H24" s="11"/>
      <c r="I24" s="19" t="s">
        <v>69</v>
      </c>
      <c r="J24" s="19" t="s">
        <v>40</v>
      </c>
      <c r="K24" s="11"/>
      <c r="L24" s="39" t="str">
        <f t="shared" si="10"/>
        <v>"111621_MN002" = "P.13"</v>
      </c>
      <c r="M24" s="39"/>
    </row>
    <row r="25" spans="1:13" ht="18" customHeight="1" x14ac:dyDescent="0.2">
      <c r="A25" s="29">
        <f t="shared" si="4"/>
        <v>14</v>
      </c>
      <c r="B25" s="29" t="str">
        <f t="shared" si="0"/>
        <v>P.14</v>
      </c>
      <c r="C25" s="11"/>
      <c r="D25" s="11" t="s">
        <v>153</v>
      </c>
      <c r="E25" s="11"/>
      <c r="F25" s="46" t="str">
        <f t="shared" ref="F25" si="11">IF(ISBLANK(E25),D25,D25&amp;E25)</f>
        <v>MN003</v>
      </c>
      <c r="G25" s="11" t="s">
        <v>68</v>
      </c>
      <c r="H25" s="11"/>
      <c r="I25" s="19" t="s">
        <v>69</v>
      </c>
      <c r="J25" s="19" t="s">
        <v>40</v>
      </c>
      <c r="K25" s="11"/>
      <c r="L25" s="39" t="str">
        <f t="shared" ref="L25" si="12">IF(ISBLANK(B25)," ",IF(ISBLANK(E25),L$5&amp;D$4&amp;"_"&amp;F25&amp;L$5&amp;" = "&amp;L$5&amp;B25&amp;L$5, L$5&amp;D$4&amp;"_"&amp;F25&amp;L$5&amp;" = "&amp;L$5&amp;B25&amp;L$5))</f>
        <v>"111621_MN003" = "P.14"</v>
      </c>
      <c r="M25" s="39"/>
    </row>
    <row r="26" spans="1:13" ht="18" customHeight="1" x14ac:dyDescent="0.2">
      <c r="A26" s="29">
        <f t="shared" si="4"/>
        <v>15</v>
      </c>
      <c r="B26" s="29" t="str">
        <f t="shared" ref="B26:B28" si="13">$M$5&amp;A26</f>
        <v>P.15</v>
      </c>
      <c r="C26" s="11"/>
      <c r="D26" s="11" t="s">
        <v>72</v>
      </c>
      <c r="E26" s="11"/>
      <c r="F26" s="46" t="str">
        <f t="shared" si="1"/>
        <v>MD001</v>
      </c>
      <c r="G26" s="11" t="s">
        <v>68</v>
      </c>
      <c r="H26" s="11"/>
      <c r="I26" s="19" t="s">
        <v>73</v>
      </c>
      <c r="J26" s="19" t="s">
        <v>40</v>
      </c>
      <c r="K26" s="11"/>
      <c r="L26" s="39" t="str">
        <f t="shared" ref="L26:L28" si="14">IF(ISBLANK(B26)," ",IF(ISBLANK(E26),L$5&amp;D$4&amp;"_"&amp;F26&amp;L$5&amp;" = "&amp;L$5&amp;B26&amp;L$5, L$5&amp;D$4&amp;"_"&amp;F26&amp;L$5&amp;" = "&amp;L$5&amp;B26&amp;L$5))</f>
        <v>"111621_MD001" = "P.15"</v>
      </c>
      <c r="M26" s="39"/>
    </row>
    <row r="27" spans="1:13" ht="18" customHeight="1" x14ac:dyDescent="0.2">
      <c r="A27" s="29">
        <f t="shared" si="4"/>
        <v>16</v>
      </c>
      <c r="B27" s="29" t="str">
        <f t="shared" si="13"/>
        <v>P.16</v>
      </c>
      <c r="C27" s="11"/>
      <c r="D27" s="11" t="s">
        <v>142</v>
      </c>
      <c r="E27" s="11"/>
      <c r="F27" s="46" t="str">
        <f t="shared" si="1"/>
        <v>MD004</v>
      </c>
      <c r="G27" s="11" t="s">
        <v>68</v>
      </c>
      <c r="H27" s="11"/>
      <c r="I27" s="19" t="s">
        <v>73</v>
      </c>
      <c r="J27" s="19" t="s">
        <v>40</v>
      </c>
      <c r="K27" s="11"/>
      <c r="L27" s="39" t="str">
        <f>IF(ISBLANK(B27)," ",IF(ISBLANK(E27),L$5&amp;D$4&amp;"_"&amp;F27&amp;L$5&amp;" = "&amp;L$5&amp;B27&amp;L$5, L$5&amp;D$4&amp;"_"&amp;F27&amp;L$5&amp;" = "&amp;L$5&amp;B27&amp;L$5))</f>
        <v>"111621_MD004" = "P.16"</v>
      </c>
      <c r="M27" s="39"/>
    </row>
    <row r="28" spans="1:13" ht="18" customHeight="1" x14ac:dyDescent="0.2">
      <c r="A28" s="29">
        <f t="shared" si="4"/>
        <v>17</v>
      </c>
      <c r="B28" s="29" t="str">
        <f t="shared" si="13"/>
        <v>P.17</v>
      </c>
      <c r="C28" s="11"/>
      <c r="D28" s="11" t="s">
        <v>149</v>
      </c>
      <c r="E28" s="11"/>
      <c r="F28" s="46" t="str">
        <f t="shared" si="1"/>
        <v>MD005</v>
      </c>
      <c r="G28" s="11" t="s">
        <v>68</v>
      </c>
      <c r="H28" s="11"/>
      <c r="I28" s="19" t="s">
        <v>74</v>
      </c>
      <c r="J28" s="19" t="s">
        <v>40</v>
      </c>
      <c r="K28" s="11"/>
      <c r="L28" s="39" t="str">
        <f t="shared" si="14"/>
        <v>"111621_MD005" = "P.17"</v>
      </c>
      <c r="M28" s="39"/>
    </row>
    <row r="29" spans="1:13" ht="18" customHeight="1" x14ac:dyDescent="0.2">
      <c r="A29" s="29">
        <f t="shared" si="4"/>
        <v>18</v>
      </c>
      <c r="B29" s="29" t="str">
        <f t="shared" ref="B29:B43" si="15">$M$5&amp;A29</f>
        <v>P.18</v>
      </c>
      <c r="C29" s="11"/>
      <c r="D29" s="11" t="s">
        <v>141</v>
      </c>
      <c r="E29" s="11"/>
      <c r="F29" s="46" t="str">
        <f t="shared" ref="F29:F42" si="16">IF(ISBLANK(E29),D29,D29&amp;E29)</f>
        <v>MP003</v>
      </c>
      <c r="G29" s="11" t="s">
        <v>68</v>
      </c>
      <c r="H29" s="11"/>
      <c r="I29" s="19" t="s">
        <v>75</v>
      </c>
      <c r="J29" s="19" t="s">
        <v>40</v>
      </c>
      <c r="K29" s="11"/>
      <c r="L29" s="39" t="str">
        <f t="shared" ref="L29:L42" si="17">IF(ISBLANK(B29)," ",IF(ISBLANK(E29),L$5&amp;D$4&amp;"_"&amp;F29&amp;L$5&amp;" = "&amp;L$5&amp;B29&amp;L$5, L$5&amp;D$4&amp;"_"&amp;F29&amp;L$5&amp;" = "&amp;L$5&amp;B29&amp;L$5))</f>
        <v>"111621_MP003" = "P.18"</v>
      </c>
      <c r="M29" s="39"/>
    </row>
    <row r="30" spans="1:13" ht="18" customHeight="1" x14ac:dyDescent="0.2">
      <c r="A30" s="29">
        <f t="shared" si="4"/>
        <v>19</v>
      </c>
      <c r="B30" s="29" t="str">
        <f t="shared" si="15"/>
        <v>P.19</v>
      </c>
      <c r="C30" s="11"/>
      <c r="D30" s="11" t="s">
        <v>182</v>
      </c>
      <c r="E30" s="11"/>
      <c r="F30" s="46" t="str">
        <f t="shared" si="16"/>
        <v>GG001</v>
      </c>
      <c r="G30" s="11" t="s">
        <v>17</v>
      </c>
      <c r="H30" s="11"/>
      <c r="I30" s="19" t="s">
        <v>181</v>
      </c>
      <c r="J30" s="19" t="s">
        <v>40</v>
      </c>
      <c r="K30" s="11"/>
      <c r="L30" s="39" t="str">
        <f t="shared" si="17"/>
        <v>"111621_GG001" = "P.19"</v>
      </c>
      <c r="M30" s="39"/>
    </row>
    <row r="31" spans="1:13" ht="18" customHeight="1" x14ac:dyDescent="0.2">
      <c r="A31" s="29">
        <f t="shared" si="4"/>
        <v>20</v>
      </c>
      <c r="B31" s="29" t="str">
        <f t="shared" si="15"/>
        <v>P.20</v>
      </c>
      <c r="C31" s="11"/>
      <c r="D31" s="11" t="s">
        <v>183</v>
      </c>
      <c r="E31" s="11"/>
      <c r="F31" s="46" t="str">
        <f t="shared" si="16"/>
        <v>GG002</v>
      </c>
      <c r="G31" s="11" t="s">
        <v>17</v>
      </c>
      <c r="H31" s="11"/>
      <c r="I31" s="19" t="s">
        <v>181</v>
      </c>
      <c r="J31" s="19" t="s">
        <v>40</v>
      </c>
      <c r="K31" s="11"/>
      <c r="L31" s="39" t="str">
        <f t="shared" si="17"/>
        <v>"111621_GG002" = "P.20"</v>
      </c>
      <c r="M31" s="39"/>
    </row>
    <row r="32" spans="1:13" ht="18" customHeight="1" x14ac:dyDescent="0.2">
      <c r="A32" s="29">
        <f t="shared" si="4"/>
        <v>21</v>
      </c>
      <c r="B32" s="29" t="str">
        <f t="shared" si="15"/>
        <v>P.21</v>
      </c>
      <c r="C32" s="11"/>
      <c r="D32" s="11" t="s">
        <v>189</v>
      </c>
      <c r="E32" s="11"/>
      <c r="F32" s="46" t="str">
        <f t="shared" si="16"/>
        <v>GG003</v>
      </c>
      <c r="G32" s="11" t="s">
        <v>17</v>
      </c>
      <c r="H32" s="11"/>
      <c r="I32" s="19" t="s">
        <v>181</v>
      </c>
      <c r="J32" s="19" t="s">
        <v>40</v>
      </c>
      <c r="K32" s="11"/>
      <c r="L32" s="39" t="str">
        <f t="shared" si="17"/>
        <v>"111621_GG003" = "P.21"</v>
      </c>
      <c r="M32" s="39"/>
    </row>
    <row r="33" spans="1:13" ht="18" customHeight="1" x14ac:dyDescent="0.2">
      <c r="A33" s="29">
        <f t="shared" si="4"/>
        <v>22</v>
      </c>
      <c r="B33" s="29" t="str">
        <f t="shared" si="15"/>
        <v>P.22</v>
      </c>
      <c r="C33" s="11"/>
      <c r="D33" s="11" t="s">
        <v>190</v>
      </c>
      <c r="E33" s="11"/>
      <c r="F33" s="46" t="str">
        <f t="shared" si="16"/>
        <v>GG004</v>
      </c>
      <c r="G33" s="11" t="s">
        <v>17</v>
      </c>
      <c r="H33" s="11"/>
      <c r="I33" s="19" t="s">
        <v>181</v>
      </c>
      <c r="J33" s="19" t="s">
        <v>40</v>
      </c>
      <c r="K33" s="11"/>
      <c r="L33" s="39" t="str">
        <f t="shared" si="17"/>
        <v>"111621_GG004" = "P.22"</v>
      </c>
      <c r="M33" s="39"/>
    </row>
    <row r="34" spans="1:13" ht="18" customHeight="1" x14ac:dyDescent="0.2">
      <c r="A34" s="29">
        <f t="shared" si="4"/>
        <v>23</v>
      </c>
      <c r="B34" s="29" t="str">
        <f t="shared" si="15"/>
        <v>P.23</v>
      </c>
      <c r="C34" s="11"/>
      <c r="D34" s="11" t="s">
        <v>175</v>
      </c>
      <c r="E34" s="11"/>
      <c r="F34" s="46" t="str">
        <f t="shared" si="16"/>
        <v>GS001</v>
      </c>
      <c r="G34" s="11" t="s">
        <v>17</v>
      </c>
      <c r="H34" s="11"/>
      <c r="I34" s="19" t="s">
        <v>191</v>
      </c>
      <c r="J34" s="19" t="s">
        <v>40</v>
      </c>
      <c r="K34" s="11"/>
      <c r="L34" s="39" t="str">
        <f t="shared" si="17"/>
        <v>"111621_GS001" = "P.23"</v>
      </c>
      <c r="M34" s="39"/>
    </row>
    <row r="35" spans="1:13" ht="18" customHeight="1" x14ac:dyDescent="0.2">
      <c r="A35" s="29">
        <f t="shared" si="4"/>
        <v>24</v>
      </c>
      <c r="B35" s="29" t="str">
        <f t="shared" ref="B35:B38" si="18">$M$5&amp;A35</f>
        <v>P.24</v>
      </c>
      <c r="C35" s="11"/>
      <c r="D35" s="11" t="s">
        <v>188</v>
      </c>
      <c r="E35" s="11"/>
      <c r="F35" s="46" t="str">
        <f t="shared" ref="F35:F38" si="19">IF(ISBLANK(E35),D35,D35&amp;E35)</f>
        <v>GS002</v>
      </c>
      <c r="G35" s="11" t="s">
        <v>17</v>
      </c>
      <c r="H35" s="11"/>
      <c r="I35" s="19" t="s">
        <v>174</v>
      </c>
      <c r="J35" s="19" t="s">
        <v>40</v>
      </c>
      <c r="K35" s="11"/>
      <c r="L35" s="39" t="str">
        <f t="shared" ref="L35:L39" si="20">IF(ISBLANK(B35)," ",IF(ISBLANK(E35),L$5&amp;D$4&amp;"_"&amp;F35&amp;L$5&amp;" = "&amp;L$5&amp;B35&amp;L$5, L$5&amp;D$4&amp;"_"&amp;F35&amp;L$5&amp;" = "&amp;L$5&amp;B35&amp;L$5))</f>
        <v>"111621_GS002" = "P.24"</v>
      </c>
      <c r="M35" s="39"/>
    </row>
    <row r="36" spans="1:13" ht="18" customHeight="1" x14ac:dyDescent="0.2">
      <c r="A36" s="29">
        <f t="shared" si="4"/>
        <v>25</v>
      </c>
      <c r="B36" s="29" t="str">
        <f t="shared" si="18"/>
        <v>P.25</v>
      </c>
      <c r="C36" s="11"/>
      <c r="D36" s="11" t="s">
        <v>196</v>
      </c>
      <c r="E36" s="11"/>
      <c r="F36" s="46" t="str">
        <f t="shared" si="19"/>
        <v>GS003</v>
      </c>
      <c r="G36" s="11" t="s">
        <v>17</v>
      </c>
      <c r="H36" s="11"/>
      <c r="I36" s="19" t="s">
        <v>195</v>
      </c>
      <c r="J36" s="19" t="s">
        <v>40</v>
      </c>
      <c r="K36" s="11"/>
      <c r="L36" s="39" t="str">
        <f t="shared" si="20"/>
        <v>"111621_GS003" = "P.25"</v>
      </c>
      <c r="M36" s="39"/>
    </row>
    <row r="37" spans="1:13" ht="18" customHeight="1" x14ac:dyDescent="0.2">
      <c r="A37" s="29">
        <f t="shared" si="4"/>
        <v>26</v>
      </c>
      <c r="B37" s="29" t="str">
        <f t="shared" si="18"/>
        <v>P.26</v>
      </c>
      <c r="C37" s="11"/>
      <c r="D37" s="11" t="s">
        <v>197</v>
      </c>
      <c r="E37" s="11"/>
      <c r="F37" s="46" t="str">
        <f t="shared" si="19"/>
        <v>GS004</v>
      </c>
      <c r="G37" s="11" t="s">
        <v>17</v>
      </c>
      <c r="H37" s="11"/>
      <c r="I37" s="19" t="s">
        <v>194</v>
      </c>
      <c r="J37" s="19" t="s">
        <v>40</v>
      </c>
      <c r="K37" s="11"/>
      <c r="L37" s="39" t="str">
        <f t="shared" si="20"/>
        <v>"111621_GS004" = "P.26"</v>
      </c>
      <c r="M37" s="39"/>
    </row>
    <row r="38" spans="1:13" ht="18" customHeight="1" x14ac:dyDescent="0.2">
      <c r="A38" s="29">
        <f t="shared" si="4"/>
        <v>27</v>
      </c>
      <c r="B38" s="29" t="str">
        <f t="shared" si="18"/>
        <v>P.27</v>
      </c>
      <c r="C38" s="11"/>
      <c r="D38" s="11" t="s">
        <v>198</v>
      </c>
      <c r="E38" s="11"/>
      <c r="F38" s="46" t="str">
        <f t="shared" si="19"/>
        <v>GS005</v>
      </c>
      <c r="G38" s="11" t="s">
        <v>17</v>
      </c>
      <c r="H38" s="11"/>
      <c r="I38" s="19" t="s">
        <v>194</v>
      </c>
      <c r="J38" s="19" t="s">
        <v>40</v>
      </c>
      <c r="K38" s="11"/>
      <c r="L38" s="39" t="str">
        <f t="shared" si="20"/>
        <v>"111621_GS005" = "P.27"</v>
      </c>
      <c r="M38" s="39"/>
    </row>
    <row r="39" spans="1:13" ht="18" customHeight="1" x14ac:dyDescent="0.2">
      <c r="A39" s="29">
        <f t="shared" si="4"/>
        <v>28</v>
      </c>
      <c r="B39" s="29" t="str">
        <f t="shared" si="15"/>
        <v>P.28</v>
      </c>
      <c r="C39" s="11"/>
      <c r="D39" s="11" t="s">
        <v>176</v>
      </c>
      <c r="E39" s="11"/>
      <c r="F39" s="46" t="str">
        <f t="shared" si="16"/>
        <v>DS001</v>
      </c>
      <c r="G39" s="11" t="s">
        <v>173</v>
      </c>
      <c r="H39" s="11"/>
      <c r="I39" s="19" t="s">
        <v>171</v>
      </c>
      <c r="J39" s="19" t="s">
        <v>40</v>
      </c>
      <c r="K39" s="11"/>
      <c r="L39" s="39" t="str">
        <f t="shared" si="20"/>
        <v>"111621_DS001" = "P.28"</v>
      </c>
      <c r="M39" s="39"/>
    </row>
    <row r="40" spans="1:13" ht="18" customHeight="1" x14ac:dyDescent="0.2">
      <c r="A40" s="29">
        <f t="shared" si="4"/>
        <v>29</v>
      </c>
      <c r="B40" s="29" t="str">
        <f t="shared" si="15"/>
        <v>P.29</v>
      </c>
      <c r="C40" s="11"/>
      <c r="D40" s="11" t="s">
        <v>177</v>
      </c>
      <c r="E40" s="11"/>
      <c r="F40" s="46" t="str">
        <f t="shared" si="16"/>
        <v>DS002</v>
      </c>
      <c r="G40" s="11" t="s">
        <v>173</v>
      </c>
      <c r="H40" s="11"/>
      <c r="I40" s="19" t="s">
        <v>171</v>
      </c>
      <c r="J40" s="19" t="s">
        <v>40</v>
      </c>
      <c r="K40" s="11"/>
      <c r="L40" s="39" t="str">
        <f t="shared" ref="L40" si="21">IF(ISBLANK(B40)," ",IF(ISBLANK(E40),L$5&amp;D$4&amp;"_"&amp;F40&amp;L$5&amp;" = "&amp;L$5&amp;B40&amp;L$5, L$5&amp;D$4&amp;"_"&amp;F40&amp;L$5&amp;" = "&amp;L$5&amp;B40&amp;L$5))</f>
        <v>"111621_DS002" = "P.29"</v>
      </c>
      <c r="M40" s="39"/>
    </row>
    <row r="41" spans="1:13" ht="18" customHeight="1" x14ac:dyDescent="0.2">
      <c r="A41" s="29">
        <f t="shared" si="4"/>
        <v>30</v>
      </c>
      <c r="B41" s="29" t="str">
        <f t="shared" si="15"/>
        <v>P.30</v>
      </c>
      <c r="C41" s="11"/>
      <c r="D41" s="11" t="s">
        <v>187</v>
      </c>
      <c r="E41" s="11"/>
      <c r="F41" s="46" t="str">
        <f t="shared" si="16"/>
        <v>DS003</v>
      </c>
      <c r="G41" s="11" t="s">
        <v>173</v>
      </c>
      <c r="H41" s="11"/>
      <c r="I41" s="19" t="s">
        <v>172</v>
      </c>
      <c r="J41" s="19" t="s">
        <v>40</v>
      </c>
      <c r="K41" s="11"/>
      <c r="L41" s="39" t="str">
        <f t="shared" si="17"/>
        <v>"111621_DS003" = "P.30"</v>
      </c>
      <c r="M41" s="39"/>
    </row>
    <row r="42" spans="1:13" ht="18" customHeight="1" x14ac:dyDescent="0.2">
      <c r="A42" s="29">
        <f t="shared" si="4"/>
        <v>31</v>
      </c>
      <c r="B42" s="29" t="str">
        <f t="shared" si="15"/>
        <v>P.31</v>
      </c>
      <c r="C42" s="11"/>
      <c r="D42" s="11" t="s">
        <v>164</v>
      </c>
      <c r="E42" s="11"/>
      <c r="F42" s="46" t="str">
        <f t="shared" si="16"/>
        <v>DB001</v>
      </c>
      <c r="G42" s="11" t="s">
        <v>17</v>
      </c>
      <c r="H42" s="11"/>
      <c r="I42" s="19" t="s">
        <v>165</v>
      </c>
      <c r="J42" s="19" t="s">
        <v>40</v>
      </c>
      <c r="K42" s="11"/>
      <c r="L42" s="39" t="str">
        <f t="shared" si="17"/>
        <v>"111621_DB001" = "P.31"</v>
      </c>
      <c r="M42" s="39"/>
    </row>
    <row r="43" spans="1:13" ht="18" customHeight="1" x14ac:dyDescent="0.2">
      <c r="A43" s="29">
        <f t="shared" si="4"/>
        <v>32</v>
      </c>
      <c r="B43" s="29" t="str">
        <f t="shared" si="15"/>
        <v>P.32</v>
      </c>
      <c r="C43" s="11"/>
      <c r="D43" s="11" t="s">
        <v>48</v>
      </c>
      <c r="E43" s="11"/>
      <c r="F43" s="46" t="str">
        <f t="shared" si="1"/>
        <v>GP001</v>
      </c>
      <c r="G43" s="11" t="s">
        <v>17</v>
      </c>
      <c r="H43" s="11"/>
      <c r="I43" s="19" t="s">
        <v>49</v>
      </c>
      <c r="J43" s="19" t="s">
        <v>40</v>
      </c>
      <c r="K43" s="11"/>
      <c r="L43" s="39" t="str">
        <f>IF(ISBLANK(B43)," ",IF(ISBLANK(E43),L$5&amp;D$4&amp;"_"&amp;F43&amp;L$5&amp;" = "&amp;L$5&amp;B43&amp;L$5, L$5&amp;D$4&amp;"_"&amp;F43&amp;L$5&amp;" = "&amp;L$5&amp;B43&amp;L$5))</f>
        <v>"111621_GP001" = "P.32"</v>
      </c>
      <c r="M43" s="39"/>
    </row>
    <row r="44" spans="1:13" ht="18" customHeight="1" x14ac:dyDescent="0.2">
      <c r="A44" s="29">
        <f t="shared" si="4"/>
        <v>33</v>
      </c>
      <c r="B44" s="29" t="str">
        <f t="shared" ref="B44" si="22">$M$5&amp;A44</f>
        <v>P.33</v>
      </c>
      <c r="C44" s="11"/>
      <c r="D44" s="11" t="s">
        <v>51</v>
      </c>
      <c r="E44" s="11"/>
      <c r="F44" s="46" t="str">
        <f t="shared" si="1"/>
        <v>GP002</v>
      </c>
      <c r="G44" s="11" t="s">
        <v>17</v>
      </c>
      <c r="H44" s="11"/>
      <c r="I44" s="19" t="s">
        <v>49</v>
      </c>
      <c r="J44" s="19" t="s">
        <v>40</v>
      </c>
      <c r="K44" s="11"/>
      <c r="L44" s="39" t="str">
        <f t="shared" si="10"/>
        <v>"111621_GP002" = "P.33"</v>
      </c>
      <c r="M44" s="39"/>
    </row>
    <row r="45" spans="1:13" ht="18" customHeight="1" x14ac:dyDescent="0.2">
      <c r="A45" s="29">
        <f t="shared" si="4"/>
        <v>34</v>
      </c>
      <c r="B45" s="29" t="str">
        <f t="shared" si="0"/>
        <v>P.34</v>
      </c>
      <c r="C45" s="11"/>
      <c r="D45" s="11" t="s">
        <v>56</v>
      </c>
      <c r="E45" s="11"/>
      <c r="F45" s="46" t="str">
        <f t="shared" si="1"/>
        <v>GP003</v>
      </c>
      <c r="G45" s="11" t="s">
        <v>17</v>
      </c>
      <c r="H45" s="11"/>
      <c r="I45" s="19" t="s">
        <v>49</v>
      </c>
      <c r="J45" s="19" t="s">
        <v>40</v>
      </c>
      <c r="K45" s="11"/>
      <c r="L45" s="39" t="str">
        <f t="shared" si="10"/>
        <v>"111621_GP003" = "P.34"</v>
      </c>
      <c r="M45" s="39"/>
    </row>
    <row r="46" spans="1:13" ht="18" customHeight="1" x14ac:dyDescent="0.2">
      <c r="A46" s="29">
        <f t="shared" si="4"/>
        <v>35</v>
      </c>
      <c r="B46" s="29" t="str">
        <f t="shared" si="0"/>
        <v>P.35</v>
      </c>
      <c r="C46" s="11"/>
      <c r="D46" s="11" t="s">
        <v>57</v>
      </c>
      <c r="E46" s="11"/>
      <c r="F46" s="46" t="str">
        <f t="shared" si="1"/>
        <v>GP004</v>
      </c>
      <c r="G46" s="11" t="s">
        <v>17</v>
      </c>
      <c r="H46" s="11"/>
      <c r="I46" s="19" t="s">
        <v>49</v>
      </c>
      <c r="J46" s="19" t="s">
        <v>40</v>
      </c>
      <c r="K46" s="11"/>
      <c r="L46" s="39" t="str">
        <f t="shared" ref="L46:L127" si="23">IF(ISBLANK(B46)," ",IF(ISBLANK(E46),L$5&amp;D$4&amp;"_"&amp;F46&amp;L$5&amp;" = "&amp;L$5&amp;B46&amp;L$5, L$5&amp;D$4&amp;"_"&amp;F46&amp;L$5&amp;" = "&amp;L$5&amp;B46&amp;L$5))</f>
        <v>"111621_GP004" = "P.35"</v>
      </c>
      <c r="M46" s="39"/>
    </row>
    <row r="47" spans="1:13" ht="18" customHeight="1" x14ac:dyDescent="0.2">
      <c r="A47" s="29">
        <f t="shared" si="4"/>
        <v>36</v>
      </c>
      <c r="B47" s="29" t="str">
        <f t="shared" si="0"/>
        <v>P.36</v>
      </c>
      <c r="C47" s="11"/>
      <c r="D47" s="11" t="s">
        <v>58</v>
      </c>
      <c r="E47" s="11"/>
      <c r="F47" s="46" t="str">
        <f t="shared" si="1"/>
        <v>GP005</v>
      </c>
      <c r="G47" s="11" t="s">
        <v>17</v>
      </c>
      <c r="H47" s="11"/>
      <c r="I47" s="19" t="s">
        <v>49</v>
      </c>
      <c r="J47" s="19" t="s">
        <v>40</v>
      </c>
      <c r="K47" s="11"/>
      <c r="L47" s="39" t="str">
        <f t="shared" si="23"/>
        <v>"111621_GP005" = "P.36"</v>
      </c>
      <c r="M47" s="39"/>
    </row>
    <row r="48" spans="1:13" ht="18" customHeight="1" x14ac:dyDescent="0.2">
      <c r="A48" s="29">
        <f t="shared" si="4"/>
        <v>37</v>
      </c>
      <c r="B48" s="29" t="str">
        <f t="shared" si="0"/>
        <v>P.37</v>
      </c>
      <c r="C48" s="11"/>
      <c r="D48" s="11" t="s">
        <v>59</v>
      </c>
      <c r="E48" s="11"/>
      <c r="F48" s="46" t="str">
        <f t="shared" si="1"/>
        <v>GP006</v>
      </c>
      <c r="G48" s="11" t="s">
        <v>17</v>
      </c>
      <c r="H48" s="11"/>
      <c r="I48" s="19" t="s">
        <v>49</v>
      </c>
      <c r="J48" s="19" t="s">
        <v>40</v>
      </c>
      <c r="K48" s="11"/>
      <c r="L48" s="39" t="str">
        <f t="shared" si="23"/>
        <v>"111621_GP006" = "P.37"</v>
      </c>
      <c r="M48" s="39"/>
    </row>
    <row r="49" spans="1:13" ht="18" customHeight="1" x14ac:dyDescent="0.2">
      <c r="A49" s="29">
        <f t="shared" si="4"/>
        <v>38</v>
      </c>
      <c r="B49" s="29" t="str">
        <f t="shared" si="0"/>
        <v>P.38</v>
      </c>
      <c r="C49" s="11"/>
      <c r="D49" s="11" t="s">
        <v>60</v>
      </c>
      <c r="E49" s="11"/>
      <c r="F49" s="46" t="str">
        <f t="shared" si="1"/>
        <v>GP007</v>
      </c>
      <c r="G49" s="11" t="s">
        <v>17</v>
      </c>
      <c r="H49" s="11"/>
      <c r="I49" s="19" t="s">
        <v>49</v>
      </c>
      <c r="J49" s="19" t="s">
        <v>40</v>
      </c>
      <c r="K49" s="11"/>
      <c r="L49" s="39" t="str">
        <f t="shared" si="23"/>
        <v>"111621_GP007" = "P.38"</v>
      </c>
      <c r="M49" s="39"/>
    </row>
    <row r="50" spans="1:13" ht="18" customHeight="1" x14ac:dyDescent="0.2">
      <c r="A50" s="29">
        <f t="shared" si="4"/>
        <v>39</v>
      </c>
      <c r="B50" s="29" t="str">
        <f t="shared" si="0"/>
        <v>P.39</v>
      </c>
      <c r="C50" s="11"/>
      <c r="D50" s="11" t="s">
        <v>115</v>
      </c>
      <c r="E50" s="11"/>
      <c r="F50" s="46" t="str">
        <f t="shared" si="1"/>
        <v>XS201</v>
      </c>
      <c r="G50" s="11" t="s">
        <v>17</v>
      </c>
      <c r="H50" s="11"/>
      <c r="I50" s="19" t="s">
        <v>108</v>
      </c>
      <c r="J50" s="19" t="s">
        <v>40</v>
      </c>
      <c r="K50" s="11"/>
      <c r="L50" s="39" t="str">
        <f t="shared" si="23"/>
        <v>"111621_XS201" = "P.39"</v>
      </c>
      <c r="M50" s="39"/>
    </row>
    <row r="51" spans="1:13" ht="18" customHeight="1" x14ac:dyDescent="0.2">
      <c r="A51" s="29">
        <f t="shared" si="4"/>
        <v>40</v>
      </c>
      <c r="B51" s="29" t="str">
        <f t="shared" si="0"/>
        <v>P.40</v>
      </c>
      <c r="C51" s="11"/>
      <c r="D51" s="11" t="s">
        <v>116</v>
      </c>
      <c r="E51" s="11"/>
      <c r="F51" s="46" t="str">
        <f t="shared" si="1"/>
        <v>XS202</v>
      </c>
      <c r="G51" s="11" t="s">
        <v>17</v>
      </c>
      <c r="H51" s="11"/>
      <c r="I51" s="19" t="s">
        <v>108</v>
      </c>
      <c r="J51" s="19" t="s">
        <v>40</v>
      </c>
      <c r="K51" s="11"/>
      <c r="L51" s="39" t="str">
        <f t="shared" si="23"/>
        <v>"111621_XS202" = "P.40"</v>
      </c>
      <c r="M51" s="39"/>
    </row>
    <row r="52" spans="1:13" ht="18" customHeight="1" x14ac:dyDescent="0.2">
      <c r="A52" s="29">
        <f t="shared" si="4"/>
        <v>41</v>
      </c>
      <c r="B52" s="29" t="str">
        <f t="shared" si="0"/>
        <v>P.41</v>
      </c>
      <c r="C52" s="11"/>
      <c r="D52" s="11" t="s">
        <v>117</v>
      </c>
      <c r="E52" s="11"/>
      <c r="F52" s="46" t="str">
        <f t="shared" si="1"/>
        <v>XS203</v>
      </c>
      <c r="G52" s="11" t="s">
        <v>17</v>
      </c>
      <c r="H52" s="11"/>
      <c r="I52" s="19" t="s">
        <v>108</v>
      </c>
      <c r="J52" s="19" t="s">
        <v>40</v>
      </c>
      <c r="K52" s="11"/>
      <c r="L52" s="39" t="str">
        <f t="shared" si="23"/>
        <v>"111621_XS203" = "P.41"</v>
      </c>
      <c r="M52" s="39"/>
    </row>
    <row r="53" spans="1:13" ht="18" customHeight="1" x14ac:dyDescent="0.2">
      <c r="A53" s="29">
        <f t="shared" si="4"/>
        <v>42</v>
      </c>
      <c r="B53" s="29" t="str">
        <f t="shared" si="0"/>
        <v>P.42</v>
      </c>
      <c r="C53" s="11"/>
      <c r="D53" s="11" t="s">
        <v>118</v>
      </c>
      <c r="E53" s="11"/>
      <c r="F53" s="46" t="str">
        <f t="shared" si="1"/>
        <v>XS204</v>
      </c>
      <c r="G53" s="11" t="s">
        <v>17</v>
      </c>
      <c r="H53" s="11"/>
      <c r="I53" s="19" t="s">
        <v>108</v>
      </c>
      <c r="J53" s="19" t="s">
        <v>40</v>
      </c>
      <c r="K53" s="11"/>
      <c r="L53" s="39" t="str">
        <f t="shared" si="23"/>
        <v>"111621_XS204" = "P.42"</v>
      </c>
      <c r="M53" s="39"/>
    </row>
    <row r="54" spans="1:13" ht="18" customHeight="1" x14ac:dyDescent="0.2">
      <c r="A54" s="29">
        <f t="shared" si="4"/>
        <v>43</v>
      </c>
      <c r="B54" s="29" t="str">
        <f t="shared" si="0"/>
        <v>P.43</v>
      </c>
      <c r="C54" s="11"/>
      <c r="D54" s="11" t="s">
        <v>119</v>
      </c>
      <c r="E54" s="11"/>
      <c r="F54" s="46" t="str">
        <f t="shared" si="1"/>
        <v>XS205</v>
      </c>
      <c r="G54" s="11" t="s">
        <v>17</v>
      </c>
      <c r="H54" s="11"/>
      <c r="I54" s="19" t="s">
        <v>108</v>
      </c>
      <c r="J54" s="19" t="s">
        <v>40</v>
      </c>
      <c r="K54" s="11"/>
      <c r="L54" s="39" t="str">
        <f t="shared" si="23"/>
        <v>"111621_XS205" = "P.43"</v>
      </c>
      <c r="M54" s="39"/>
    </row>
    <row r="55" spans="1:13" ht="18" customHeight="1" x14ac:dyDescent="0.2">
      <c r="A55" s="29">
        <f t="shared" si="4"/>
        <v>44</v>
      </c>
      <c r="B55" s="29" t="str">
        <f t="shared" si="0"/>
        <v>P.44</v>
      </c>
      <c r="C55" s="11"/>
      <c r="D55" s="11" t="s">
        <v>120</v>
      </c>
      <c r="E55" s="11"/>
      <c r="F55" s="46" t="str">
        <f t="shared" si="1"/>
        <v>XS206</v>
      </c>
      <c r="G55" s="11" t="s">
        <v>17</v>
      </c>
      <c r="H55" s="11"/>
      <c r="I55" s="19" t="s">
        <v>108</v>
      </c>
      <c r="J55" s="19" t="s">
        <v>40</v>
      </c>
      <c r="K55" s="11"/>
      <c r="L55" s="39" t="str">
        <f t="shared" si="23"/>
        <v>"111621_XS206" = "P.44"</v>
      </c>
      <c r="M55" s="39"/>
    </row>
    <row r="56" spans="1:13" ht="18" customHeight="1" x14ac:dyDescent="0.2">
      <c r="A56" s="29">
        <f t="shared" si="4"/>
        <v>45</v>
      </c>
      <c r="B56" s="29" t="str">
        <f>$M$5&amp;A56</f>
        <v>P.45</v>
      </c>
      <c r="C56" s="11"/>
      <c r="D56" s="11" t="s">
        <v>166</v>
      </c>
      <c r="E56" s="11"/>
      <c r="F56" s="46" t="str">
        <f>IF(ISBLANK(E56),D56,D56&amp;E56)</f>
        <v>XS207</v>
      </c>
      <c r="G56" s="11" t="s">
        <v>17</v>
      </c>
      <c r="H56" s="11"/>
      <c r="I56" s="19" t="s">
        <v>108</v>
      </c>
      <c r="J56" s="19" t="s">
        <v>40</v>
      </c>
      <c r="K56" s="11"/>
      <c r="L56" s="39" t="str">
        <f>IF(ISBLANK(B56)," ",IF(ISBLANK(E56),L$5&amp;D$4&amp;"_"&amp;F56&amp;L$5&amp;" = "&amp;L$5&amp;B56&amp;L$5, L$5&amp;D$4&amp;"_"&amp;F56&amp;L$5&amp;" = "&amp;L$5&amp;B56&amp;L$5))</f>
        <v>"111621_XS207" = "P.45"</v>
      </c>
      <c r="M56" s="39"/>
    </row>
    <row r="57" spans="1:13" ht="18" customHeight="1" x14ac:dyDescent="0.2">
      <c r="A57" s="29">
        <f t="shared" si="4"/>
        <v>46</v>
      </c>
      <c r="B57" s="29" t="str">
        <f t="shared" ref="B57:B58" si="24">$M$5&amp;A57</f>
        <v>P.46</v>
      </c>
      <c r="C57" s="11"/>
      <c r="D57" s="11" t="s">
        <v>167</v>
      </c>
      <c r="E57" s="11"/>
      <c r="F57" s="46" t="str">
        <f t="shared" si="1"/>
        <v>XS208</v>
      </c>
      <c r="G57" s="11" t="s">
        <v>17</v>
      </c>
      <c r="H57" s="11"/>
      <c r="I57" s="19" t="s">
        <v>108</v>
      </c>
      <c r="J57" s="19" t="s">
        <v>40</v>
      </c>
      <c r="K57" s="11"/>
      <c r="L57" s="39" t="str">
        <f t="shared" si="23"/>
        <v>"111621_XS208" = "P.46"</v>
      </c>
      <c r="M57" s="39"/>
    </row>
    <row r="58" spans="1:13" ht="18" customHeight="1" x14ac:dyDescent="0.2">
      <c r="A58" s="29">
        <f t="shared" si="4"/>
        <v>47</v>
      </c>
      <c r="B58" s="29" t="str">
        <f t="shared" si="24"/>
        <v>P.47</v>
      </c>
      <c r="C58" s="11"/>
      <c r="D58" s="11" t="s">
        <v>168</v>
      </c>
      <c r="E58" s="11"/>
      <c r="F58" s="46" t="str">
        <f t="shared" si="1"/>
        <v>XS209</v>
      </c>
      <c r="G58" s="11" t="s">
        <v>17</v>
      </c>
      <c r="H58" s="11"/>
      <c r="I58" s="19" t="s">
        <v>108</v>
      </c>
      <c r="J58" s="19" t="s">
        <v>40</v>
      </c>
      <c r="K58" s="11"/>
      <c r="L58" s="39" t="str">
        <f t="shared" si="23"/>
        <v>"111621_XS209" = "P.47"</v>
      </c>
      <c r="M58" s="39"/>
    </row>
    <row r="59" spans="1:13" ht="18" customHeight="1" x14ac:dyDescent="0.2">
      <c r="A59" s="29">
        <f t="shared" si="4"/>
        <v>48</v>
      </c>
      <c r="B59" s="29" t="str">
        <f>$M$5&amp;A59</f>
        <v>P.48</v>
      </c>
      <c r="C59" s="11"/>
      <c r="D59" s="11" t="s">
        <v>101</v>
      </c>
      <c r="E59" s="11"/>
      <c r="F59" s="46" t="str">
        <f t="shared" si="1"/>
        <v>XS501</v>
      </c>
      <c r="G59" s="11" t="s">
        <v>17</v>
      </c>
      <c r="H59" s="11"/>
      <c r="I59" s="19" t="s">
        <v>108</v>
      </c>
      <c r="J59" s="19" t="s">
        <v>40</v>
      </c>
      <c r="K59" s="11"/>
      <c r="L59" s="39" t="str">
        <f t="shared" si="23"/>
        <v>"111621_XS501" = "P.48"</v>
      </c>
      <c r="M59" s="39"/>
    </row>
    <row r="60" spans="1:13" ht="18" customHeight="1" x14ac:dyDescent="0.2">
      <c r="A60" s="29">
        <f t="shared" si="4"/>
        <v>49</v>
      </c>
      <c r="B60" s="29" t="str">
        <f t="shared" si="0"/>
        <v>P.49</v>
      </c>
      <c r="C60" s="11"/>
      <c r="D60" s="11" t="s">
        <v>102</v>
      </c>
      <c r="E60" s="11"/>
      <c r="F60" s="46" t="str">
        <f t="shared" si="1"/>
        <v>XS502</v>
      </c>
      <c r="G60" s="11" t="s">
        <v>17</v>
      </c>
      <c r="H60" s="11"/>
      <c r="I60" s="19" t="s">
        <v>108</v>
      </c>
      <c r="J60" s="19" t="s">
        <v>40</v>
      </c>
      <c r="K60" s="11"/>
      <c r="L60" s="39" t="str">
        <f t="shared" si="23"/>
        <v>"111621_XS502" = "P.49"</v>
      </c>
      <c r="M60" s="39"/>
    </row>
    <row r="61" spans="1:13" ht="18" customHeight="1" x14ac:dyDescent="0.2">
      <c r="A61" s="29">
        <f t="shared" si="4"/>
        <v>50</v>
      </c>
      <c r="B61" s="29" t="str">
        <f t="shared" si="0"/>
        <v>P.50</v>
      </c>
      <c r="C61" s="11"/>
      <c r="D61" s="11" t="s">
        <v>103</v>
      </c>
      <c r="E61" s="11"/>
      <c r="F61" s="46" t="str">
        <f t="shared" si="1"/>
        <v>XS503</v>
      </c>
      <c r="G61" s="11" t="s">
        <v>17</v>
      </c>
      <c r="H61" s="11"/>
      <c r="I61" s="19" t="s">
        <v>108</v>
      </c>
      <c r="J61" s="19" t="s">
        <v>40</v>
      </c>
      <c r="K61" s="11"/>
      <c r="L61" s="39" t="str">
        <f t="shared" si="23"/>
        <v>"111621_XS503" = "P.50"</v>
      </c>
      <c r="M61" s="39"/>
    </row>
    <row r="62" spans="1:13" ht="18" customHeight="1" x14ac:dyDescent="0.2">
      <c r="A62" s="29">
        <f t="shared" si="4"/>
        <v>51</v>
      </c>
      <c r="B62" s="29" t="str">
        <f t="shared" si="0"/>
        <v>P.51</v>
      </c>
      <c r="C62" s="11"/>
      <c r="D62" s="11" t="s">
        <v>104</v>
      </c>
      <c r="E62" s="11"/>
      <c r="F62" s="46" t="str">
        <f t="shared" si="1"/>
        <v>XS504</v>
      </c>
      <c r="G62" s="11" t="s">
        <v>17</v>
      </c>
      <c r="H62" s="11"/>
      <c r="I62" s="19" t="s">
        <v>108</v>
      </c>
      <c r="J62" s="19" t="s">
        <v>40</v>
      </c>
      <c r="K62" s="11"/>
      <c r="L62" s="39" t="str">
        <f t="shared" si="23"/>
        <v>"111621_XS504" = "P.51"</v>
      </c>
      <c r="M62" s="39"/>
    </row>
    <row r="63" spans="1:13" ht="18" customHeight="1" x14ac:dyDescent="0.2">
      <c r="A63" s="29">
        <f t="shared" si="4"/>
        <v>52</v>
      </c>
      <c r="B63" s="29" t="str">
        <f t="shared" si="0"/>
        <v>P.52</v>
      </c>
      <c r="C63" s="11"/>
      <c r="D63" s="11" t="s">
        <v>105</v>
      </c>
      <c r="E63" s="11"/>
      <c r="F63" s="46" t="str">
        <f t="shared" si="1"/>
        <v>XS505</v>
      </c>
      <c r="G63" s="11" t="s">
        <v>17</v>
      </c>
      <c r="H63" s="11"/>
      <c r="I63" s="19" t="s">
        <v>108</v>
      </c>
      <c r="J63" s="19" t="s">
        <v>40</v>
      </c>
      <c r="K63" s="11"/>
      <c r="L63" s="39" t="str">
        <f t="shared" si="23"/>
        <v>"111621_XS505" = "P.52"</v>
      </c>
      <c r="M63" s="39"/>
    </row>
    <row r="64" spans="1:13" ht="18" customHeight="1" x14ac:dyDescent="0.2">
      <c r="A64" s="29">
        <f t="shared" si="4"/>
        <v>53</v>
      </c>
      <c r="B64" s="29" t="str">
        <f t="shared" si="0"/>
        <v>P.53</v>
      </c>
      <c r="C64" s="11"/>
      <c r="D64" s="11" t="s">
        <v>106</v>
      </c>
      <c r="E64" s="11"/>
      <c r="F64" s="46" t="str">
        <f t="shared" si="1"/>
        <v>XS506</v>
      </c>
      <c r="G64" s="11" t="s">
        <v>17</v>
      </c>
      <c r="H64" s="11"/>
      <c r="I64" s="19" t="s">
        <v>108</v>
      </c>
      <c r="J64" s="19" t="s">
        <v>40</v>
      </c>
      <c r="K64" s="11"/>
      <c r="L64" s="39" t="str">
        <f t="shared" si="23"/>
        <v>"111621_XS506" = "P.53"</v>
      </c>
      <c r="M64" s="39"/>
    </row>
    <row r="65" spans="1:13" ht="18" customHeight="1" x14ac:dyDescent="0.2">
      <c r="A65" s="29">
        <f t="shared" si="4"/>
        <v>54</v>
      </c>
      <c r="B65" s="29" t="str">
        <f t="shared" si="0"/>
        <v>P.54</v>
      </c>
      <c r="C65" s="11"/>
      <c r="D65" s="11" t="s">
        <v>107</v>
      </c>
      <c r="E65" s="11"/>
      <c r="F65" s="46" t="str">
        <f t="shared" si="1"/>
        <v>XS507</v>
      </c>
      <c r="G65" s="11" t="s">
        <v>17</v>
      </c>
      <c r="H65" s="11"/>
      <c r="I65" s="19" t="s">
        <v>108</v>
      </c>
      <c r="J65" s="19" t="s">
        <v>40</v>
      </c>
      <c r="K65" s="11"/>
      <c r="L65" s="39" t="str">
        <f t="shared" si="23"/>
        <v>"111621_XS507" = "P.54"</v>
      </c>
      <c r="M65" s="39"/>
    </row>
    <row r="66" spans="1:13" ht="18" customHeight="1" x14ac:dyDescent="0.2">
      <c r="A66" s="29">
        <f t="shared" si="4"/>
        <v>55</v>
      </c>
      <c r="B66" s="29" t="str">
        <f t="shared" si="0"/>
        <v>P.55</v>
      </c>
      <c r="C66" s="11"/>
      <c r="D66" s="11" t="s">
        <v>152</v>
      </c>
      <c r="E66" s="11"/>
      <c r="F66" s="46" t="str">
        <f t="shared" si="1"/>
        <v>XS508</v>
      </c>
      <c r="G66" s="11" t="s">
        <v>17</v>
      </c>
      <c r="H66" s="11"/>
      <c r="I66" s="19" t="s">
        <v>108</v>
      </c>
      <c r="J66" s="19" t="s">
        <v>40</v>
      </c>
      <c r="K66" s="11"/>
      <c r="L66" s="39" t="str">
        <f t="shared" si="23"/>
        <v>"111621_XS508" = "P.55"</v>
      </c>
      <c r="M66" s="39"/>
    </row>
    <row r="67" spans="1:13" ht="18" customHeight="1" x14ac:dyDescent="0.2">
      <c r="A67" s="29">
        <f t="shared" si="4"/>
        <v>56</v>
      </c>
      <c r="B67" s="29" t="str">
        <f t="shared" si="0"/>
        <v>P.56</v>
      </c>
      <c r="C67" s="11"/>
      <c r="D67" s="11" t="s">
        <v>109</v>
      </c>
      <c r="E67" s="11"/>
      <c r="F67" s="46" t="str">
        <f t="shared" si="1"/>
        <v>XS101</v>
      </c>
      <c r="G67" s="11" t="s">
        <v>17</v>
      </c>
      <c r="H67" s="11"/>
      <c r="I67" s="19" t="s">
        <v>108</v>
      </c>
      <c r="J67" s="19" t="s">
        <v>40</v>
      </c>
      <c r="K67" s="11"/>
      <c r="L67" s="39" t="str">
        <f t="shared" si="23"/>
        <v>"111621_XS101" = "P.56"</v>
      </c>
      <c r="M67" s="39"/>
    </row>
    <row r="68" spans="1:13" ht="18" customHeight="1" x14ac:dyDescent="0.2">
      <c r="A68" s="29">
        <f t="shared" si="4"/>
        <v>57</v>
      </c>
      <c r="B68" s="29" t="str">
        <f t="shared" si="0"/>
        <v>P.57</v>
      </c>
      <c r="C68" s="11"/>
      <c r="D68" s="11" t="s">
        <v>110</v>
      </c>
      <c r="E68" s="11"/>
      <c r="F68" s="46" t="str">
        <f t="shared" si="1"/>
        <v>XS102</v>
      </c>
      <c r="G68" s="11" t="s">
        <v>17</v>
      </c>
      <c r="H68" s="11"/>
      <c r="I68" s="19" t="s">
        <v>108</v>
      </c>
      <c r="J68" s="19" t="s">
        <v>40</v>
      </c>
      <c r="K68" s="11"/>
      <c r="L68" s="39" t="str">
        <f t="shared" si="23"/>
        <v>"111621_XS102" = "P.57"</v>
      </c>
      <c r="M68" s="39"/>
    </row>
    <row r="69" spans="1:13" ht="18" customHeight="1" x14ac:dyDescent="0.2">
      <c r="A69" s="29">
        <f t="shared" si="4"/>
        <v>58</v>
      </c>
      <c r="B69" s="29" t="str">
        <f t="shared" si="0"/>
        <v>P.58</v>
      </c>
      <c r="C69" s="11"/>
      <c r="D69" s="11" t="s">
        <v>111</v>
      </c>
      <c r="E69" s="11"/>
      <c r="F69" s="46" t="str">
        <f t="shared" si="1"/>
        <v>XS103</v>
      </c>
      <c r="G69" s="11" t="s">
        <v>17</v>
      </c>
      <c r="H69" s="11"/>
      <c r="I69" s="19" t="s">
        <v>108</v>
      </c>
      <c r="J69" s="19" t="s">
        <v>40</v>
      </c>
      <c r="K69" s="11"/>
      <c r="L69" s="39" t="str">
        <f t="shared" si="23"/>
        <v>"111621_XS103" = "P.58"</v>
      </c>
      <c r="M69" s="39"/>
    </row>
    <row r="70" spans="1:13" ht="18" customHeight="1" x14ac:dyDescent="0.2">
      <c r="A70" s="29">
        <f t="shared" si="4"/>
        <v>59</v>
      </c>
      <c r="B70" s="29" t="str">
        <f t="shared" si="0"/>
        <v>P.59</v>
      </c>
      <c r="C70" s="11"/>
      <c r="D70" s="11" t="s">
        <v>112</v>
      </c>
      <c r="E70" s="11"/>
      <c r="F70" s="46" t="str">
        <f t="shared" si="1"/>
        <v>XS104</v>
      </c>
      <c r="G70" s="11" t="s">
        <v>17</v>
      </c>
      <c r="H70" s="11"/>
      <c r="I70" s="19" t="s">
        <v>108</v>
      </c>
      <c r="J70" s="19" t="s">
        <v>40</v>
      </c>
      <c r="K70" s="11"/>
      <c r="L70" s="39" t="str">
        <f t="shared" si="23"/>
        <v>"111621_XS104" = "P.59"</v>
      </c>
      <c r="M70" s="39"/>
    </row>
    <row r="71" spans="1:13" ht="18" customHeight="1" x14ac:dyDescent="0.2">
      <c r="A71" s="29">
        <f t="shared" si="4"/>
        <v>60</v>
      </c>
      <c r="B71" s="29" t="str">
        <f t="shared" si="0"/>
        <v>P.60</v>
      </c>
      <c r="C71" s="11"/>
      <c r="D71" s="11" t="s">
        <v>113</v>
      </c>
      <c r="E71" s="11"/>
      <c r="F71" s="46" t="str">
        <f t="shared" si="1"/>
        <v>XS105</v>
      </c>
      <c r="G71" s="11" t="s">
        <v>17</v>
      </c>
      <c r="H71" s="11"/>
      <c r="I71" s="19" t="s">
        <v>108</v>
      </c>
      <c r="J71" s="19" t="s">
        <v>40</v>
      </c>
      <c r="K71" s="11"/>
      <c r="L71" s="39" t="str">
        <f t="shared" si="23"/>
        <v>"111621_XS105" = "P.60"</v>
      </c>
      <c r="M71" s="39"/>
    </row>
    <row r="72" spans="1:13" ht="18" customHeight="1" x14ac:dyDescent="0.2">
      <c r="A72" s="29">
        <f t="shared" si="4"/>
        <v>61</v>
      </c>
      <c r="B72" s="29" t="str">
        <f>$M$5&amp;A72</f>
        <v>P.61</v>
      </c>
      <c r="C72" s="11"/>
      <c r="D72" s="11" t="s">
        <v>114</v>
      </c>
      <c r="E72" s="11"/>
      <c r="F72" s="46" t="str">
        <f t="shared" si="1"/>
        <v>XS106</v>
      </c>
      <c r="G72" s="11" t="s">
        <v>17</v>
      </c>
      <c r="H72" s="11"/>
      <c r="I72" s="19" t="s">
        <v>108</v>
      </c>
      <c r="J72" s="19" t="s">
        <v>40</v>
      </c>
      <c r="K72" s="11"/>
      <c r="L72" s="39" t="str">
        <f t="shared" si="23"/>
        <v>"111621_XS106" = "P.61"</v>
      </c>
      <c r="M72" s="39"/>
    </row>
    <row r="73" spans="1:13" ht="18" customHeight="1" x14ac:dyDescent="0.2">
      <c r="A73" s="29">
        <f t="shared" si="4"/>
        <v>62</v>
      </c>
      <c r="B73" s="29" t="str">
        <f t="shared" ref="B73:B74" si="25">$M$5&amp;A73</f>
        <v>P.62</v>
      </c>
      <c r="C73" s="11"/>
      <c r="D73" s="11" t="s">
        <v>169</v>
      </c>
      <c r="E73" s="11"/>
      <c r="F73" s="46" t="str">
        <f t="shared" si="1"/>
        <v>XS107</v>
      </c>
      <c r="G73" s="11" t="s">
        <v>17</v>
      </c>
      <c r="H73" s="11"/>
      <c r="I73" s="19" t="s">
        <v>108</v>
      </c>
      <c r="J73" s="19" t="s">
        <v>40</v>
      </c>
      <c r="K73" s="11"/>
      <c r="L73" s="39" t="str">
        <f t="shared" si="23"/>
        <v>"111621_XS107" = "P.62"</v>
      </c>
      <c r="M73" s="39"/>
    </row>
    <row r="74" spans="1:13" ht="18" customHeight="1" x14ac:dyDescent="0.2">
      <c r="A74" s="29">
        <f t="shared" si="4"/>
        <v>63</v>
      </c>
      <c r="B74" s="29" t="str">
        <f t="shared" si="25"/>
        <v>P.63</v>
      </c>
      <c r="C74" s="11"/>
      <c r="D74" s="11" t="s">
        <v>184</v>
      </c>
      <c r="E74" s="11"/>
      <c r="F74" s="46" t="str">
        <f t="shared" si="1"/>
        <v>XS401</v>
      </c>
      <c r="G74" s="11" t="s">
        <v>17</v>
      </c>
      <c r="H74" s="11"/>
      <c r="I74" s="19" t="s">
        <v>108</v>
      </c>
      <c r="J74" s="19" t="s">
        <v>40</v>
      </c>
      <c r="K74" s="11"/>
      <c r="L74" s="39" t="str">
        <f t="shared" ref="L74" si="26">IF(ISBLANK(B74)," ",IF(ISBLANK(E74),L$5&amp;D$4&amp;"_"&amp;F74&amp;L$5&amp;" = "&amp;L$5&amp;B74&amp;L$5, L$5&amp;D$4&amp;"_"&amp;F74&amp;L$5&amp;" = "&amp;L$5&amp;B74&amp;L$5))</f>
        <v>"111621_XS401" = "P.63"</v>
      </c>
      <c r="M74" s="39"/>
    </row>
    <row r="75" spans="1:13" ht="18" customHeight="1" x14ac:dyDescent="0.2">
      <c r="A75" s="29">
        <f t="shared" si="4"/>
        <v>64</v>
      </c>
      <c r="B75" s="29" t="str">
        <f t="shared" si="0"/>
        <v>P.64</v>
      </c>
      <c r="C75" s="11"/>
      <c r="D75" s="11" t="s">
        <v>128</v>
      </c>
      <c r="E75" s="11"/>
      <c r="F75" s="46" t="str">
        <f t="shared" si="1"/>
        <v>XS402</v>
      </c>
      <c r="G75" s="11" t="s">
        <v>17</v>
      </c>
      <c r="H75" s="11"/>
      <c r="I75" s="19" t="s">
        <v>108</v>
      </c>
      <c r="J75" s="19" t="s">
        <v>40</v>
      </c>
      <c r="K75" s="11"/>
      <c r="L75" s="39" t="str">
        <f t="shared" si="23"/>
        <v>"111621_XS402" = "P.64"</v>
      </c>
      <c r="M75" s="39"/>
    </row>
    <row r="76" spans="1:13" ht="18" customHeight="1" x14ac:dyDescent="0.2">
      <c r="A76" s="29">
        <f t="shared" si="4"/>
        <v>65</v>
      </c>
      <c r="B76" s="29" t="str">
        <f t="shared" si="0"/>
        <v>P.65</v>
      </c>
      <c r="C76" s="11"/>
      <c r="D76" s="11" t="s">
        <v>129</v>
      </c>
      <c r="E76" s="11"/>
      <c r="F76" s="46" t="str">
        <f t="shared" si="1"/>
        <v>XS403</v>
      </c>
      <c r="G76" s="11" t="s">
        <v>17</v>
      </c>
      <c r="H76" s="11"/>
      <c r="I76" s="19" t="s">
        <v>108</v>
      </c>
      <c r="J76" s="19" t="s">
        <v>40</v>
      </c>
      <c r="K76" s="11"/>
      <c r="L76" s="39" t="str">
        <f t="shared" si="23"/>
        <v>"111621_XS403" = "P.65"</v>
      </c>
      <c r="M76" s="39"/>
    </row>
    <row r="77" spans="1:13" ht="18" customHeight="1" x14ac:dyDescent="0.2">
      <c r="A77" s="29">
        <f t="shared" si="4"/>
        <v>66</v>
      </c>
      <c r="B77" s="29" t="str">
        <f t="shared" si="0"/>
        <v>P.66</v>
      </c>
      <c r="C77" s="11"/>
      <c r="D77" s="11" t="s">
        <v>130</v>
      </c>
      <c r="E77" s="11"/>
      <c r="F77" s="46" t="str">
        <f t="shared" si="1"/>
        <v>XS404</v>
      </c>
      <c r="G77" s="11" t="s">
        <v>17</v>
      </c>
      <c r="H77" s="11"/>
      <c r="I77" s="19" t="s">
        <v>108</v>
      </c>
      <c r="J77" s="19" t="s">
        <v>40</v>
      </c>
      <c r="K77" s="11"/>
      <c r="L77" s="39" t="str">
        <f t="shared" si="23"/>
        <v>"111621_XS404" = "P.66"</v>
      </c>
      <c r="M77" s="39"/>
    </row>
    <row r="78" spans="1:13" ht="18" customHeight="1" x14ac:dyDescent="0.2">
      <c r="A78" s="29">
        <f t="shared" si="4"/>
        <v>67</v>
      </c>
      <c r="B78" s="29" t="str">
        <f t="shared" si="0"/>
        <v>P.67</v>
      </c>
      <c r="C78" s="11"/>
      <c r="D78" s="11" t="s">
        <v>131</v>
      </c>
      <c r="E78" s="11"/>
      <c r="F78" s="46" t="str">
        <f t="shared" si="1"/>
        <v>XS405</v>
      </c>
      <c r="G78" s="11" t="s">
        <v>17</v>
      </c>
      <c r="H78" s="11"/>
      <c r="I78" s="19" t="s">
        <v>108</v>
      </c>
      <c r="J78" s="19" t="s">
        <v>40</v>
      </c>
      <c r="K78" s="11"/>
      <c r="L78" s="39" t="str">
        <f t="shared" si="23"/>
        <v>"111621_XS405" = "P.67"</v>
      </c>
      <c r="M78" s="39"/>
    </row>
    <row r="79" spans="1:13" ht="18" customHeight="1" x14ac:dyDescent="0.2">
      <c r="A79" s="29">
        <f t="shared" si="4"/>
        <v>68</v>
      </c>
      <c r="B79" s="29" t="str">
        <f t="shared" si="0"/>
        <v>P.68</v>
      </c>
      <c r="C79" s="11"/>
      <c r="D79" s="11" t="s">
        <v>132</v>
      </c>
      <c r="E79" s="11"/>
      <c r="F79" s="46" t="str">
        <f t="shared" si="1"/>
        <v>XS406</v>
      </c>
      <c r="G79" s="11" t="s">
        <v>17</v>
      </c>
      <c r="H79" s="11"/>
      <c r="I79" s="19" t="s">
        <v>108</v>
      </c>
      <c r="J79" s="19" t="s">
        <v>40</v>
      </c>
      <c r="K79" s="11"/>
      <c r="L79" s="39" t="str">
        <f t="shared" si="23"/>
        <v>"111621_XS406" = "P.68"</v>
      </c>
      <c r="M79" s="39"/>
    </row>
    <row r="80" spans="1:13" ht="18" customHeight="1" x14ac:dyDescent="0.2">
      <c r="A80" s="29">
        <f t="shared" si="4"/>
        <v>69</v>
      </c>
      <c r="B80" s="29" t="str">
        <f t="shared" si="0"/>
        <v>P.69</v>
      </c>
      <c r="C80" s="11"/>
      <c r="D80" s="11" t="s">
        <v>133</v>
      </c>
      <c r="E80" s="11"/>
      <c r="F80" s="46" t="str">
        <f t="shared" si="1"/>
        <v>XS407</v>
      </c>
      <c r="G80" s="11" t="s">
        <v>17</v>
      </c>
      <c r="H80" s="11"/>
      <c r="I80" s="19" t="s">
        <v>108</v>
      </c>
      <c r="J80" s="19" t="s">
        <v>40</v>
      </c>
      <c r="K80" s="11"/>
      <c r="L80" s="39" t="str">
        <f t="shared" si="23"/>
        <v>"111621_XS407" = "P.69"</v>
      </c>
      <c r="M80" s="39"/>
    </row>
    <row r="81" spans="1:13" ht="18" customHeight="1" x14ac:dyDescent="0.2">
      <c r="A81" s="29">
        <f t="shared" si="4"/>
        <v>70</v>
      </c>
      <c r="B81" s="29" t="str">
        <f t="shared" si="0"/>
        <v>P.70</v>
      </c>
      <c r="C81" s="11"/>
      <c r="D81" s="11" t="s">
        <v>143</v>
      </c>
      <c r="E81" s="11"/>
      <c r="F81" s="46" t="str">
        <f t="shared" si="1"/>
        <v>XS408</v>
      </c>
      <c r="G81" s="11" t="s">
        <v>17</v>
      </c>
      <c r="H81" s="11"/>
      <c r="I81" s="19" t="s">
        <v>108</v>
      </c>
      <c r="J81" s="19" t="s">
        <v>40</v>
      </c>
      <c r="K81" s="11"/>
      <c r="L81" s="39" t="str">
        <f t="shared" si="23"/>
        <v>"111621_XS408" = "P.70"</v>
      </c>
      <c r="M81" s="39"/>
    </row>
    <row r="82" spans="1:13" ht="18" customHeight="1" x14ac:dyDescent="0.2">
      <c r="A82" s="29">
        <f t="shared" si="4"/>
        <v>71</v>
      </c>
      <c r="B82" s="29" t="str">
        <f t="shared" si="0"/>
        <v>P.71</v>
      </c>
      <c r="C82" s="11"/>
      <c r="D82" s="11" t="s">
        <v>151</v>
      </c>
      <c r="E82" s="11"/>
      <c r="F82" s="46" t="str">
        <f t="shared" si="1"/>
        <v>XS409</v>
      </c>
      <c r="G82" s="11" t="s">
        <v>17</v>
      </c>
      <c r="H82" s="11"/>
      <c r="I82" s="19" t="s">
        <v>108</v>
      </c>
      <c r="J82" s="19" t="s">
        <v>40</v>
      </c>
      <c r="K82" s="11"/>
      <c r="L82" s="39" t="str">
        <f t="shared" si="23"/>
        <v>"111621_XS409" = "P.71"</v>
      </c>
      <c r="M82" s="39"/>
    </row>
    <row r="83" spans="1:13" ht="18" customHeight="1" x14ac:dyDescent="0.2">
      <c r="A83" s="29">
        <f t="shared" si="4"/>
        <v>72</v>
      </c>
      <c r="B83" s="29" t="str">
        <f t="shared" si="0"/>
        <v>P.72</v>
      </c>
      <c r="C83" s="11"/>
      <c r="D83" s="11" t="s">
        <v>121</v>
      </c>
      <c r="E83" s="11"/>
      <c r="F83" s="46" t="str">
        <f t="shared" si="1"/>
        <v>XS301</v>
      </c>
      <c r="G83" s="11" t="s">
        <v>17</v>
      </c>
      <c r="H83" s="11"/>
      <c r="I83" s="19" t="s">
        <v>108</v>
      </c>
      <c r="J83" s="19" t="s">
        <v>40</v>
      </c>
      <c r="K83" s="11"/>
      <c r="L83" s="39" t="str">
        <f t="shared" si="23"/>
        <v>"111621_XS301" = "P.72"</v>
      </c>
      <c r="M83" s="39"/>
    </row>
    <row r="84" spans="1:13" ht="18" customHeight="1" x14ac:dyDescent="0.2">
      <c r="A84" s="29">
        <f t="shared" si="4"/>
        <v>73</v>
      </c>
      <c r="B84" s="29" t="str">
        <f t="shared" si="0"/>
        <v>P.73</v>
      </c>
      <c r="C84" s="11"/>
      <c r="D84" s="11" t="s">
        <v>122</v>
      </c>
      <c r="E84" s="11"/>
      <c r="F84" s="46" t="str">
        <f t="shared" si="1"/>
        <v>XS302</v>
      </c>
      <c r="G84" s="11" t="s">
        <v>17</v>
      </c>
      <c r="H84" s="11"/>
      <c r="I84" s="19" t="s">
        <v>108</v>
      </c>
      <c r="J84" s="19" t="s">
        <v>40</v>
      </c>
      <c r="K84" s="11"/>
      <c r="L84" s="39" t="str">
        <f t="shared" si="23"/>
        <v>"111621_XS302" = "P.73"</v>
      </c>
      <c r="M84" s="39"/>
    </row>
    <row r="85" spans="1:13" ht="18" customHeight="1" x14ac:dyDescent="0.2">
      <c r="A85" s="29">
        <f t="shared" si="4"/>
        <v>74</v>
      </c>
      <c r="B85" s="29" t="str">
        <f t="shared" si="0"/>
        <v>P.74</v>
      </c>
      <c r="C85" s="11"/>
      <c r="D85" s="11" t="s">
        <v>123</v>
      </c>
      <c r="E85" s="11"/>
      <c r="F85" s="46" t="str">
        <f t="shared" si="1"/>
        <v>XS303</v>
      </c>
      <c r="G85" s="11" t="s">
        <v>17</v>
      </c>
      <c r="H85" s="11"/>
      <c r="I85" s="19" t="s">
        <v>108</v>
      </c>
      <c r="J85" s="19" t="s">
        <v>40</v>
      </c>
      <c r="K85" s="11"/>
      <c r="L85" s="39" t="str">
        <f t="shared" si="23"/>
        <v>"111621_XS303" = "P.74"</v>
      </c>
      <c r="M85" s="39"/>
    </row>
    <row r="86" spans="1:13" ht="18" customHeight="1" x14ac:dyDescent="0.2">
      <c r="A86" s="29">
        <f t="shared" ref="A86:A138" si="27">A85+1</f>
        <v>75</v>
      </c>
      <c r="B86" s="29" t="str">
        <f t="shared" si="0"/>
        <v>P.75</v>
      </c>
      <c r="C86" s="11"/>
      <c r="D86" s="11" t="s">
        <v>124</v>
      </c>
      <c r="E86" s="11"/>
      <c r="F86" s="46" t="str">
        <f t="shared" si="1"/>
        <v>XS304</v>
      </c>
      <c r="G86" s="11" t="s">
        <v>17</v>
      </c>
      <c r="H86" s="11"/>
      <c r="I86" s="19" t="s">
        <v>108</v>
      </c>
      <c r="J86" s="19" t="s">
        <v>40</v>
      </c>
      <c r="K86" s="11"/>
      <c r="L86" s="39" t="str">
        <f t="shared" si="23"/>
        <v>"111621_XS304" = "P.75"</v>
      </c>
      <c r="M86" s="39"/>
    </row>
    <row r="87" spans="1:13" ht="18" customHeight="1" x14ac:dyDescent="0.2">
      <c r="A87" s="29">
        <f t="shared" si="27"/>
        <v>76</v>
      </c>
      <c r="B87" s="29" t="str">
        <f t="shared" si="0"/>
        <v>P.76</v>
      </c>
      <c r="C87" s="11"/>
      <c r="D87" s="11" t="s">
        <v>125</v>
      </c>
      <c r="E87" s="11"/>
      <c r="F87" s="46" t="str">
        <f t="shared" si="1"/>
        <v>XS305</v>
      </c>
      <c r="G87" s="11" t="s">
        <v>17</v>
      </c>
      <c r="H87" s="11"/>
      <c r="I87" s="19" t="s">
        <v>108</v>
      </c>
      <c r="J87" s="19" t="s">
        <v>40</v>
      </c>
      <c r="K87" s="11"/>
      <c r="L87" s="39" t="str">
        <f t="shared" si="23"/>
        <v>"111621_XS305" = "P.76"</v>
      </c>
      <c r="M87" s="39"/>
    </row>
    <row r="88" spans="1:13" ht="18" customHeight="1" x14ac:dyDescent="0.2">
      <c r="A88" s="29">
        <f t="shared" si="27"/>
        <v>77</v>
      </c>
      <c r="B88" s="29" t="str">
        <f t="shared" si="0"/>
        <v>P.77</v>
      </c>
      <c r="C88" s="11"/>
      <c r="D88" s="11" t="s">
        <v>126</v>
      </c>
      <c r="E88" s="11"/>
      <c r="F88" s="46" t="str">
        <f t="shared" si="1"/>
        <v>XS306</v>
      </c>
      <c r="G88" s="11" t="s">
        <v>17</v>
      </c>
      <c r="H88" s="11"/>
      <c r="I88" s="19" t="s">
        <v>108</v>
      </c>
      <c r="J88" s="19" t="s">
        <v>40</v>
      </c>
      <c r="K88" s="11"/>
      <c r="L88" s="39" t="str">
        <f t="shared" si="23"/>
        <v>"111621_XS306" = "P.77"</v>
      </c>
      <c r="M88" s="39"/>
    </row>
    <row r="89" spans="1:13" ht="18" customHeight="1" x14ac:dyDescent="0.2">
      <c r="A89" s="29">
        <f t="shared" si="27"/>
        <v>78</v>
      </c>
      <c r="B89" s="29" t="str">
        <f t="shared" si="0"/>
        <v>P.78</v>
      </c>
      <c r="C89" s="11"/>
      <c r="D89" s="11" t="s">
        <v>127</v>
      </c>
      <c r="E89" s="11"/>
      <c r="F89" s="46" t="str">
        <f t="shared" si="1"/>
        <v>XS307</v>
      </c>
      <c r="G89" s="11" t="s">
        <v>17</v>
      </c>
      <c r="H89" s="11"/>
      <c r="I89" s="19" t="s">
        <v>108</v>
      </c>
      <c r="J89" s="19" t="s">
        <v>40</v>
      </c>
      <c r="K89" s="11"/>
      <c r="L89" s="39" t="str">
        <f t="shared" si="23"/>
        <v>"111621_XS307" = "P.78"</v>
      </c>
      <c r="M89" s="39"/>
    </row>
    <row r="90" spans="1:13" ht="18" customHeight="1" x14ac:dyDescent="0.2">
      <c r="A90" s="29">
        <f t="shared" si="27"/>
        <v>79</v>
      </c>
      <c r="B90" s="29" t="str">
        <f t="shared" si="0"/>
        <v>P.79</v>
      </c>
      <c r="C90" s="11"/>
      <c r="D90" s="11" t="s">
        <v>150</v>
      </c>
      <c r="E90" s="11"/>
      <c r="F90" s="46" t="str">
        <f t="shared" si="1"/>
        <v>XS308</v>
      </c>
      <c r="G90" s="11" t="s">
        <v>17</v>
      </c>
      <c r="H90" s="11"/>
      <c r="I90" s="19" t="s">
        <v>108</v>
      </c>
      <c r="J90" s="19" t="s">
        <v>40</v>
      </c>
      <c r="K90" s="11"/>
      <c r="L90" s="39" t="str">
        <f t="shared" si="23"/>
        <v>"111621_XS308" = "P.79"</v>
      </c>
      <c r="M90" s="39"/>
    </row>
    <row r="91" spans="1:13" ht="18" customHeight="1" x14ac:dyDescent="0.2">
      <c r="A91" s="29">
        <f t="shared" si="27"/>
        <v>80</v>
      </c>
      <c r="B91" s="29" t="str">
        <f t="shared" ref="B91:B93" si="28">$M$5&amp;A91</f>
        <v>P.80</v>
      </c>
      <c r="C91" s="11"/>
      <c r="D91" s="11" t="s">
        <v>154</v>
      </c>
      <c r="E91" s="11"/>
      <c r="F91" s="46" t="str">
        <f t="shared" ref="F91:F94" si="29">IF(ISBLANK(E91),D91,D91&amp;E91)</f>
        <v>XS309</v>
      </c>
      <c r="G91" s="11" t="s">
        <v>17</v>
      </c>
      <c r="H91" s="11"/>
      <c r="I91" s="19" t="s">
        <v>108</v>
      </c>
      <c r="J91" s="19" t="s">
        <v>40</v>
      </c>
      <c r="K91" s="11"/>
      <c r="L91" s="39" t="str">
        <f t="shared" ref="L91:L94" si="30">IF(ISBLANK(B91)," ",IF(ISBLANK(E91),L$5&amp;D$4&amp;"_"&amp;F91&amp;L$5&amp;" = "&amp;L$5&amp;B91&amp;L$5, L$5&amp;D$4&amp;"_"&amp;F91&amp;L$5&amp;" = "&amp;L$5&amp;B91&amp;L$5))</f>
        <v>"111621_XS309" = "P.80"</v>
      </c>
      <c r="M91" s="39"/>
    </row>
    <row r="92" spans="1:13" ht="18" customHeight="1" x14ac:dyDescent="0.2">
      <c r="A92" s="29">
        <f t="shared" si="27"/>
        <v>81</v>
      </c>
      <c r="B92" s="29" t="str">
        <f t="shared" si="28"/>
        <v>P.81</v>
      </c>
      <c r="C92" s="11"/>
      <c r="D92" s="11" t="s">
        <v>155</v>
      </c>
      <c r="E92" s="11"/>
      <c r="F92" s="46" t="str">
        <f t="shared" si="29"/>
        <v>XS310</v>
      </c>
      <c r="G92" s="11" t="s">
        <v>17</v>
      </c>
      <c r="H92" s="11"/>
      <c r="I92" s="19" t="s">
        <v>108</v>
      </c>
      <c r="J92" s="19" t="s">
        <v>40</v>
      </c>
      <c r="K92" s="11"/>
      <c r="L92" s="39" t="str">
        <f t="shared" si="30"/>
        <v>"111621_XS310" = "P.81"</v>
      </c>
      <c r="M92" s="39"/>
    </row>
    <row r="93" spans="1:13" ht="18" customHeight="1" x14ac:dyDescent="0.2">
      <c r="A93" s="29">
        <f t="shared" si="27"/>
        <v>82</v>
      </c>
      <c r="B93" s="29" t="str">
        <f t="shared" si="28"/>
        <v>P.82</v>
      </c>
      <c r="C93" s="11"/>
      <c r="D93" s="11" t="s">
        <v>156</v>
      </c>
      <c r="E93" s="11"/>
      <c r="F93" s="46" t="str">
        <f t="shared" si="29"/>
        <v>XS311</v>
      </c>
      <c r="G93" s="11" t="s">
        <v>17</v>
      </c>
      <c r="H93" s="11"/>
      <c r="I93" s="19" t="s">
        <v>108</v>
      </c>
      <c r="J93" s="19" t="s">
        <v>40</v>
      </c>
      <c r="K93" s="11"/>
      <c r="L93" s="39" t="str">
        <f t="shared" si="30"/>
        <v>"111621_XS311" = "P.82"</v>
      </c>
      <c r="M93" s="39"/>
    </row>
    <row r="94" spans="1:13" ht="18" customHeight="1" x14ac:dyDescent="0.2">
      <c r="A94" s="29">
        <f t="shared" si="27"/>
        <v>83</v>
      </c>
      <c r="B94" s="29" t="str">
        <f>$M$5&amp;A94</f>
        <v>P.83</v>
      </c>
      <c r="C94" s="11"/>
      <c r="D94" s="11" t="s">
        <v>170</v>
      </c>
      <c r="E94" s="11"/>
      <c r="F94" s="46" t="str">
        <f t="shared" si="29"/>
        <v>XS312</v>
      </c>
      <c r="G94" s="11" t="s">
        <v>17</v>
      </c>
      <c r="H94" s="11"/>
      <c r="I94" s="19" t="s">
        <v>108</v>
      </c>
      <c r="J94" s="19" t="s">
        <v>40</v>
      </c>
      <c r="K94" s="11"/>
      <c r="L94" s="39" t="str">
        <f t="shared" si="30"/>
        <v>"111621_XS312" = "P.83"</v>
      </c>
      <c r="M94" s="39"/>
    </row>
    <row r="95" spans="1:13" ht="18" customHeight="1" x14ac:dyDescent="0.2">
      <c r="A95" s="29">
        <f t="shared" si="27"/>
        <v>84</v>
      </c>
      <c r="B95" s="29" t="str">
        <f t="shared" si="0"/>
        <v>P.84</v>
      </c>
      <c r="C95" s="11"/>
      <c r="D95" s="11" t="s">
        <v>83</v>
      </c>
      <c r="E95" s="11"/>
      <c r="F95" s="46" t="str">
        <f t="shared" si="1"/>
        <v>GA00A</v>
      </c>
      <c r="G95" s="11" t="s">
        <v>17</v>
      </c>
      <c r="H95" s="11"/>
      <c r="I95" s="19" t="s">
        <v>86</v>
      </c>
      <c r="J95" s="19" t="s">
        <v>40</v>
      </c>
      <c r="K95" s="11"/>
      <c r="L95" s="39" t="str">
        <f t="shared" si="23"/>
        <v>"111621_GA00A" = "P.84"</v>
      </c>
      <c r="M95" s="39"/>
    </row>
    <row r="96" spans="1:13" ht="18" customHeight="1" x14ac:dyDescent="0.2">
      <c r="A96" s="29">
        <f t="shared" si="27"/>
        <v>85</v>
      </c>
      <c r="B96" s="29" t="str">
        <f t="shared" si="0"/>
        <v>P.85</v>
      </c>
      <c r="C96" s="11"/>
      <c r="D96" s="11" t="s">
        <v>84</v>
      </c>
      <c r="E96" s="11"/>
      <c r="F96" s="46" t="str">
        <f t="shared" si="1"/>
        <v>GA00B</v>
      </c>
      <c r="G96" s="11" t="s">
        <v>17</v>
      </c>
      <c r="H96" s="11"/>
      <c r="I96" s="19" t="s">
        <v>86</v>
      </c>
      <c r="J96" s="19" t="s">
        <v>40</v>
      </c>
      <c r="K96" s="11"/>
      <c r="L96" s="39" t="str">
        <f t="shared" si="23"/>
        <v>"111621_GA00B" = "P.85"</v>
      </c>
      <c r="M96" s="39"/>
    </row>
    <row r="97" spans="1:13" ht="18" customHeight="1" x14ac:dyDescent="0.2">
      <c r="A97" s="29">
        <f t="shared" si="27"/>
        <v>86</v>
      </c>
      <c r="B97" s="29" t="str">
        <f t="shared" si="0"/>
        <v>P.86</v>
      </c>
      <c r="C97" s="11"/>
      <c r="D97" s="11" t="s">
        <v>85</v>
      </c>
      <c r="E97" s="11"/>
      <c r="F97" s="46" t="str">
        <f t="shared" si="1"/>
        <v>GA00C</v>
      </c>
      <c r="G97" s="11" t="s">
        <v>17</v>
      </c>
      <c r="H97" s="11"/>
      <c r="I97" s="19" t="s">
        <v>86</v>
      </c>
      <c r="J97" s="19" t="s">
        <v>40</v>
      </c>
      <c r="K97" s="11"/>
      <c r="L97" s="39" t="str">
        <f t="shared" si="23"/>
        <v>"111621_GA00C" = "P.86"</v>
      </c>
      <c r="M97" s="39"/>
    </row>
    <row r="98" spans="1:13" ht="18" customHeight="1" x14ac:dyDescent="0.2">
      <c r="A98" s="29">
        <f t="shared" si="27"/>
        <v>87</v>
      </c>
      <c r="B98" s="29" t="str">
        <f t="shared" si="0"/>
        <v>P.87</v>
      </c>
      <c r="C98" s="11"/>
      <c r="D98" s="11" t="s">
        <v>147</v>
      </c>
      <c r="E98" s="11"/>
      <c r="F98" s="46" t="str">
        <f t="shared" si="1"/>
        <v>GA002</v>
      </c>
      <c r="G98" s="11" t="s">
        <v>17</v>
      </c>
      <c r="H98" s="11"/>
      <c r="I98" s="19" t="s">
        <v>148</v>
      </c>
      <c r="J98" s="19" t="s">
        <v>40</v>
      </c>
      <c r="K98" s="11"/>
      <c r="L98" s="39" t="str">
        <f t="shared" si="23"/>
        <v>"111621_GA002" = "P.87"</v>
      </c>
      <c r="M98" s="39"/>
    </row>
    <row r="99" spans="1:13" ht="18" customHeight="1" x14ac:dyDescent="0.2">
      <c r="A99" s="29">
        <f t="shared" si="27"/>
        <v>88</v>
      </c>
      <c r="B99" s="29" t="str">
        <f t="shared" si="0"/>
        <v>P.88</v>
      </c>
      <c r="C99" s="11"/>
      <c r="D99" s="11" t="s">
        <v>76</v>
      </c>
      <c r="E99" s="11"/>
      <c r="F99" s="46" t="str">
        <f t="shared" si="1"/>
        <v>GF002A</v>
      </c>
      <c r="G99" s="11" t="s">
        <v>17</v>
      </c>
      <c r="H99" s="11"/>
      <c r="I99" s="19" t="s">
        <v>82</v>
      </c>
      <c r="J99" s="19" t="s">
        <v>40</v>
      </c>
      <c r="K99" s="11"/>
      <c r="L99" s="39" t="str">
        <f t="shared" si="23"/>
        <v>"111621_GF002A" = "P.88"</v>
      </c>
      <c r="M99" s="39"/>
    </row>
    <row r="100" spans="1:13" ht="18" customHeight="1" x14ac:dyDescent="0.2">
      <c r="A100" s="29">
        <f t="shared" si="27"/>
        <v>89</v>
      </c>
      <c r="B100" s="29" t="str">
        <f t="shared" si="0"/>
        <v>P.89</v>
      </c>
      <c r="C100" s="11"/>
      <c r="D100" s="11" t="s">
        <v>77</v>
      </c>
      <c r="E100" s="11"/>
      <c r="F100" s="46" t="str">
        <f t="shared" si="1"/>
        <v>GF002B</v>
      </c>
      <c r="G100" s="11" t="s">
        <v>17</v>
      </c>
      <c r="H100" s="11"/>
      <c r="I100" s="19" t="s">
        <v>82</v>
      </c>
      <c r="J100" s="19" t="s">
        <v>40</v>
      </c>
      <c r="K100" s="11"/>
      <c r="L100" s="39" t="str">
        <f t="shared" si="23"/>
        <v>"111621_GF002B" = "P.89"</v>
      </c>
      <c r="M100" s="39"/>
    </row>
    <row r="101" spans="1:13" ht="18" customHeight="1" x14ac:dyDescent="0.2">
      <c r="A101" s="29">
        <f t="shared" si="27"/>
        <v>90</v>
      </c>
      <c r="B101" s="29" t="str">
        <f t="shared" si="0"/>
        <v>P.90</v>
      </c>
      <c r="C101" s="11"/>
      <c r="D101" s="11" t="s">
        <v>78</v>
      </c>
      <c r="E101" s="11"/>
      <c r="F101" s="46" t="str">
        <f t="shared" si="1"/>
        <v>GF002C</v>
      </c>
      <c r="G101" s="11" t="s">
        <v>17</v>
      </c>
      <c r="H101" s="11"/>
      <c r="I101" s="19" t="s">
        <v>82</v>
      </c>
      <c r="J101" s="19" t="s">
        <v>40</v>
      </c>
      <c r="K101" s="11"/>
      <c r="L101" s="39" t="str">
        <f t="shared" si="23"/>
        <v>"111621_GF002C" = "P.90"</v>
      </c>
      <c r="M101" s="39"/>
    </row>
    <row r="102" spans="1:13" ht="18" customHeight="1" x14ac:dyDescent="0.2">
      <c r="A102" s="29">
        <f t="shared" si="27"/>
        <v>91</v>
      </c>
      <c r="B102" s="29" t="str">
        <f t="shared" si="0"/>
        <v>P.91</v>
      </c>
      <c r="C102" s="11"/>
      <c r="D102" s="11" t="s">
        <v>79</v>
      </c>
      <c r="E102" s="11"/>
      <c r="F102" s="46" t="str">
        <f t="shared" si="1"/>
        <v>GF002D</v>
      </c>
      <c r="G102" s="11" t="s">
        <v>17</v>
      </c>
      <c r="H102" s="11"/>
      <c r="I102" s="19" t="s">
        <v>82</v>
      </c>
      <c r="J102" s="19" t="s">
        <v>40</v>
      </c>
      <c r="K102" s="11"/>
      <c r="L102" s="39" t="str">
        <f t="shared" si="23"/>
        <v>"111621_GF002D" = "P.91"</v>
      </c>
      <c r="M102" s="39"/>
    </row>
    <row r="103" spans="1:13" ht="18" customHeight="1" x14ac:dyDescent="0.2">
      <c r="A103" s="29">
        <f t="shared" si="27"/>
        <v>92</v>
      </c>
      <c r="B103" s="29" t="str">
        <f t="shared" si="0"/>
        <v>P.92</v>
      </c>
      <c r="C103" s="11"/>
      <c r="D103" s="11" t="s">
        <v>61</v>
      </c>
      <c r="E103" s="11"/>
      <c r="F103" s="46" t="str">
        <f t="shared" si="1"/>
        <v>GD001</v>
      </c>
      <c r="G103" s="11" t="s">
        <v>17</v>
      </c>
      <c r="H103" s="11"/>
      <c r="I103" s="19" t="s">
        <v>62</v>
      </c>
      <c r="J103" s="19" t="s">
        <v>40</v>
      </c>
      <c r="K103" s="11"/>
      <c r="L103" s="39" t="str">
        <f t="shared" si="23"/>
        <v>"111621_GD001" = "P.92"</v>
      </c>
      <c r="M103" s="39"/>
    </row>
    <row r="104" spans="1:13" ht="18" customHeight="1" x14ac:dyDescent="0.2">
      <c r="A104" s="29">
        <f t="shared" si="27"/>
        <v>93</v>
      </c>
      <c r="B104" s="29" t="str">
        <f t="shared" si="0"/>
        <v>P.93</v>
      </c>
      <c r="C104" s="11"/>
      <c r="D104" s="11" t="s">
        <v>193</v>
      </c>
      <c r="E104" s="11"/>
      <c r="F104" s="46" t="str">
        <f t="shared" si="1"/>
        <v>GD002</v>
      </c>
      <c r="G104" s="11" t="s">
        <v>17</v>
      </c>
      <c r="H104" s="11"/>
      <c r="I104" s="19" t="s">
        <v>62</v>
      </c>
      <c r="J104" s="19" t="s">
        <v>40</v>
      </c>
      <c r="K104" s="11"/>
      <c r="L104" s="39" t="str">
        <f t="shared" si="23"/>
        <v>"111621_GD002" = "P.93"</v>
      </c>
      <c r="M104" s="39"/>
    </row>
    <row r="105" spans="1:13" ht="18" customHeight="1" x14ac:dyDescent="0.2">
      <c r="A105" s="29">
        <f t="shared" si="27"/>
        <v>94</v>
      </c>
      <c r="B105" s="29" t="str">
        <f t="shared" si="0"/>
        <v>P.94</v>
      </c>
      <c r="C105" s="11"/>
      <c r="D105" s="11" t="s">
        <v>80</v>
      </c>
      <c r="E105" s="11"/>
      <c r="F105" s="46" t="str">
        <f t="shared" si="1"/>
        <v>GF001A</v>
      </c>
      <c r="G105" s="11" t="s">
        <v>17</v>
      </c>
      <c r="H105" s="11"/>
      <c r="I105" s="19" t="s">
        <v>63</v>
      </c>
      <c r="J105" s="19" t="s">
        <v>40</v>
      </c>
      <c r="K105" s="11"/>
      <c r="L105" s="39" t="str">
        <f t="shared" si="23"/>
        <v>"111621_GF001A" = "P.94"</v>
      </c>
      <c r="M105" s="39"/>
    </row>
    <row r="106" spans="1:13" ht="18" customHeight="1" x14ac:dyDescent="0.2">
      <c r="A106" s="29">
        <f t="shared" si="27"/>
        <v>95</v>
      </c>
      <c r="B106" s="29" t="str">
        <f t="shared" si="0"/>
        <v>P.95</v>
      </c>
      <c r="C106" s="11"/>
      <c r="D106" s="11" t="s">
        <v>81</v>
      </c>
      <c r="E106" s="11"/>
      <c r="F106" s="46" t="str">
        <f t="shared" si="1"/>
        <v>GF001B</v>
      </c>
      <c r="G106" s="11" t="s">
        <v>17</v>
      </c>
      <c r="H106" s="11"/>
      <c r="I106" s="19" t="s">
        <v>63</v>
      </c>
      <c r="J106" s="19" t="s">
        <v>40</v>
      </c>
      <c r="K106" s="11"/>
      <c r="L106" s="39" t="str">
        <f t="shared" si="23"/>
        <v>"111621_GF001B" = "P.95"</v>
      </c>
      <c r="M106" s="39"/>
    </row>
    <row r="107" spans="1:13" ht="18" customHeight="1" x14ac:dyDescent="0.2">
      <c r="A107" s="29">
        <f t="shared" si="27"/>
        <v>96</v>
      </c>
      <c r="B107" s="29" t="str">
        <f t="shared" si="0"/>
        <v>P.96</v>
      </c>
      <c r="C107" s="11"/>
      <c r="D107" s="11" t="s">
        <v>157</v>
      </c>
      <c r="E107" s="11"/>
      <c r="F107" s="46" t="str">
        <f t="shared" si="1"/>
        <v>DF007</v>
      </c>
      <c r="G107" s="11" t="s">
        <v>140</v>
      </c>
      <c r="H107" s="11"/>
      <c r="I107" s="19" t="s">
        <v>160</v>
      </c>
      <c r="J107" s="19" t="s">
        <v>40</v>
      </c>
      <c r="K107" s="11"/>
      <c r="L107" s="39" t="str">
        <f t="shared" si="23"/>
        <v>"111621_DF007" = "P.96"</v>
      </c>
      <c r="M107" s="39"/>
    </row>
    <row r="108" spans="1:13" ht="18" customHeight="1" x14ac:dyDescent="0.2">
      <c r="A108" s="29">
        <f t="shared" si="27"/>
        <v>97</v>
      </c>
      <c r="B108" s="29" t="str">
        <f t="shared" si="0"/>
        <v>P.97</v>
      </c>
      <c r="C108" s="11"/>
      <c r="D108" s="11" t="s">
        <v>158</v>
      </c>
      <c r="E108" s="11"/>
      <c r="F108" s="46" t="str">
        <f t="shared" si="1"/>
        <v>DF008</v>
      </c>
      <c r="G108" s="11" t="s">
        <v>140</v>
      </c>
      <c r="H108" s="11"/>
      <c r="I108" s="19" t="s">
        <v>160</v>
      </c>
      <c r="J108" s="19" t="s">
        <v>40</v>
      </c>
      <c r="K108" s="11"/>
      <c r="L108" s="39" t="str">
        <f t="shared" si="23"/>
        <v>"111621_DF008" = "P.97"</v>
      </c>
      <c r="M108" s="39"/>
    </row>
    <row r="109" spans="1:13" ht="18" customHeight="1" x14ac:dyDescent="0.2">
      <c r="A109" s="29">
        <f t="shared" si="27"/>
        <v>98</v>
      </c>
      <c r="B109" s="29" t="str">
        <f t="shared" si="0"/>
        <v>P.98</v>
      </c>
      <c r="C109" s="11"/>
      <c r="D109" s="11" t="s">
        <v>159</v>
      </c>
      <c r="E109" s="11"/>
      <c r="F109" s="46" t="str">
        <f t="shared" si="1"/>
        <v>DF009</v>
      </c>
      <c r="G109" s="11" t="s">
        <v>140</v>
      </c>
      <c r="H109" s="11"/>
      <c r="I109" s="19" t="s">
        <v>160</v>
      </c>
      <c r="J109" s="19" t="s">
        <v>40</v>
      </c>
      <c r="K109" s="11"/>
      <c r="L109" s="39" t="str">
        <f t="shared" si="23"/>
        <v>"111621_DF009" = "P.98"</v>
      </c>
      <c r="M109" s="39"/>
    </row>
    <row r="110" spans="1:13" ht="18" customHeight="1" x14ac:dyDescent="0.2">
      <c r="A110" s="29">
        <f t="shared" si="27"/>
        <v>99</v>
      </c>
      <c r="B110" s="29" t="str">
        <f t="shared" si="0"/>
        <v>P.99</v>
      </c>
      <c r="C110" s="11"/>
      <c r="D110" s="11" t="s">
        <v>134</v>
      </c>
      <c r="E110" s="11"/>
      <c r="F110" s="46" t="str">
        <f t="shared" si="1"/>
        <v>DF001</v>
      </c>
      <c r="G110" s="11" t="s">
        <v>140</v>
      </c>
      <c r="H110" s="11"/>
      <c r="I110" s="19" t="s">
        <v>139</v>
      </c>
      <c r="J110" s="19" t="s">
        <v>40</v>
      </c>
      <c r="K110" s="11"/>
      <c r="L110" s="39" t="str">
        <f t="shared" si="23"/>
        <v>"111621_DF001" = "P.99"</v>
      </c>
      <c r="M110" s="39"/>
    </row>
    <row r="111" spans="1:13" ht="18" customHeight="1" x14ac:dyDescent="0.2">
      <c r="A111" s="29">
        <f t="shared" si="27"/>
        <v>100</v>
      </c>
      <c r="B111" s="29" t="str">
        <f t="shared" ref="B111:B126" si="31">$M$5&amp;A111</f>
        <v>P.100</v>
      </c>
      <c r="C111" s="11"/>
      <c r="D111" s="11" t="s">
        <v>135</v>
      </c>
      <c r="E111" s="11"/>
      <c r="F111" s="46" t="str">
        <f t="shared" si="1"/>
        <v>DF002</v>
      </c>
      <c r="G111" s="11" t="s">
        <v>140</v>
      </c>
      <c r="H111" s="11"/>
      <c r="I111" s="19" t="s">
        <v>139</v>
      </c>
      <c r="J111" s="19" t="s">
        <v>40</v>
      </c>
      <c r="K111" s="11"/>
      <c r="L111" s="39" t="str">
        <f t="shared" si="23"/>
        <v>"111621_DF002" = "P.100"</v>
      </c>
      <c r="M111" s="39"/>
    </row>
    <row r="112" spans="1:13" ht="18" customHeight="1" x14ac:dyDescent="0.2">
      <c r="A112" s="29">
        <f t="shared" si="27"/>
        <v>101</v>
      </c>
      <c r="B112" s="29" t="str">
        <f t="shared" si="31"/>
        <v>P.101</v>
      </c>
      <c r="C112" s="11"/>
      <c r="D112" s="11" t="s">
        <v>136</v>
      </c>
      <c r="E112" s="11"/>
      <c r="F112" s="46" t="str">
        <f t="shared" si="1"/>
        <v>DF003</v>
      </c>
      <c r="G112" s="11" t="s">
        <v>140</v>
      </c>
      <c r="H112" s="11"/>
      <c r="I112" s="19" t="s">
        <v>139</v>
      </c>
      <c r="J112" s="19" t="s">
        <v>40</v>
      </c>
      <c r="K112" s="11"/>
      <c r="L112" s="39" t="str">
        <f t="shared" si="23"/>
        <v>"111621_DF003" = "P.101"</v>
      </c>
      <c r="M112" s="39"/>
    </row>
    <row r="113" spans="1:13" ht="18" customHeight="1" x14ac:dyDescent="0.2">
      <c r="A113" s="29">
        <f t="shared" si="27"/>
        <v>102</v>
      </c>
      <c r="B113" s="29" t="str">
        <f t="shared" si="31"/>
        <v>P.102</v>
      </c>
      <c r="C113" s="11"/>
      <c r="D113" s="11" t="s">
        <v>137</v>
      </c>
      <c r="E113" s="11"/>
      <c r="F113" s="46" t="str">
        <f t="shared" si="1"/>
        <v>DF004</v>
      </c>
      <c r="G113" s="11" t="s">
        <v>140</v>
      </c>
      <c r="H113" s="11"/>
      <c r="I113" s="19" t="s">
        <v>139</v>
      </c>
      <c r="J113" s="19" t="s">
        <v>40</v>
      </c>
      <c r="K113" s="11"/>
      <c r="L113" s="39" t="str">
        <f t="shared" si="23"/>
        <v>"111621_DF004" = "P.102"</v>
      </c>
      <c r="M113" s="39"/>
    </row>
    <row r="114" spans="1:13" ht="18" customHeight="1" x14ac:dyDescent="0.2">
      <c r="A114" s="29">
        <f t="shared" si="27"/>
        <v>103</v>
      </c>
      <c r="B114" s="29" t="str">
        <f t="shared" si="31"/>
        <v>P.103</v>
      </c>
      <c r="C114" s="11"/>
      <c r="D114" s="11" t="s">
        <v>138</v>
      </c>
      <c r="E114" s="11"/>
      <c r="F114" s="46" t="str">
        <f t="shared" si="1"/>
        <v>DF005</v>
      </c>
      <c r="G114" s="11" t="s">
        <v>140</v>
      </c>
      <c r="H114" s="11"/>
      <c r="I114" s="19" t="s">
        <v>139</v>
      </c>
      <c r="J114" s="19" t="s">
        <v>40</v>
      </c>
      <c r="K114" s="11"/>
      <c r="L114" s="39" t="str">
        <f t="shared" si="23"/>
        <v>"111621_DF005" = "P.103"</v>
      </c>
      <c r="M114" s="39"/>
    </row>
    <row r="115" spans="1:13" ht="18" customHeight="1" x14ac:dyDescent="0.2">
      <c r="A115" s="29">
        <f t="shared" si="27"/>
        <v>104</v>
      </c>
      <c r="B115" s="29" t="str">
        <f t="shared" si="31"/>
        <v>P.104</v>
      </c>
      <c r="C115" s="11"/>
      <c r="D115" s="11" t="s">
        <v>201</v>
      </c>
      <c r="E115" s="11"/>
      <c r="F115" s="46" t="str">
        <f t="shared" ref="F115" si="32">IF(ISBLANK(E115),D115,D115&amp;E115)</f>
        <v>DF006</v>
      </c>
      <c r="G115" s="11" t="s">
        <v>140</v>
      </c>
      <c r="H115" s="11"/>
      <c r="I115" s="19" t="s">
        <v>139</v>
      </c>
      <c r="J115" s="19" t="s">
        <v>40</v>
      </c>
      <c r="K115" s="11"/>
      <c r="L115" s="39" t="str">
        <f t="shared" ref="L115" si="33">IF(ISBLANK(B115)," ",IF(ISBLANK(E115),L$5&amp;D$4&amp;"_"&amp;F115&amp;L$5&amp;" = "&amp;L$5&amp;B115&amp;L$5, L$5&amp;D$4&amp;"_"&amp;F115&amp;L$5&amp;" = "&amp;L$5&amp;B115&amp;L$5))</f>
        <v>"111621_DF006" = "P.104"</v>
      </c>
      <c r="M115" s="39"/>
    </row>
    <row r="116" spans="1:13" ht="18" customHeight="1" x14ac:dyDescent="0.2">
      <c r="A116" s="29">
        <f t="shared" si="27"/>
        <v>105</v>
      </c>
      <c r="B116" s="29" t="str">
        <f t="shared" si="31"/>
        <v>P.105</v>
      </c>
      <c r="C116" s="11"/>
      <c r="D116" s="11" t="s">
        <v>161</v>
      </c>
      <c r="E116" s="11"/>
      <c r="F116" s="46" t="str">
        <f t="shared" si="1"/>
        <v>DC001</v>
      </c>
      <c r="G116" s="11" t="s">
        <v>140</v>
      </c>
      <c r="H116" s="11"/>
      <c r="I116" s="19" t="s">
        <v>163</v>
      </c>
      <c r="J116" s="19" t="s">
        <v>40</v>
      </c>
      <c r="K116" s="11"/>
      <c r="L116" s="39" t="str">
        <f t="shared" si="23"/>
        <v>"111621_DC001" = "P.105"</v>
      </c>
      <c r="M116" s="39"/>
    </row>
    <row r="117" spans="1:13" ht="18" customHeight="1" x14ac:dyDescent="0.2">
      <c r="A117" s="29">
        <f t="shared" si="27"/>
        <v>106</v>
      </c>
      <c r="B117" s="29" t="str">
        <f t="shared" si="31"/>
        <v>P.106</v>
      </c>
      <c r="C117" s="11"/>
      <c r="D117" s="11" t="s">
        <v>162</v>
      </c>
      <c r="E117" s="11"/>
      <c r="F117" s="46" t="str">
        <f t="shared" si="1"/>
        <v>DC002</v>
      </c>
      <c r="G117" s="11" t="s">
        <v>140</v>
      </c>
      <c r="H117" s="11"/>
      <c r="I117" s="19" t="s">
        <v>163</v>
      </c>
      <c r="J117" s="19" t="s">
        <v>40</v>
      </c>
      <c r="K117" s="11"/>
      <c r="L117" s="39" t="str">
        <f t="shared" si="23"/>
        <v>"111621_DC002" = "P.106"</v>
      </c>
      <c r="M117" s="39"/>
    </row>
    <row r="118" spans="1:13" ht="18" customHeight="1" x14ac:dyDescent="0.2">
      <c r="A118" s="29">
        <f t="shared" si="27"/>
        <v>107</v>
      </c>
      <c r="B118" s="29" t="str">
        <f t="shared" si="31"/>
        <v>P.107</v>
      </c>
      <c r="C118" s="11"/>
      <c r="D118" s="11" t="s">
        <v>178</v>
      </c>
      <c r="E118" s="11"/>
      <c r="F118" s="46" t="str">
        <f t="shared" si="1"/>
        <v>TS001</v>
      </c>
      <c r="G118" s="11" t="s">
        <v>88</v>
      </c>
      <c r="H118" s="11"/>
      <c r="I118" s="19" t="s">
        <v>186</v>
      </c>
      <c r="J118" s="19" t="s">
        <v>40</v>
      </c>
      <c r="K118" s="11"/>
      <c r="L118" s="39" t="str">
        <f t="shared" si="23"/>
        <v>"111621_TS001" = "P.107"</v>
      </c>
      <c r="M118" s="39"/>
    </row>
    <row r="119" spans="1:13" ht="18" customHeight="1" x14ac:dyDescent="0.2">
      <c r="A119" s="29">
        <f t="shared" si="27"/>
        <v>108</v>
      </c>
      <c r="B119" s="29" t="str">
        <f t="shared" si="31"/>
        <v>P.108</v>
      </c>
      <c r="C119" s="11"/>
      <c r="D119" s="11" t="s">
        <v>185</v>
      </c>
      <c r="E119" s="11"/>
      <c r="F119" s="46" t="str">
        <f t="shared" si="1"/>
        <v>TS002</v>
      </c>
      <c r="G119" s="11" t="s">
        <v>88</v>
      </c>
      <c r="H119" s="11"/>
      <c r="I119" s="19" t="s">
        <v>192</v>
      </c>
      <c r="J119" s="19" t="s">
        <v>40</v>
      </c>
      <c r="K119" s="11"/>
      <c r="L119" s="39" t="str">
        <f t="shared" si="23"/>
        <v>"111621_TS002" = "P.108"</v>
      </c>
      <c r="M119" s="39"/>
    </row>
    <row r="120" spans="1:13" ht="18" customHeight="1" x14ac:dyDescent="0.2">
      <c r="A120" s="29">
        <f t="shared" si="27"/>
        <v>109</v>
      </c>
      <c r="B120" s="29" t="str">
        <f t="shared" si="31"/>
        <v>P.109</v>
      </c>
      <c r="C120" s="11"/>
      <c r="D120" s="11" t="s">
        <v>90</v>
      </c>
      <c r="E120" s="11"/>
      <c r="F120" s="46" t="str">
        <f t="shared" si="1"/>
        <v>TP001</v>
      </c>
      <c r="G120" s="11" t="s">
        <v>88</v>
      </c>
      <c r="H120" s="11"/>
      <c r="I120" s="19" t="s">
        <v>98</v>
      </c>
      <c r="J120" s="19" t="s">
        <v>40</v>
      </c>
      <c r="K120" s="11"/>
      <c r="L120" s="39" t="str">
        <f t="shared" si="23"/>
        <v>"111621_TP001" = "P.109"</v>
      </c>
      <c r="M120" s="39"/>
    </row>
    <row r="121" spans="1:13" ht="18" customHeight="1" x14ac:dyDescent="0.2">
      <c r="A121" s="29">
        <f t="shared" si="27"/>
        <v>110</v>
      </c>
      <c r="B121" s="29" t="str">
        <f t="shared" si="31"/>
        <v>P.110</v>
      </c>
      <c r="C121" s="11"/>
      <c r="D121" s="11" t="s">
        <v>91</v>
      </c>
      <c r="E121" s="11"/>
      <c r="F121" s="46" t="str">
        <f t="shared" si="1"/>
        <v>TP002</v>
      </c>
      <c r="G121" s="11" t="s">
        <v>88</v>
      </c>
      <c r="H121" s="11"/>
      <c r="I121" s="19" t="s">
        <v>98</v>
      </c>
      <c r="J121" s="19" t="s">
        <v>40</v>
      </c>
      <c r="K121" s="11"/>
      <c r="L121" s="39" t="str">
        <f t="shared" si="23"/>
        <v>"111621_TP002" = "P.110"</v>
      </c>
      <c r="M121" s="39"/>
    </row>
    <row r="122" spans="1:13" ht="18" customHeight="1" x14ac:dyDescent="0.2">
      <c r="A122" s="29">
        <f t="shared" si="27"/>
        <v>111</v>
      </c>
      <c r="B122" s="29" t="str">
        <f t="shared" si="31"/>
        <v>P.111</v>
      </c>
      <c r="C122" s="11"/>
      <c r="D122" s="11" t="s">
        <v>92</v>
      </c>
      <c r="E122" s="11"/>
      <c r="F122" s="46" t="str">
        <f t="shared" si="1"/>
        <v>LN001</v>
      </c>
      <c r="G122" s="11" t="s">
        <v>89</v>
      </c>
      <c r="H122" s="11"/>
      <c r="I122" s="19" t="s">
        <v>97</v>
      </c>
      <c r="J122" s="19" t="s">
        <v>40</v>
      </c>
      <c r="K122" s="11"/>
      <c r="L122" s="39" t="str">
        <f t="shared" si="23"/>
        <v>"111621_LN001" = "P.111"</v>
      </c>
      <c r="M122" s="39"/>
    </row>
    <row r="123" spans="1:13" ht="18" customHeight="1" x14ac:dyDescent="0.2">
      <c r="A123" s="29">
        <f t="shared" si="27"/>
        <v>112</v>
      </c>
      <c r="B123" s="29" t="str">
        <f t="shared" si="31"/>
        <v>P.112</v>
      </c>
      <c r="C123" s="11"/>
      <c r="D123" s="11" t="s">
        <v>180</v>
      </c>
      <c r="E123" s="11"/>
      <c r="F123" s="46" t="str">
        <f t="shared" si="1"/>
        <v>LS001</v>
      </c>
      <c r="G123" s="11" t="s">
        <v>89</v>
      </c>
      <c r="H123" s="11"/>
      <c r="I123" s="19" t="s">
        <v>179</v>
      </c>
      <c r="J123" s="19" t="s">
        <v>40</v>
      </c>
      <c r="K123" s="11"/>
      <c r="L123" s="39" t="str">
        <f t="shared" si="23"/>
        <v>"111621_LS001" = "P.112"</v>
      </c>
      <c r="M123" s="39"/>
    </row>
    <row r="124" spans="1:13" ht="18" customHeight="1" x14ac:dyDescent="0.2">
      <c r="A124" s="29">
        <f t="shared" si="27"/>
        <v>113</v>
      </c>
      <c r="B124" s="29" t="str">
        <f t="shared" si="31"/>
        <v>P.113</v>
      </c>
      <c r="C124" s="11"/>
      <c r="D124" s="11" t="s">
        <v>93</v>
      </c>
      <c r="E124" s="11"/>
      <c r="F124" s="46" t="str">
        <f t="shared" si="1"/>
        <v>LP001</v>
      </c>
      <c r="G124" s="11" t="s">
        <v>89</v>
      </c>
      <c r="H124" s="11"/>
      <c r="I124" s="19" t="s">
        <v>95</v>
      </c>
      <c r="J124" s="19" t="s">
        <v>40</v>
      </c>
      <c r="K124" s="11"/>
      <c r="L124" s="39" t="str">
        <f t="shared" si="23"/>
        <v>"111621_LP001" = "P.113"</v>
      </c>
      <c r="M124" s="39"/>
    </row>
    <row r="125" spans="1:13" ht="18" customHeight="1" x14ac:dyDescent="0.2">
      <c r="A125" s="29">
        <f t="shared" si="27"/>
        <v>114</v>
      </c>
      <c r="B125" s="29" t="str">
        <f t="shared" si="31"/>
        <v>P.114</v>
      </c>
      <c r="C125" s="11"/>
      <c r="D125" s="11" t="s">
        <v>94</v>
      </c>
      <c r="E125" s="11"/>
      <c r="F125" s="46" t="str">
        <f t="shared" si="1"/>
        <v>LC001</v>
      </c>
      <c r="G125" s="11" t="s">
        <v>89</v>
      </c>
      <c r="H125" s="11"/>
      <c r="I125" s="19" t="s">
        <v>96</v>
      </c>
      <c r="J125" s="19" t="s">
        <v>40</v>
      </c>
      <c r="K125" s="11"/>
      <c r="L125" s="39" t="str">
        <f t="shared" si="23"/>
        <v>"111621_LC001" = "P.114"</v>
      </c>
      <c r="M125" s="39"/>
    </row>
    <row r="126" spans="1:13" ht="18" customHeight="1" x14ac:dyDescent="0.2">
      <c r="A126" s="29">
        <f t="shared" si="27"/>
        <v>115</v>
      </c>
      <c r="B126" s="29" t="str">
        <f t="shared" si="31"/>
        <v>P.115</v>
      </c>
      <c r="C126" s="11"/>
      <c r="D126" s="11" t="s">
        <v>144</v>
      </c>
      <c r="E126" s="11"/>
      <c r="F126" s="46" t="str">
        <f t="shared" si="1"/>
        <v>PP001</v>
      </c>
      <c r="G126" s="11" t="s">
        <v>145</v>
      </c>
      <c r="H126" s="11"/>
      <c r="I126" s="19" t="s">
        <v>146</v>
      </c>
      <c r="J126" s="19" t="s">
        <v>40</v>
      </c>
      <c r="K126" s="11"/>
      <c r="L126" s="39" t="str">
        <f t="shared" si="23"/>
        <v>"111621_PP001" = "P.115"</v>
      </c>
      <c r="M126" s="39"/>
    </row>
    <row r="127" spans="1:13" ht="18" customHeight="1" x14ac:dyDescent="0.2">
      <c r="A127" s="29">
        <f t="shared" si="27"/>
        <v>116</v>
      </c>
      <c r="B127" s="29" t="str">
        <f t="shared" ref="B127:B138" si="34">$M$5&amp;A127</f>
        <v>P.116</v>
      </c>
      <c r="C127" s="11"/>
      <c r="D127" s="11" t="s">
        <v>203</v>
      </c>
      <c r="E127" s="11"/>
      <c r="F127" s="46" t="str">
        <f t="shared" si="1"/>
        <v>IC001</v>
      </c>
      <c r="G127" s="11" t="s">
        <v>200</v>
      </c>
      <c r="H127" s="11"/>
      <c r="I127" s="19" t="s">
        <v>199</v>
      </c>
      <c r="J127" s="19" t="s">
        <v>40</v>
      </c>
      <c r="K127" s="11"/>
      <c r="L127" s="39" t="str">
        <f t="shared" si="23"/>
        <v>"111621_IC001" = "P.116"</v>
      </c>
      <c r="M127" s="39"/>
    </row>
    <row r="128" spans="1:13" x14ac:dyDescent="0.2">
      <c r="A128" s="29">
        <f t="shared" si="27"/>
        <v>117</v>
      </c>
      <c r="B128" s="29" t="str">
        <f t="shared" si="34"/>
        <v>P.117</v>
      </c>
      <c r="C128" s="11"/>
      <c r="D128" s="11" t="s">
        <v>204</v>
      </c>
      <c r="E128" s="11"/>
      <c r="F128" s="46" t="str">
        <f t="shared" si="1"/>
        <v>ID001</v>
      </c>
      <c r="G128" s="11" t="s">
        <v>200</v>
      </c>
      <c r="H128" s="11"/>
      <c r="I128" s="19" t="s">
        <v>199</v>
      </c>
      <c r="J128" s="19" t="s">
        <v>40</v>
      </c>
      <c r="K128" s="11"/>
      <c r="L128" s="39" t="str">
        <f t="shared" ref="L128:L138" si="35">IF(ISBLANK(B128)," ",IF(ISBLANK(E128),L$5&amp;D$4&amp;"_"&amp;F128&amp;L$5&amp;" = "&amp;L$5&amp;B128&amp;L$5, L$5&amp;D$4&amp;"_"&amp;F128&amp;L$5&amp;" = "&amp;L$5&amp;B128&amp;L$5))</f>
        <v>"111621_ID001" = "P.117"</v>
      </c>
      <c r="M128" s="39"/>
    </row>
    <row r="129" spans="1:13" x14ac:dyDescent="0.2">
      <c r="A129" s="29">
        <f t="shared" si="27"/>
        <v>118</v>
      </c>
      <c r="B129" s="29" t="str">
        <f t="shared" si="34"/>
        <v>P.118</v>
      </c>
      <c r="C129" s="11"/>
      <c r="D129" s="11" t="s">
        <v>209</v>
      </c>
      <c r="E129" s="11"/>
      <c r="F129" s="46" t="str">
        <f t="shared" si="1"/>
        <v>IP001A</v>
      </c>
      <c r="G129" s="11" t="s">
        <v>200</v>
      </c>
      <c r="H129" s="11"/>
      <c r="I129" s="19" t="s">
        <v>199</v>
      </c>
      <c r="J129" s="19" t="s">
        <v>40</v>
      </c>
      <c r="K129" s="11"/>
      <c r="L129" s="39" t="str">
        <f t="shared" si="35"/>
        <v>"111621_IP001A" = "P.118"</v>
      </c>
      <c r="M129" s="39"/>
    </row>
    <row r="130" spans="1:13" x14ac:dyDescent="0.2">
      <c r="A130" s="29">
        <f t="shared" si="27"/>
        <v>119</v>
      </c>
      <c r="B130" s="29" t="str">
        <f t="shared" si="34"/>
        <v>P.119</v>
      </c>
      <c r="C130" s="11"/>
      <c r="D130" s="11" t="s">
        <v>210</v>
      </c>
      <c r="E130" s="11"/>
      <c r="F130" s="46" t="str">
        <f t="shared" ref="F130:F138" si="36">IF(ISBLANK(E130),D130,D130&amp;E130)</f>
        <v>IP001B</v>
      </c>
      <c r="G130" s="11" t="s">
        <v>200</v>
      </c>
      <c r="H130" s="11"/>
      <c r="I130" s="19" t="s">
        <v>199</v>
      </c>
      <c r="J130" s="19" t="s">
        <v>40</v>
      </c>
      <c r="K130" s="11"/>
      <c r="L130" s="39" t="str">
        <f t="shared" si="35"/>
        <v>"111621_IP001B" = "P.119"</v>
      </c>
      <c r="M130" s="39"/>
    </row>
    <row r="131" spans="1:13" x14ac:dyDescent="0.2">
      <c r="A131" s="29">
        <f t="shared" si="27"/>
        <v>120</v>
      </c>
      <c r="B131" s="29" t="str">
        <f t="shared" si="34"/>
        <v>P.120</v>
      </c>
      <c r="C131" s="11"/>
      <c r="D131" s="11" t="s">
        <v>211</v>
      </c>
      <c r="E131" s="11"/>
      <c r="F131" s="46" t="str">
        <f t="shared" si="36"/>
        <v>IP002A</v>
      </c>
      <c r="G131" s="11" t="s">
        <v>200</v>
      </c>
      <c r="H131" s="11"/>
      <c r="I131" s="19" t="s">
        <v>199</v>
      </c>
      <c r="J131" s="19" t="s">
        <v>40</v>
      </c>
      <c r="K131" s="11"/>
      <c r="L131" s="39" t="str">
        <f t="shared" si="35"/>
        <v>"111621_IP002A" = "P.120"</v>
      </c>
      <c r="M131" s="39"/>
    </row>
    <row r="132" spans="1:13" x14ac:dyDescent="0.2">
      <c r="A132" s="29">
        <f t="shared" si="27"/>
        <v>121</v>
      </c>
      <c r="B132" s="29" t="str">
        <f t="shared" si="34"/>
        <v>P.121</v>
      </c>
      <c r="C132" s="11"/>
      <c r="D132" s="11" t="s">
        <v>212</v>
      </c>
      <c r="E132" s="11"/>
      <c r="F132" s="46" t="str">
        <f t="shared" si="36"/>
        <v>IP002B</v>
      </c>
      <c r="G132" s="11" t="s">
        <v>200</v>
      </c>
      <c r="H132" s="11"/>
      <c r="I132" s="19" t="s">
        <v>199</v>
      </c>
      <c r="J132" s="19" t="s">
        <v>40</v>
      </c>
      <c r="K132" s="11"/>
      <c r="L132" s="39" t="str">
        <f t="shared" si="35"/>
        <v>"111621_IP002B" = "P.121"</v>
      </c>
      <c r="M132" s="39"/>
    </row>
    <row r="133" spans="1:13" x14ac:dyDescent="0.2">
      <c r="A133" s="29">
        <f t="shared" si="27"/>
        <v>122</v>
      </c>
      <c r="B133" s="29" t="str">
        <f t="shared" si="34"/>
        <v>P.122</v>
      </c>
      <c r="C133" s="11"/>
      <c r="D133" s="11" t="s">
        <v>206</v>
      </c>
      <c r="E133" s="11"/>
      <c r="F133" s="46" t="str">
        <f t="shared" si="36"/>
        <v>IX001</v>
      </c>
      <c r="G133" s="11" t="s">
        <v>200</v>
      </c>
      <c r="H133" s="11"/>
      <c r="I133" s="19" t="s">
        <v>199</v>
      </c>
      <c r="J133" s="19" t="s">
        <v>40</v>
      </c>
      <c r="K133" s="11"/>
      <c r="L133" s="39" t="str">
        <f t="shared" si="35"/>
        <v>"111621_IX001" = "P.122"</v>
      </c>
      <c r="M133" s="39"/>
    </row>
    <row r="134" spans="1:13" x14ac:dyDescent="0.2">
      <c r="A134" s="29">
        <f t="shared" si="27"/>
        <v>123</v>
      </c>
      <c r="B134" s="29" t="str">
        <f t="shared" si="34"/>
        <v>P.123</v>
      </c>
      <c r="C134" s="11"/>
      <c r="D134" s="11" t="s">
        <v>207</v>
      </c>
      <c r="E134" s="11"/>
      <c r="F134" s="46" t="str">
        <f t="shared" si="36"/>
        <v>IX002</v>
      </c>
      <c r="G134" s="11" t="s">
        <v>200</v>
      </c>
      <c r="H134" s="11"/>
      <c r="I134" s="19" t="s">
        <v>199</v>
      </c>
      <c r="J134" s="19" t="s">
        <v>40</v>
      </c>
      <c r="K134" s="11"/>
      <c r="L134" s="39" t="str">
        <f t="shared" si="35"/>
        <v>"111621_IX002" = "P.123"</v>
      </c>
      <c r="M134" s="39"/>
    </row>
    <row r="135" spans="1:13" x14ac:dyDescent="0.2">
      <c r="A135" s="29">
        <f t="shared" si="27"/>
        <v>124</v>
      </c>
      <c r="B135" s="29" t="str">
        <f t="shared" si="34"/>
        <v>P.124</v>
      </c>
      <c r="C135" s="11"/>
      <c r="D135" s="11" t="s">
        <v>205</v>
      </c>
      <c r="E135" s="11"/>
      <c r="F135" s="46" t="str">
        <f t="shared" si="36"/>
        <v>ID002A</v>
      </c>
      <c r="G135" s="11" t="s">
        <v>200</v>
      </c>
      <c r="H135" s="11"/>
      <c r="I135" s="19" t="s">
        <v>199</v>
      </c>
      <c r="J135" s="19" t="s">
        <v>40</v>
      </c>
      <c r="K135" s="11"/>
      <c r="L135" s="39" t="str">
        <f t="shared" si="35"/>
        <v>"111621_ID002A" = "P.124"</v>
      </c>
      <c r="M135" s="39"/>
    </row>
    <row r="136" spans="1:13" x14ac:dyDescent="0.2">
      <c r="A136" s="29">
        <f t="shared" si="27"/>
        <v>125</v>
      </c>
      <c r="B136" s="29" t="str">
        <f t="shared" si="34"/>
        <v>P.125</v>
      </c>
      <c r="C136" s="11"/>
      <c r="D136" s="11" t="s">
        <v>208</v>
      </c>
      <c r="E136" s="11"/>
      <c r="F136" s="46" t="str">
        <f t="shared" si="36"/>
        <v>ID002B</v>
      </c>
      <c r="G136" s="11" t="s">
        <v>200</v>
      </c>
      <c r="H136" s="11"/>
      <c r="I136" s="19" t="s">
        <v>199</v>
      </c>
      <c r="J136" s="19" t="s">
        <v>40</v>
      </c>
      <c r="K136" s="11"/>
      <c r="L136" s="39" t="str">
        <f t="shared" si="35"/>
        <v>"111621_ID002B" = "P.125"</v>
      </c>
      <c r="M136" s="39"/>
    </row>
    <row r="137" spans="1:13" x14ac:dyDescent="0.2">
      <c r="A137" s="29">
        <f t="shared" si="27"/>
        <v>126</v>
      </c>
      <c r="B137" s="29" t="str">
        <f t="shared" si="34"/>
        <v>P.126</v>
      </c>
      <c r="C137" s="11"/>
      <c r="D137" s="11" t="s">
        <v>213</v>
      </c>
      <c r="E137" s="11"/>
      <c r="F137" s="46" t="str">
        <f t="shared" si="36"/>
        <v>ID002C</v>
      </c>
      <c r="G137" s="11" t="s">
        <v>200</v>
      </c>
      <c r="H137" s="11"/>
      <c r="I137" s="19" t="s">
        <v>199</v>
      </c>
      <c r="J137" s="19" t="s">
        <v>40</v>
      </c>
      <c r="K137" s="11"/>
      <c r="L137" s="39" t="str">
        <f t="shared" si="35"/>
        <v>"111621_ID002C" = "P.126"</v>
      </c>
      <c r="M137" s="39"/>
    </row>
    <row r="138" spans="1:13" x14ac:dyDescent="0.2">
      <c r="A138" s="29">
        <f t="shared" si="27"/>
        <v>127</v>
      </c>
      <c r="B138" s="29" t="str">
        <f t="shared" si="34"/>
        <v>P.127</v>
      </c>
      <c r="C138" s="11"/>
      <c r="D138" s="11" t="s">
        <v>214</v>
      </c>
      <c r="E138" s="11"/>
      <c r="F138" s="46" t="str">
        <f t="shared" si="36"/>
        <v>ID002D</v>
      </c>
      <c r="G138" s="11" t="s">
        <v>200</v>
      </c>
      <c r="H138" s="11"/>
      <c r="I138" s="19" t="s">
        <v>199</v>
      </c>
      <c r="J138" s="19" t="s">
        <v>40</v>
      </c>
      <c r="K138" s="11"/>
      <c r="L138" s="39" t="str">
        <f t="shared" si="35"/>
        <v>"111621_ID002D" = "P.127"</v>
      </c>
      <c r="M138" s="39"/>
    </row>
    <row r="139" spans="1:13" x14ac:dyDescent="0.2">
      <c r="A139" s="29"/>
      <c r="B139" s="29"/>
      <c r="C139" s="11"/>
      <c r="D139" s="11"/>
      <c r="E139" s="11"/>
      <c r="F139" s="46"/>
      <c r="G139" s="11"/>
      <c r="H139" s="11"/>
      <c r="I139" s="19"/>
      <c r="J139" s="19"/>
      <c r="K139" s="11"/>
      <c r="L139" s="39"/>
      <c r="M139" s="39"/>
    </row>
    <row r="140" spans="1:13" x14ac:dyDescent="0.2">
      <c r="A140" s="29"/>
      <c r="B140" s="29"/>
      <c r="C140" s="11"/>
      <c r="D140" s="11"/>
      <c r="E140" s="11"/>
      <c r="F140" s="46"/>
      <c r="G140" s="11"/>
      <c r="H140" s="11"/>
      <c r="I140" s="19"/>
      <c r="J140" s="19"/>
      <c r="K140" s="11"/>
      <c r="L140" s="39"/>
      <c r="M140" s="39"/>
    </row>
    <row r="141" spans="1:13" x14ac:dyDescent="0.2">
      <c r="A141" s="29"/>
      <c r="B141" s="29"/>
      <c r="C141" s="11"/>
      <c r="D141" s="11"/>
      <c r="E141" s="11"/>
      <c r="F141" s="46"/>
      <c r="G141" s="11"/>
      <c r="H141" s="11"/>
      <c r="I141" s="19"/>
      <c r="J141" s="19"/>
      <c r="K141" s="11"/>
      <c r="L141" s="39"/>
      <c r="M141" s="39"/>
    </row>
    <row r="142" spans="1:13" x14ac:dyDescent="0.2">
      <c r="A142" s="29"/>
      <c r="B142" s="29"/>
      <c r="C142" s="11"/>
      <c r="D142" s="11"/>
      <c r="E142" s="11"/>
      <c r="F142" s="46"/>
      <c r="G142" s="11"/>
      <c r="H142" s="11"/>
      <c r="I142" s="19"/>
      <c r="J142" s="19"/>
      <c r="K142" s="11"/>
      <c r="L142" s="39"/>
      <c r="M142" s="39"/>
    </row>
    <row r="143" spans="1:13" x14ac:dyDescent="0.2">
      <c r="A143" s="29"/>
      <c r="B143" s="29"/>
      <c r="C143" s="11"/>
      <c r="D143" s="11"/>
      <c r="E143" s="11"/>
      <c r="F143" s="46"/>
      <c r="G143" s="11"/>
      <c r="H143" s="11"/>
      <c r="I143" s="19"/>
      <c r="J143" s="19"/>
      <c r="K143" s="11"/>
      <c r="L143" s="39"/>
      <c r="M143" s="39"/>
    </row>
    <row r="144" spans="1:13" x14ac:dyDescent="0.2">
      <c r="A144" s="29"/>
      <c r="B144" s="29"/>
      <c r="C144" s="11"/>
      <c r="D144" s="11"/>
      <c r="E144" s="11"/>
      <c r="F144" s="46"/>
      <c r="G144" s="11"/>
      <c r="H144" s="11"/>
      <c r="I144" s="19"/>
      <c r="J144" s="19"/>
      <c r="K144" s="11"/>
      <c r="L144" s="39"/>
      <c r="M144" s="39"/>
    </row>
    <row r="145" spans="1:13" x14ac:dyDescent="0.2">
      <c r="A145" s="29"/>
      <c r="B145" s="29"/>
      <c r="C145" s="11"/>
      <c r="D145" s="11"/>
      <c r="E145" s="11"/>
      <c r="F145" s="46"/>
      <c r="G145" s="11"/>
      <c r="H145" s="11"/>
      <c r="I145" s="19"/>
      <c r="J145" s="19"/>
      <c r="K145" s="11"/>
      <c r="L145" s="39"/>
      <c r="M145" s="39"/>
    </row>
    <row r="146" spans="1:13" x14ac:dyDescent="0.2">
      <c r="A146" s="29"/>
      <c r="B146" s="29"/>
      <c r="C146" s="11"/>
      <c r="D146" s="11"/>
      <c r="E146" s="11"/>
      <c r="F146" s="46"/>
      <c r="G146" s="11"/>
      <c r="H146" s="11"/>
      <c r="I146" s="19"/>
      <c r="J146" s="19"/>
      <c r="K146" s="11"/>
      <c r="L146" s="39"/>
      <c r="M146" s="39"/>
    </row>
    <row r="147" spans="1:13" x14ac:dyDescent="0.2">
      <c r="A147" s="29"/>
      <c r="B147" s="29"/>
      <c r="C147" s="11"/>
      <c r="D147" s="11"/>
      <c r="E147" s="11"/>
      <c r="F147" s="46"/>
      <c r="G147" s="11"/>
      <c r="H147" s="11"/>
      <c r="I147" s="19"/>
      <c r="J147" s="19"/>
      <c r="K147" s="11"/>
      <c r="L147" s="39"/>
      <c r="M147" s="39"/>
    </row>
    <row r="148" spans="1:13" x14ac:dyDescent="0.2">
      <c r="A148" s="29"/>
      <c r="B148" s="29"/>
      <c r="C148" s="11"/>
      <c r="D148" s="11"/>
      <c r="E148" s="11"/>
      <c r="F148" s="46"/>
      <c r="G148" s="11"/>
      <c r="H148" s="11"/>
      <c r="I148" s="19"/>
      <c r="J148" s="19"/>
      <c r="K148" s="11"/>
      <c r="L148" s="39"/>
      <c r="M148" s="39"/>
    </row>
    <row r="149" spans="1:13" x14ac:dyDescent="0.2">
      <c r="A149" s="29"/>
      <c r="B149" s="29"/>
      <c r="C149" s="11"/>
      <c r="D149" s="11"/>
      <c r="E149" s="11"/>
      <c r="F149" s="46"/>
      <c r="G149" s="11"/>
      <c r="H149" s="11"/>
      <c r="I149" s="19"/>
      <c r="J149" s="19"/>
      <c r="K149" s="11"/>
      <c r="L149" s="39"/>
      <c r="M149" s="39"/>
    </row>
    <row r="150" spans="1:13" x14ac:dyDescent="0.2">
      <c r="A150" s="29"/>
      <c r="B150" s="29"/>
      <c r="C150" s="11"/>
      <c r="D150" s="11"/>
      <c r="E150" s="11"/>
      <c r="F150" s="46"/>
      <c r="G150" s="11"/>
      <c r="H150" s="11"/>
      <c r="I150" s="19"/>
      <c r="J150" s="19"/>
      <c r="K150" s="11"/>
      <c r="L150" s="39"/>
      <c r="M150" s="39"/>
    </row>
    <row r="151" spans="1:13" x14ac:dyDescent="0.2">
      <c r="A151" s="29"/>
      <c r="B151" s="29"/>
      <c r="C151" s="11"/>
      <c r="D151" s="11"/>
      <c r="E151" s="11"/>
      <c r="F151" s="46"/>
      <c r="G151" s="11"/>
      <c r="H151" s="11"/>
      <c r="I151" s="19"/>
      <c r="J151" s="19"/>
      <c r="K151" s="11"/>
      <c r="L151" s="39"/>
      <c r="M151" s="39"/>
    </row>
    <row r="152" spans="1:13" x14ac:dyDescent="0.2">
      <c r="A152" s="29"/>
      <c r="B152" s="29"/>
      <c r="C152" s="11"/>
      <c r="D152" s="11"/>
      <c r="E152" s="11"/>
      <c r="F152" s="46"/>
      <c r="G152" s="11"/>
      <c r="H152" s="11"/>
      <c r="I152" s="19"/>
      <c r="J152" s="19"/>
      <c r="K152" s="11"/>
      <c r="L152" s="39"/>
      <c r="M152" s="39"/>
    </row>
    <row r="153" spans="1:13" x14ac:dyDescent="0.2">
      <c r="A153" s="29"/>
      <c r="B153" s="29"/>
      <c r="C153" s="11"/>
      <c r="D153" s="11"/>
      <c r="E153" s="11"/>
      <c r="F153" s="46"/>
      <c r="G153" s="11"/>
      <c r="H153" s="11"/>
      <c r="I153" s="19"/>
      <c r="J153" s="19"/>
      <c r="K153" s="11"/>
      <c r="L153" s="39"/>
      <c r="M153" s="39"/>
    </row>
    <row r="154" spans="1:13" x14ac:dyDescent="0.2">
      <c r="A154" s="29"/>
      <c r="B154" s="29"/>
      <c r="C154" s="11"/>
      <c r="D154" s="11"/>
      <c r="E154" s="11"/>
      <c r="F154" s="46"/>
      <c r="G154" s="11"/>
      <c r="H154" s="11"/>
      <c r="I154" s="19"/>
      <c r="J154" s="19"/>
      <c r="K154" s="11"/>
      <c r="L154" s="39"/>
      <c r="M154" s="39"/>
    </row>
    <row r="155" spans="1:13" x14ac:dyDescent="0.2">
      <c r="A155" s="29"/>
      <c r="B155" s="29"/>
      <c r="C155" s="11"/>
      <c r="D155" s="11"/>
      <c r="E155" s="11"/>
      <c r="F155" s="46"/>
      <c r="G155" s="11"/>
      <c r="H155" s="11"/>
      <c r="I155" s="19"/>
      <c r="J155" s="19"/>
      <c r="K155" s="11"/>
      <c r="L155" s="39"/>
      <c r="M155" s="39"/>
    </row>
    <row r="156" spans="1:13" x14ac:dyDescent="0.2">
      <c r="A156" s="29"/>
      <c r="B156" s="29"/>
      <c r="C156" s="11"/>
      <c r="D156" s="11"/>
      <c r="E156" s="11"/>
      <c r="F156" s="46"/>
      <c r="G156" s="11"/>
      <c r="H156" s="11"/>
      <c r="I156" s="19"/>
      <c r="J156" s="19"/>
      <c r="K156" s="11"/>
      <c r="L156" s="39"/>
      <c r="M156" s="39"/>
    </row>
    <row r="157" spans="1:13" x14ac:dyDescent="0.2">
      <c r="A157" s="29"/>
      <c r="B157" s="29"/>
      <c r="C157" s="11"/>
      <c r="D157" s="11"/>
      <c r="E157" s="11"/>
      <c r="F157" s="46"/>
      <c r="G157" s="11"/>
      <c r="H157" s="11"/>
      <c r="I157" s="19"/>
      <c r="J157" s="19"/>
      <c r="K157" s="11"/>
      <c r="L157" s="39"/>
      <c r="M157" s="39"/>
    </row>
    <row r="158" spans="1:13" x14ac:dyDescent="0.2">
      <c r="A158" s="29"/>
      <c r="B158" s="29"/>
      <c r="C158" s="11"/>
      <c r="D158" s="11"/>
      <c r="E158" s="11"/>
      <c r="F158" s="46"/>
      <c r="G158" s="11"/>
      <c r="H158" s="11"/>
      <c r="I158" s="19"/>
      <c r="J158" s="19"/>
      <c r="K158" s="11"/>
      <c r="L158" s="39"/>
      <c r="M158" s="39"/>
    </row>
    <row r="159" spans="1:13" x14ac:dyDescent="0.2">
      <c r="A159" s="29"/>
      <c r="B159" s="29"/>
      <c r="C159" s="11"/>
      <c r="D159" s="11"/>
      <c r="E159" s="11"/>
      <c r="F159" s="46"/>
      <c r="G159" s="11"/>
      <c r="H159" s="11"/>
      <c r="I159" s="19"/>
      <c r="J159" s="19"/>
      <c r="K159" s="11"/>
      <c r="L159" s="39"/>
      <c r="M159" s="39"/>
    </row>
    <row r="160" spans="1:13" x14ac:dyDescent="0.2">
      <c r="A160" s="29"/>
      <c r="B160" s="29"/>
      <c r="C160" s="11"/>
      <c r="D160" s="11"/>
      <c r="E160" s="11"/>
      <c r="F160" s="46"/>
      <c r="G160" s="11"/>
      <c r="H160" s="11"/>
      <c r="I160" s="19"/>
      <c r="J160" s="19"/>
      <c r="K160" s="11"/>
      <c r="L160" s="39"/>
      <c r="M160" s="39"/>
    </row>
    <row r="161" spans="1:13" x14ac:dyDescent="0.2">
      <c r="A161" s="29"/>
      <c r="B161" s="29"/>
      <c r="C161" s="11"/>
      <c r="D161" s="11"/>
      <c r="E161" s="11"/>
      <c r="F161" s="46"/>
      <c r="G161" s="11"/>
      <c r="H161" s="11"/>
      <c r="I161" s="19"/>
      <c r="J161" s="19"/>
      <c r="K161" s="11"/>
      <c r="L161" s="39"/>
      <c r="M161" s="39"/>
    </row>
    <row r="162" spans="1:13" x14ac:dyDescent="0.2">
      <c r="A162" s="29"/>
      <c r="B162" s="29"/>
      <c r="C162" s="11"/>
      <c r="D162" s="11"/>
      <c r="E162" s="11"/>
      <c r="F162" s="46"/>
      <c r="G162" s="11"/>
      <c r="H162" s="11"/>
      <c r="I162" s="19"/>
      <c r="J162" s="19"/>
      <c r="K162" s="11"/>
      <c r="L162" s="39"/>
      <c r="M162" s="39"/>
    </row>
    <row r="163" spans="1:13" x14ac:dyDescent="0.2">
      <c r="A163" s="29"/>
      <c r="B163" s="29"/>
      <c r="C163" s="11"/>
      <c r="D163" s="11"/>
      <c r="E163" s="11"/>
      <c r="F163" s="46"/>
      <c r="G163" s="11"/>
      <c r="H163" s="11"/>
      <c r="I163" s="19"/>
      <c r="J163" s="19"/>
      <c r="K163" s="11"/>
      <c r="L163" s="39"/>
      <c r="M163" s="39"/>
    </row>
    <row r="164" spans="1:13" x14ac:dyDescent="0.2">
      <c r="A164" s="29"/>
      <c r="B164" s="29"/>
      <c r="C164" s="11"/>
      <c r="D164" s="11"/>
      <c r="E164" s="11"/>
      <c r="F164" s="46"/>
      <c r="G164" s="11"/>
      <c r="H164" s="11"/>
      <c r="I164" s="19"/>
      <c r="J164" s="19"/>
      <c r="K164" s="11"/>
      <c r="L164" s="39"/>
      <c r="M164" s="39"/>
    </row>
    <row r="165" spans="1:13" x14ac:dyDescent="0.2">
      <c r="A165" s="29"/>
      <c r="B165" s="29"/>
      <c r="C165" s="11"/>
      <c r="D165" s="11"/>
      <c r="E165" s="11"/>
      <c r="F165" s="46"/>
      <c r="G165" s="11"/>
      <c r="H165" s="11"/>
      <c r="I165" s="19"/>
      <c r="J165" s="19"/>
      <c r="K165" s="11"/>
      <c r="L165" s="39"/>
      <c r="M165" s="39"/>
    </row>
    <row r="166" spans="1:13" x14ac:dyDescent="0.2">
      <c r="A166" s="29"/>
      <c r="B166" s="29"/>
      <c r="C166" s="11"/>
      <c r="D166" s="11"/>
      <c r="E166" s="11"/>
      <c r="F166" s="46"/>
      <c r="G166" s="11"/>
      <c r="H166" s="11"/>
      <c r="I166" s="19"/>
      <c r="J166" s="19"/>
      <c r="K166" s="11"/>
      <c r="L166" s="39"/>
      <c r="M166" s="39"/>
    </row>
    <row r="167" spans="1:13" x14ac:dyDescent="0.2">
      <c r="A167" s="29"/>
      <c r="B167" s="29"/>
      <c r="C167" s="11"/>
      <c r="D167" s="11"/>
      <c r="E167" s="11"/>
      <c r="F167" s="46"/>
      <c r="G167" s="11"/>
      <c r="H167" s="11"/>
      <c r="I167" s="19"/>
      <c r="J167" s="19"/>
      <c r="K167" s="11"/>
      <c r="L167" s="39"/>
      <c r="M167" s="39"/>
    </row>
    <row r="168" spans="1:13" x14ac:dyDescent="0.2">
      <c r="A168" s="29"/>
      <c r="B168" s="29"/>
      <c r="C168" s="11"/>
      <c r="D168" s="11"/>
      <c r="E168" s="11"/>
      <c r="F168" s="46"/>
      <c r="G168" s="11"/>
      <c r="H168" s="11"/>
      <c r="I168" s="19"/>
      <c r="J168" s="19"/>
      <c r="K168" s="11"/>
      <c r="L168" s="39"/>
      <c r="M168" s="39"/>
    </row>
  </sheetData>
  <phoneticPr fontId="5" type="noConversion"/>
  <conditionalFormatting sqref="A12:A138">
    <cfRule type="duplicateValues" dxfId="7" priority="1042"/>
  </conditionalFormatting>
  <conditionalFormatting sqref="A139:A168">
    <cfRule type="duplicateValues" dxfId="6" priority="5"/>
  </conditionalFormatting>
  <conditionalFormatting sqref="B139:B168">
    <cfRule type="duplicateValues" dxfId="5" priority="3"/>
  </conditionalFormatting>
  <conditionalFormatting sqref="B169:B999813 B12:B138">
    <cfRule type="duplicateValues" dxfId="4" priority="868"/>
  </conditionalFormatting>
  <conditionalFormatting sqref="D16:D117">
    <cfRule type="duplicateValues" dxfId="3" priority="1046"/>
  </conditionalFormatting>
  <conditionalFormatting sqref="D118:D119 D122:D168">
    <cfRule type="duplicateValues" dxfId="2" priority="1041"/>
  </conditionalFormatting>
  <conditionalFormatting sqref="D120:D121">
    <cfRule type="duplicateValues" dxfId="1" priority="1"/>
  </conditionalFormatting>
  <conditionalFormatting sqref="D169:D999813 D12:D15">
    <cfRule type="duplicateValues" dxfId="0" priority="803"/>
  </conditionalFormatting>
  <printOptions gridLines="1"/>
  <pageMargins left="0.75" right="0.5" top="0.5" bottom="1" header="0.5" footer="0.5"/>
  <pageSetup scale="37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47"/>
    <pageSetUpPr fitToPage="1"/>
  </sheetPr>
  <dimension ref="A1:E40"/>
  <sheetViews>
    <sheetView zoomScale="80" zoomScaleNormal="80" workbookViewId="0">
      <pane ySplit="4" topLeftCell="A5" activePane="bottomLeft" state="frozen"/>
      <selection pane="bottomLeft" activeCell="B10" sqref="B10"/>
    </sheetView>
  </sheetViews>
  <sheetFormatPr defaultRowHeight="12.75" x14ac:dyDescent="0.2"/>
  <cols>
    <col min="1" max="1" width="4" customWidth="1"/>
    <col min="2" max="2" width="44.7109375" bestFit="1" customWidth="1"/>
    <col min="3" max="3" width="20.7109375" style="8" customWidth="1"/>
    <col min="4" max="5" width="20.7109375" customWidth="1"/>
    <col min="6" max="6" width="16.28515625" customWidth="1"/>
  </cols>
  <sheetData>
    <row r="1" spans="1:5" ht="24.95" customHeight="1" thickBot="1" x14ac:dyDescent="0.25">
      <c r="B1" s="4" t="s">
        <v>19</v>
      </c>
      <c r="C1" s="5"/>
      <c r="D1" s="5"/>
      <c r="E1" s="6"/>
    </row>
    <row r="2" spans="1:5" s="1" customFormat="1" ht="18" customHeight="1" thickBot="1" x14ac:dyDescent="0.25">
      <c r="C2" s="2"/>
    </row>
    <row r="3" spans="1:5" s="9" customFormat="1" ht="30" customHeight="1" thickBot="1" x14ac:dyDescent="0.25">
      <c r="A3" s="1"/>
      <c r="B3" s="1"/>
      <c r="C3" s="10" t="s">
        <v>1</v>
      </c>
      <c r="D3" s="10" t="s">
        <v>5</v>
      </c>
      <c r="E3" s="10" t="s">
        <v>1</v>
      </c>
    </row>
    <row r="4" spans="1:5" s="3" customFormat="1" ht="18" customHeight="1" x14ac:dyDescent="0.2">
      <c r="A4" s="16"/>
      <c r="B4" s="35" t="s">
        <v>9</v>
      </c>
      <c r="C4" s="50"/>
      <c r="D4" s="51"/>
      <c r="E4" s="50"/>
    </row>
    <row r="5" spans="1:5" s="3" customFormat="1" ht="12.75" customHeight="1" x14ac:dyDescent="0.2">
      <c r="A5" s="38"/>
      <c r="B5" s="33" t="str">
        <f>'Data-Index'!I12</f>
        <v>TITLE SHEET</v>
      </c>
      <c r="C5" s="62" t="str">
        <f>'Data-Index'!$D$4&amp;"_"&amp;'Data-Index'!F12</f>
        <v>111621_GT001</v>
      </c>
      <c r="D5" s="63"/>
      <c r="E5" s="62"/>
    </row>
    <row r="6" spans="1:5" s="3" customFormat="1" ht="12.75" customHeight="1" x14ac:dyDescent="0.2">
      <c r="A6" s="38"/>
      <c r="B6" s="33" t="e">
        <f>'Data-Index'!#REF!</f>
        <v>#REF!</v>
      </c>
      <c r="C6" s="62" t="e">
        <f>'Data-Index'!$D$4&amp;"_"&amp;'Data-Index'!#REF!</f>
        <v>#REF!</v>
      </c>
      <c r="D6" s="63"/>
      <c r="E6" s="62"/>
    </row>
    <row r="7" spans="1:5" s="3" customFormat="1" ht="12.75" customHeight="1" x14ac:dyDescent="0.2">
      <c r="A7" s="38"/>
      <c r="B7" s="33"/>
      <c r="C7" s="62"/>
      <c r="D7" s="63"/>
      <c r="E7" s="62"/>
    </row>
    <row r="8" spans="1:5" s="3" customFormat="1" ht="12.75" customHeight="1" x14ac:dyDescent="0.2">
      <c r="A8" s="38"/>
      <c r="B8" s="33"/>
      <c r="C8" s="62"/>
      <c r="D8" s="63"/>
      <c r="E8" s="62"/>
    </row>
    <row r="9" spans="1:5" s="3" customFormat="1" ht="12.75" customHeight="1" x14ac:dyDescent="0.2">
      <c r="A9" s="38"/>
      <c r="B9" s="33"/>
      <c r="C9" s="62"/>
      <c r="D9" s="63"/>
      <c r="E9" s="62"/>
    </row>
    <row r="10" spans="1:5" s="3" customFormat="1" ht="12.75" customHeight="1" x14ac:dyDescent="0.2">
      <c r="B10" s="33"/>
      <c r="C10" s="62"/>
      <c r="D10" s="63"/>
      <c r="E10" s="62"/>
    </row>
    <row r="11" spans="1:5" s="3" customFormat="1" ht="12.75" customHeight="1" x14ac:dyDescent="0.2">
      <c r="B11" s="33"/>
      <c r="C11" s="62"/>
      <c r="D11" s="63"/>
      <c r="E11" s="62"/>
    </row>
    <row r="12" spans="1:5" s="3" customFormat="1" ht="12.75" customHeight="1" x14ac:dyDescent="0.2">
      <c r="B12" s="33"/>
      <c r="C12" s="62"/>
      <c r="D12" s="63"/>
      <c r="E12" s="62"/>
    </row>
    <row r="13" spans="1:5" s="3" customFormat="1" ht="12.75" customHeight="1" x14ac:dyDescent="0.2">
      <c r="B13" s="33"/>
      <c r="C13" s="62"/>
      <c r="D13" s="63"/>
      <c r="E13" s="62"/>
    </row>
    <row r="14" spans="1:5" s="3" customFormat="1" ht="12.75" customHeight="1" x14ac:dyDescent="0.2">
      <c r="B14" s="33"/>
      <c r="C14" s="62"/>
      <c r="D14" s="63"/>
      <c r="E14" s="62"/>
    </row>
    <row r="15" spans="1:5" s="3" customFormat="1" ht="12.75" customHeight="1" x14ac:dyDescent="0.2">
      <c r="B15" s="33"/>
      <c r="C15" s="62"/>
      <c r="D15" s="63"/>
      <c r="E15" s="62"/>
    </row>
    <row r="16" spans="1:5" s="3" customFormat="1" ht="12.75" customHeight="1" x14ac:dyDescent="0.2">
      <c r="B16" s="33"/>
      <c r="C16" s="62"/>
      <c r="D16" s="63"/>
      <c r="E16" s="62"/>
    </row>
    <row r="17" spans="2:5" s="3" customFormat="1" ht="12.75" customHeight="1" x14ac:dyDescent="0.2">
      <c r="B17" s="33"/>
      <c r="C17" s="62"/>
      <c r="D17" s="63"/>
      <c r="E17" s="62"/>
    </row>
    <row r="18" spans="2:5" ht="12.75" customHeight="1" x14ac:dyDescent="0.2">
      <c r="B18" s="33"/>
      <c r="C18" s="62"/>
      <c r="D18" s="63"/>
      <c r="E18" s="62"/>
    </row>
    <row r="19" spans="2:5" ht="12.75" customHeight="1" x14ac:dyDescent="0.2">
      <c r="B19" s="33"/>
      <c r="C19" s="62"/>
      <c r="D19" s="64"/>
      <c r="E19" s="64"/>
    </row>
    <row r="20" spans="2:5" ht="12.75" customHeight="1" x14ac:dyDescent="0.2">
      <c r="B20" s="33"/>
      <c r="C20" s="62"/>
      <c r="D20" s="63"/>
      <c r="E20" s="64"/>
    </row>
    <row r="21" spans="2:5" ht="12.75" customHeight="1" x14ac:dyDescent="0.2">
      <c r="B21" s="33"/>
      <c r="C21" s="62"/>
      <c r="D21" s="63"/>
      <c r="E21" s="64"/>
    </row>
    <row r="22" spans="2:5" x14ac:dyDescent="0.2">
      <c r="B22" s="33"/>
      <c r="C22" s="62"/>
      <c r="D22" s="63"/>
      <c r="E22" s="64"/>
    </row>
    <row r="23" spans="2:5" x14ac:dyDescent="0.2">
      <c r="B23" s="33"/>
      <c r="C23" s="62"/>
      <c r="D23" s="64"/>
      <c r="E23" s="64"/>
    </row>
    <row r="24" spans="2:5" x14ac:dyDescent="0.2">
      <c r="B24" s="33"/>
      <c r="C24" s="62"/>
      <c r="D24" s="64"/>
      <c r="E24" s="64"/>
    </row>
    <row r="25" spans="2:5" x14ac:dyDescent="0.2">
      <c r="B25" s="33"/>
      <c r="C25" s="31"/>
      <c r="D25" s="8"/>
      <c r="E25" s="8"/>
    </row>
    <row r="26" spans="2:5" x14ac:dyDescent="0.2">
      <c r="B26" s="33"/>
      <c r="C26" s="31"/>
      <c r="D26" s="8"/>
      <c r="E26" s="8"/>
    </row>
    <row r="27" spans="2:5" x14ac:dyDescent="0.2">
      <c r="B27" s="33"/>
      <c r="C27" s="31"/>
      <c r="D27" s="8"/>
      <c r="E27" s="8"/>
    </row>
    <row r="28" spans="2:5" x14ac:dyDescent="0.2">
      <c r="B28" s="33"/>
      <c r="C28" s="62"/>
      <c r="D28" s="8"/>
      <c r="E28" s="8"/>
    </row>
    <row r="29" spans="2:5" x14ac:dyDescent="0.2">
      <c r="B29" s="33"/>
      <c r="C29" s="62"/>
      <c r="D29" s="8"/>
      <c r="E29" s="8"/>
    </row>
    <row r="30" spans="2:5" x14ac:dyDescent="0.2">
      <c r="B30" s="33"/>
      <c r="C30" s="62"/>
      <c r="D30" s="8"/>
      <c r="E30" s="8"/>
    </row>
    <row r="31" spans="2:5" x14ac:dyDescent="0.2">
      <c r="B31" s="33"/>
      <c r="C31" s="62"/>
      <c r="D31" s="8"/>
      <c r="E31" s="8"/>
    </row>
    <row r="32" spans="2:5" x14ac:dyDescent="0.2">
      <c r="B32" s="33"/>
      <c r="C32" s="62"/>
      <c r="D32" s="8"/>
      <c r="E32" s="8"/>
    </row>
    <row r="33" spans="2:5" x14ac:dyDescent="0.2">
      <c r="B33" s="33"/>
      <c r="C33" s="62"/>
      <c r="D33" s="8"/>
      <c r="E33" s="8"/>
    </row>
    <row r="34" spans="2:5" x14ac:dyDescent="0.2">
      <c r="B34" s="33"/>
      <c r="C34" s="62"/>
      <c r="D34" s="8"/>
      <c r="E34" s="8"/>
    </row>
    <row r="35" spans="2:5" x14ac:dyDescent="0.2">
      <c r="B35" s="33"/>
      <c r="C35" s="62"/>
      <c r="D35" s="8"/>
      <c r="E35" s="8"/>
    </row>
    <row r="36" spans="2:5" x14ac:dyDescent="0.2">
      <c r="B36" s="33"/>
      <c r="C36" s="62"/>
      <c r="D36" s="8"/>
      <c r="E36" s="8"/>
    </row>
    <row r="37" spans="2:5" x14ac:dyDescent="0.2">
      <c r="B37" s="33"/>
      <c r="C37" s="31"/>
      <c r="D37" s="8"/>
      <c r="E37" s="8"/>
    </row>
    <row r="38" spans="2:5" x14ac:dyDescent="0.2">
      <c r="B38" s="33"/>
      <c r="C38" s="31"/>
      <c r="D38" s="8"/>
      <c r="E38" s="8"/>
    </row>
    <row r="39" spans="2:5" x14ac:dyDescent="0.2">
      <c r="B39" s="33"/>
      <c r="C39" s="31"/>
      <c r="D39" s="8"/>
      <c r="E39" s="8"/>
    </row>
    <row r="40" spans="2:5" x14ac:dyDescent="0.2">
      <c r="B40" s="33"/>
    </row>
  </sheetData>
  <phoneticPr fontId="5" type="noConversion"/>
  <pageMargins left="0.75" right="0.25" top="0.5" bottom="1" header="0.5" footer="0.5"/>
  <pageSetup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6EE24-1FFE-4176-A907-142D648B352E}">
  <dimension ref="A1:H4"/>
  <sheetViews>
    <sheetView workbookViewId="0">
      <selection activeCell="A4" sqref="A4:H4"/>
    </sheetView>
  </sheetViews>
  <sheetFormatPr defaultColWidth="9.140625" defaultRowHeight="15" x14ac:dyDescent="0.25"/>
  <cols>
    <col min="1" max="1" width="12.28515625" style="52" bestFit="1" customWidth="1"/>
    <col min="2" max="2" width="18.42578125" style="52" bestFit="1" customWidth="1"/>
    <col min="3" max="3" width="7.5703125" style="52" bestFit="1" customWidth="1"/>
    <col min="4" max="4" width="12" style="52" bestFit="1" customWidth="1"/>
    <col min="5" max="5" width="10.140625" style="52" bestFit="1" customWidth="1"/>
    <col min="6" max="6" width="11.7109375" style="52" bestFit="1" customWidth="1"/>
    <col min="7" max="7" width="15" style="52" bestFit="1" customWidth="1"/>
    <col min="8" max="8" width="13.42578125" style="52" bestFit="1" customWidth="1"/>
    <col min="9" max="16384" width="9.140625" style="52"/>
  </cols>
  <sheetData>
    <row r="1" spans="1:8" ht="15.75" thickBot="1" x14ac:dyDescent="0.3">
      <c r="A1" s="66" t="s">
        <v>27</v>
      </c>
      <c r="B1" s="67"/>
      <c r="C1" s="67"/>
      <c r="D1" s="67"/>
      <c r="E1" s="67"/>
      <c r="F1" s="67"/>
      <c r="G1" s="67"/>
      <c r="H1" s="68"/>
    </row>
    <row r="2" spans="1:8" x14ac:dyDescent="0.25">
      <c r="A2" s="53"/>
      <c r="B2" s="54"/>
      <c r="C2" s="69" t="s">
        <v>28</v>
      </c>
      <c r="D2" s="69"/>
      <c r="E2" s="69" t="s">
        <v>29</v>
      </c>
      <c r="F2" s="69"/>
      <c r="G2" s="54"/>
      <c r="H2" s="55"/>
    </row>
    <row r="3" spans="1:8" x14ac:dyDescent="0.25">
      <c r="A3" t="s">
        <v>30</v>
      </c>
      <c r="B3" t="s">
        <v>31</v>
      </c>
      <c r="C3" t="s">
        <v>32</v>
      </c>
      <c r="D3" t="s">
        <v>33</v>
      </c>
      <c r="E3" t="s">
        <v>34</v>
      </c>
      <c r="F3" t="s">
        <v>35</v>
      </c>
      <c r="G3" t="s">
        <v>36</v>
      </c>
      <c r="H3" t="s">
        <v>37</v>
      </c>
    </row>
    <row r="4" spans="1:8" x14ac:dyDescent="0.25">
      <c r="B4" s="52" t="s">
        <v>38</v>
      </c>
      <c r="D4" s="52" t="s">
        <v>39</v>
      </c>
    </row>
  </sheetData>
  <mergeCells count="3">
    <mergeCell ref="A1:H1"/>
    <mergeCell ref="C2:D2"/>
    <mergeCell ref="E2:F2"/>
  </mergeCells>
  <pageMargins left="0.7" right="0.7" top="0.75" bottom="0.75" header="0.3" footer="0.3"/>
  <pageSetup orientation="portrait" r:id="rId1"/>
  <headerFooter>
    <oddHeader xml:space="preserve">&amp;L93263
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F79DC22E25C647BADC9328E7ECE9F7" ma:contentTypeVersion="14" ma:contentTypeDescription="Create a new document." ma:contentTypeScope="" ma:versionID="174c00ef764a090c3f7a3248e22e5a50">
  <xsd:schema xmlns:xsd="http://www.w3.org/2001/XMLSchema" xmlns:xs="http://www.w3.org/2001/XMLSchema" xmlns:p="http://schemas.microsoft.com/office/2006/metadata/properties" xmlns:ns3="b578d1e3-7c81-4c9c-96cd-88643d557a2a" xmlns:ns4="1e41835f-1ec6-488d-91a9-55ca3c05efb2" targetNamespace="http://schemas.microsoft.com/office/2006/metadata/properties" ma:root="true" ma:fieldsID="cf12f05e8e245b1d3165eb4bcb27b5aa" ns3:_="" ns4:_="">
    <xsd:import namespace="b578d1e3-7c81-4c9c-96cd-88643d557a2a"/>
    <xsd:import namespace="1e41835f-1ec6-488d-91a9-55ca3c05efb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8d1e3-7c81-4c9c-96cd-88643d557a2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41835f-1ec6-488d-91a9-55ca3c05ef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7DF362-0D91-4B09-9BD2-BF1175BA60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78d1e3-7c81-4c9c-96cd-88643d557a2a"/>
    <ds:schemaRef ds:uri="1e41835f-1ec6-488d-91a9-55ca3c05ef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8E2C3A-66EC-4450-8D73-ED23DF8C7694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1e41835f-1ec6-488d-91a9-55ca3c05efb2"/>
    <ds:schemaRef ds:uri="b578d1e3-7c81-4c9c-96cd-88643d557a2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017091A-7DE3-4F97-A758-8BE0EE590E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Data-Index</vt:lpstr>
      <vt:lpstr>Plan Index</vt:lpstr>
      <vt:lpstr>Alignments</vt:lpstr>
      <vt:lpstr>'Data-Index'!Print_Area</vt:lpstr>
      <vt:lpstr>'Plan Index'!Print_Area</vt:lpstr>
      <vt:lpstr>'Data-Index'!Print_Titles</vt:lpstr>
    </vt:vector>
  </TitlesOfParts>
  <Company>URS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Love</dc:creator>
  <cp:lastModifiedBy>Peterson, Halle</cp:lastModifiedBy>
  <cp:lastPrinted>2015-04-13T12:34:08Z</cp:lastPrinted>
  <dcterms:created xsi:type="dcterms:W3CDTF">2009-01-15T19:21:04Z</dcterms:created>
  <dcterms:modified xsi:type="dcterms:W3CDTF">2025-06-03T12:27:18Z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Folder_Number">
    <vt:lpwstr/>
  </property>
  <property fmtid="{D5CDD505-2E9C-101B-9397-08002B2CF9AE}" pid="4" name="Folder_Code">
    <vt:lpwstr/>
  </property>
  <property fmtid="{D5CDD505-2E9C-101B-9397-08002B2CF9AE}" pid="5" name="Folder_Name">
    <vt:lpwstr/>
  </property>
  <property fmtid="{D5CDD505-2E9C-101B-9397-08002B2CF9AE}" pid="6" name="Folder_Description">
    <vt:lpwstr/>
  </property>
  <property fmtid="{D5CDD505-2E9C-101B-9397-08002B2CF9AE}" pid="7" name="/Folder_Name/">
    <vt:lpwstr/>
  </property>
  <property fmtid="{D5CDD505-2E9C-101B-9397-08002B2CF9AE}" pid="8" name="/Folder_Description/">
    <vt:lpwstr/>
  </property>
  <property fmtid="{D5CDD505-2E9C-101B-9397-08002B2CF9AE}" pid="9" name="Folder_Version">
    <vt:lpwstr/>
  </property>
  <property fmtid="{D5CDD505-2E9C-101B-9397-08002B2CF9AE}" pid="10" name="Folder_VersionSeq">
    <vt:lpwstr/>
  </property>
  <property fmtid="{D5CDD505-2E9C-101B-9397-08002B2CF9AE}" pid="11" name="Folder_Manager">
    <vt:lpwstr/>
  </property>
  <property fmtid="{D5CDD505-2E9C-101B-9397-08002B2CF9AE}" pid="12" name="Folder_ManagerDesc">
    <vt:lpwstr/>
  </property>
  <property fmtid="{D5CDD505-2E9C-101B-9397-08002B2CF9AE}" pid="13" name="Folder_Storage">
    <vt:lpwstr/>
  </property>
  <property fmtid="{D5CDD505-2E9C-101B-9397-08002B2CF9AE}" pid="14" name="Folder_StorageDesc">
    <vt:lpwstr/>
  </property>
  <property fmtid="{D5CDD505-2E9C-101B-9397-08002B2CF9AE}" pid="15" name="Folder_Creator">
    <vt:lpwstr/>
  </property>
  <property fmtid="{D5CDD505-2E9C-101B-9397-08002B2CF9AE}" pid="16" name="Folder_CreatorDesc">
    <vt:lpwstr/>
  </property>
  <property fmtid="{D5CDD505-2E9C-101B-9397-08002B2CF9AE}" pid="17" name="Folder_CreateDate">
    <vt:lpwstr/>
  </property>
  <property fmtid="{D5CDD505-2E9C-101B-9397-08002B2CF9AE}" pid="18" name="Folder_Updater">
    <vt:lpwstr/>
  </property>
  <property fmtid="{D5CDD505-2E9C-101B-9397-08002B2CF9AE}" pid="19" name="Folder_UpdaterDesc">
    <vt:lpwstr/>
  </property>
  <property fmtid="{D5CDD505-2E9C-101B-9397-08002B2CF9AE}" pid="20" name="Folder_UpdateDate">
    <vt:lpwstr/>
  </property>
  <property fmtid="{D5CDD505-2E9C-101B-9397-08002B2CF9AE}" pid="21" name="Document_Number">
    <vt:lpwstr/>
  </property>
  <property fmtid="{D5CDD505-2E9C-101B-9397-08002B2CF9AE}" pid="22" name="Document_Name">
    <vt:lpwstr/>
  </property>
  <property fmtid="{D5CDD505-2E9C-101B-9397-08002B2CF9AE}" pid="23" name="Document_FileName">
    <vt:lpwstr/>
  </property>
  <property fmtid="{D5CDD505-2E9C-101B-9397-08002B2CF9AE}" pid="24" name="Document_Version">
    <vt:lpwstr/>
  </property>
  <property fmtid="{D5CDD505-2E9C-101B-9397-08002B2CF9AE}" pid="25" name="Document_VersionSeq">
    <vt:lpwstr/>
  </property>
  <property fmtid="{D5CDD505-2E9C-101B-9397-08002B2CF9AE}" pid="26" name="Document_Creator">
    <vt:lpwstr/>
  </property>
  <property fmtid="{D5CDD505-2E9C-101B-9397-08002B2CF9AE}" pid="27" name="Document_CreatorDesc">
    <vt:lpwstr/>
  </property>
  <property fmtid="{D5CDD505-2E9C-101B-9397-08002B2CF9AE}" pid="28" name="Document_CreateDate">
    <vt:lpwstr/>
  </property>
  <property fmtid="{D5CDD505-2E9C-101B-9397-08002B2CF9AE}" pid="29" name="Document_Updater">
    <vt:lpwstr/>
  </property>
  <property fmtid="{D5CDD505-2E9C-101B-9397-08002B2CF9AE}" pid="30" name="Document_UpdaterDesc">
    <vt:lpwstr/>
  </property>
  <property fmtid="{D5CDD505-2E9C-101B-9397-08002B2CF9AE}" pid="31" name="Document_UpdateDate">
    <vt:lpwstr/>
  </property>
  <property fmtid="{D5CDD505-2E9C-101B-9397-08002B2CF9AE}" pid="32" name="Document_Size">
    <vt:lpwstr/>
  </property>
  <property fmtid="{D5CDD505-2E9C-101B-9397-08002B2CF9AE}" pid="33" name="Document_Storage">
    <vt:lpwstr/>
  </property>
  <property fmtid="{D5CDD505-2E9C-101B-9397-08002B2CF9AE}" pid="34" name="Document_StorageDesc">
    <vt:lpwstr/>
  </property>
  <property fmtid="{D5CDD505-2E9C-101B-9397-08002B2CF9AE}" pid="35" name="Document_Department">
    <vt:lpwstr/>
  </property>
  <property fmtid="{D5CDD505-2E9C-101B-9397-08002B2CF9AE}" pid="36" name="Document_DepartmentDesc">
    <vt:lpwstr/>
  </property>
  <property fmtid="{D5CDD505-2E9C-101B-9397-08002B2CF9AE}" pid="37" name="ContentTypeId">
    <vt:lpwstr>0x01010064F79DC22E25C647BADC9328E7ECE9F7</vt:lpwstr>
  </property>
</Properties>
</file>