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tfoster3\appdata\local\bentley\projectwise\workingdir\ohiodot-pw.bentley.com_ohiodot-pw-02\thomas.foster@dot.ohio.gov\d1359458\"/>
    </mc:Choice>
  </mc:AlternateContent>
  <xr:revisionPtr revIDLastSave="0" documentId="13_ncr:1_{A15A4883-751A-4C67-8771-D469FAC2DAFD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3002586 Left" sheetId="12" r:id="rId1"/>
    <sheet name="3002616 Right" sheetId="13" r:id="rId2"/>
    <sheet name="Painting" sheetId="3" r:id="rId3"/>
  </sheets>
  <definedNames>
    <definedName name="_xlnm.Print_Area" localSheetId="0">'3002586 Left'!$B$6:$AD$104</definedName>
    <definedName name="_xlnm.Print_Area" localSheetId="1">'3002616 Right'!$B$6:$AD$104</definedName>
    <definedName name="print1" localSheetId="0">'3002586 Left'!#REF!</definedName>
    <definedName name="print1" localSheetId="1">'3002616 Right'!#REF!</definedName>
    <definedName name="print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85" i="13" l="1"/>
  <c r="N84" i="13"/>
  <c r="R84" i="13"/>
  <c r="B84" i="13"/>
  <c r="J84" i="13"/>
  <c r="Z84" i="13"/>
  <c r="R64" i="13"/>
  <c r="B64" i="13"/>
  <c r="J64" i="13"/>
  <c r="Z85" i="12"/>
  <c r="N84" i="12"/>
  <c r="R84" i="12"/>
  <c r="B84" i="12"/>
  <c r="J84" i="12"/>
  <c r="Z84" i="12"/>
  <c r="R64" i="12"/>
  <c r="B64" i="12"/>
  <c r="J64" i="12"/>
  <c r="R24" i="12"/>
  <c r="V24" i="12"/>
  <c r="B24" i="12"/>
  <c r="J24" i="12"/>
  <c r="N44" i="12"/>
  <c r="N64" i="12" s="1"/>
  <c r="R24" i="13"/>
  <c r="B24" i="13"/>
  <c r="J24" i="13"/>
  <c r="N44" i="13"/>
  <c r="N64" i="13" s="1"/>
  <c r="R92" i="12"/>
  <c r="R100" i="13"/>
  <c r="R103" i="13"/>
  <c r="J103" i="13"/>
  <c r="R102" i="13"/>
  <c r="J102" i="13"/>
  <c r="R101" i="13"/>
  <c r="J101" i="13"/>
  <c r="J100" i="13"/>
  <c r="V100" i="13" s="1"/>
  <c r="Z100" i="13" s="1"/>
  <c r="N98" i="13"/>
  <c r="J98" i="13"/>
  <c r="R94" i="13"/>
  <c r="N94" i="13"/>
  <c r="J94" i="13"/>
  <c r="V94" i="13" s="1"/>
  <c r="Z94" i="13" s="1"/>
  <c r="R93" i="13"/>
  <c r="N93" i="13"/>
  <c r="J93" i="13"/>
  <c r="R92" i="13"/>
  <c r="N92" i="13"/>
  <c r="J92" i="13"/>
  <c r="R91" i="13"/>
  <c r="N91" i="13"/>
  <c r="J91" i="13"/>
  <c r="V91" i="13" s="1"/>
  <c r="Z91" i="13" s="1"/>
  <c r="R90" i="13"/>
  <c r="N90" i="13"/>
  <c r="J90" i="13"/>
  <c r="N88" i="13"/>
  <c r="J88" i="13"/>
  <c r="J82" i="13"/>
  <c r="B82" i="13"/>
  <c r="J81" i="13"/>
  <c r="B81" i="13"/>
  <c r="J80" i="13"/>
  <c r="B80" i="13"/>
  <c r="R78" i="13"/>
  <c r="N78" i="13"/>
  <c r="J78" i="13"/>
  <c r="B78" i="13"/>
  <c r="R77" i="13"/>
  <c r="N77" i="13"/>
  <c r="J77" i="13"/>
  <c r="B77" i="13"/>
  <c r="R76" i="13"/>
  <c r="N76" i="13"/>
  <c r="J76" i="13"/>
  <c r="B76" i="13"/>
  <c r="R74" i="13"/>
  <c r="N74" i="13"/>
  <c r="J74" i="13"/>
  <c r="R73" i="13"/>
  <c r="N73" i="13"/>
  <c r="J73" i="13"/>
  <c r="R72" i="13"/>
  <c r="N72" i="13"/>
  <c r="J72" i="13"/>
  <c r="R71" i="13"/>
  <c r="N71" i="13"/>
  <c r="J71" i="13"/>
  <c r="R70" i="13"/>
  <c r="N70" i="13"/>
  <c r="J70" i="13"/>
  <c r="B70" i="13"/>
  <c r="J62" i="13"/>
  <c r="B62" i="13"/>
  <c r="J61" i="13"/>
  <c r="B61" i="13"/>
  <c r="J60" i="13"/>
  <c r="B60" i="13"/>
  <c r="R58" i="13"/>
  <c r="N58" i="13"/>
  <c r="J58" i="13"/>
  <c r="B58" i="13"/>
  <c r="R57" i="13"/>
  <c r="N57" i="13"/>
  <c r="J57" i="13"/>
  <c r="B57" i="13"/>
  <c r="R56" i="13"/>
  <c r="N56" i="13"/>
  <c r="J56" i="13"/>
  <c r="B56" i="13"/>
  <c r="R54" i="13"/>
  <c r="N54" i="13"/>
  <c r="J54" i="13"/>
  <c r="R53" i="13"/>
  <c r="N53" i="13"/>
  <c r="J53" i="13"/>
  <c r="R52" i="13"/>
  <c r="N52" i="13"/>
  <c r="J52" i="13"/>
  <c r="R51" i="13"/>
  <c r="N51" i="13"/>
  <c r="J51" i="13"/>
  <c r="R50" i="13"/>
  <c r="N50" i="13"/>
  <c r="J50" i="13"/>
  <c r="B50" i="13"/>
  <c r="V42" i="13"/>
  <c r="V41" i="13"/>
  <c r="V40" i="13"/>
  <c r="V80" i="13" s="1"/>
  <c r="Z38" i="13"/>
  <c r="Z18" i="13" s="1"/>
  <c r="Z37" i="13"/>
  <c r="Z17" i="13" s="1"/>
  <c r="Z36" i="13"/>
  <c r="Z16" i="13" s="1"/>
  <c r="V34" i="13"/>
  <c r="V14" i="13" s="1"/>
  <c r="V33" i="13"/>
  <c r="V13" i="13" s="1"/>
  <c r="V32" i="13"/>
  <c r="V11" i="13" s="1"/>
  <c r="V31" i="13"/>
  <c r="V10" i="13" s="1"/>
  <c r="V30" i="13"/>
  <c r="V22" i="13"/>
  <c r="J22" i="13"/>
  <c r="B22" i="13"/>
  <c r="V21" i="13"/>
  <c r="J21" i="13"/>
  <c r="B21" i="13"/>
  <c r="V20" i="13"/>
  <c r="J20" i="13"/>
  <c r="B20" i="13"/>
  <c r="R18" i="13"/>
  <c r="N18" i="13"/>
  <c r="J18" i="13"/>
  <c r="B18" i="13"/>
  <c r="R17" i="13"/>
  <c r="N17" i="13"/>
  <c r="J17" i="13"/>
  <c r="B17" i="13"/>
  <c r="R16" i="13"/>
  <c r="N16" i="13"/>
  <c r="J16" i="13"/>
  <c r="B16" i="13"/>
  <c r="R14" i="13"/>
  <c r="N14" i="13"/>
  <c r="J14" i="13"/>
  <c r="R13" i="13"/>
  <c r="N13" i="13"/>
  <c r="J13" i="13"/>
  <c r="R11" i="13"/>
  <c r="N11" i="13"/>
  <c r="J11" i="13"/>
  <c r="R10" i="13"/>
  <c r="N10" i="13"/>
  <c r="J10" i="13"/>
  <c r="R9" i="13"/>
  <c r="N9" i="13"/>
  <c r="J9" i="13"/>
  <c r="B9" i="13"/>
  <c r="R103" i="12"/>
  <c r="R102" i="12"/>
  <c r="R101" i="12"/>
  <c r="R100" i="12"/>
  <c r="B78" i="12"/>
  <c r="J78" i="12"/>
  <c r="N78" i="12"/>
  <c r="R78" i="12"/>
  <c r="B58" i="12"/>
  <c r="J58" i="12"/>
  <c r="N58" i="12"/>
  <c r="R58" i="12"/>
  <c r="B18" i="12"/>
  <c r="J18" i="12"/>
  <c r="N18" i="12"/>
  <c r="R18" i="12"/>
  <c r="Z38" i="12"/>
  <c r="Z78" i="12" s="1"/>
  <c r="J103" i="12"/>
  <c r="J102" i="12"/>
  <c r="R94" i="12"/>
  <c r="R93" i="12"/>
  <c r="R91" i="12"/>
  <c r="N94" i="12"/>
  <c r="N93" i="12"/>
  <c r="N92" i="12"/>
  <c r="N91" i="12"/>
  <c r="J94" i="12"/>
  <c r="J93" i="12"/>
  <c r="J92" i="12"/>
  <c r="J91" i="12"/>
  <c r="R72" i="12"/>
  <c r="R73" i="12"/>
  <c r="R74" i="12"/>
  <c r="R76" i="12"/>
  <c r="R77" i="12"/>
  <c r="N72" i="12"/>
  <c r="N73" i="12"/>
  <c r="N74" i="12"/>
  <c r="N76" i="12"/>
  <c r="N77" i="12"/>
  <c r="J72" i="12"/>
  <c r="J73" i="12"/>
  <c r="J74" i="12"/>
  <c r="J76" i="12"/>
  <c r="J77" i="12"/>
  <c r="J80" i="12"/>
  <c r="J81" i="12"/>
  <c r="J82" i="12"/>
  <c r="B76" i="12"/>
  <c r="B77" i="12"/>
  <c r="B80" i="12"/>
  <c r="B81" i="12"/>
  <c r="B82" i="12"/>
  <c r="R52" i="12"/>
  <c r="R53" i="12"/>
  <c r="R54" i="12"/>
  <c r="R56" i="12"/>
  <c r="R57" i="12"/>
  <c r="N52" i="12"/>
  <c r="N53" i="12"/>
  <c r="N54" i="12"/>
  <c r="N56" i="12"/>
  <c r="N57" i="12"/>
  <c r="J52" i="12"/>
  <c r="J53" i="12"/>
  <c r="J54" i="12"/>
  <c r="J56" i="12"/>
  <c r="J57" i="12"/>
  <c r="J60" i="12"/>
  <c r="J61" i="12"/>
  <c r="J62" i="12"/>
  <c r="B56" i="12"/>
  <c r="B57" i="12"/>
  <c r="B60" i="12"/>
  <c r="B61" i="12"/>
  <c r="B62" i="12"/>
  <c r="R14" i="12"/>
  <c r="R16" i="12"/>
  <c r="R17" i="12"/>
  <c r="N14" i="12"/>
  <c r="N16" i="12"/>
  <c r="N17" i="12"/>
  <c r="J14" i="12"/>
  <c r="J16" i="12"/>
  <c r="J17" i="12"/>
  <c r="J20" i="12"/>
  <c r="J21" i="12"/>
  <c r="J22" i="12"/>
  <c r="B16" i="12"/>
  <c r="B17" i="12"/>
  <c r="B20" i="12"/>
  <c r="B21" i="12"/>
  <c r="B22" i="12"/>
  <c r="V42" i="12"/>
  <c r="V41" i="12"/>
  <c r="V40" i="12"/>
  <c r="Z37" i="12"/>
  <c r="Z77" i="12" s="1"/>
  <c r="Z36" i="12"/>
  <c r="Z76" i="12" s="1"/>
  <c r="V30" i="12"/>
  <c r="Z30" i="12" s="1"/>
  <c r="V32" i="12"/>
  <c r="V33" i="12"/>
  <c r="V34" i="12"/>
  <c r="V31" i="12"/>
  <c r="R90" i="12"/>
  <c r="N90" i="12"/>
  <c r="J90" i="12"/>
  <c r="N88" i="12"/>
  <c r="J88" i="12"/>
  <c r="Z44" i="13" l="1"/>
  <c r="N24" i="13"/>
  <c r="Z44" i="12"/>
  <c r="N24" i="12"/>
  <c r="V103" i="13"/>
  <c r="Z103" i="13" s="1"/>
  <c r="V93" i="13"/>
  <c r="Z93" i="13" s="1"/>
  <c r="V101" i="13"/>
  <c r="Z101" i="13" s="1"/>
  <c r="V102" i="13"/>
  <c r="Z102" i="13" s="1"/>
  <c r="V92" i="13"/>
  <c r="Z92" i="13" s="1"/>
  <c r="Z42" i="13"/>
  <c r="V82" i="13"/>
  <c r="V62" i="13"/>
  <c r="Z41" i="13"/>
  <c r="V81" i="13"/>
  <c r="V61" i="13"/>
  <c r="Z58" i="13"/>
  <c r="Z78" i="13"/>
  <c r="Z57" i="13"/>
  <c r="Z77" i="13"/>
  <c r="Z56" i="13"/>
  <c r="Z76" i="13"/>
  <c r="V90" i="13"/>
  <c r="Z90" i="13" s="1"/>
  <c r="V60" i="13"/>
  <c r="Z40" i="13"/>
  <c r="V54" i="13"/>
  <c r="Z34" i="13"/>
  <c r="V74" i="13"/>
  <c r="V53" i="13"/>
  <c r="Z33" i="13"/>
  <c r="V73" i="13"/>
  <c r="V52" i="13"/>
  <c r="V72" i="13"/>
  <c r="Z32" i="13"/>
  <c r="V51" i="13"/>
  <c r="V71" i="13"/>
  <c r="Z31" i="13"/>
  <c r="V50" i="13"/>
  <c r="V9" i="13"/>
  <c r="Z30" i="13"/>
  <c r="V70" i="13"/>
  <c r="Z18" i="12"/>
  <c r="Z58" i="12"/>
  <c r="V90" i="12"/>
  <c r="Z90" i="12" s="1"/>
  <c r="V93" i="12"/>
  <c r="Z93" i="12" s="1"/>
  <c r="V91" i="12"/>
  <c r="Z91" i="12" s="1"/>
  <c r="V103" i="12"/>
  <c r="Z103" i="12" s="1"/>
  <c r="V102" i="12"/>
  <c r="Z102" i="12" s="1"/>
  <c r="V94" i="12"/>
  <c r="Z94" i="12" s="1"/>
  <c r="V92" i="12"/>
  <c r="Z92" i="12" s="1"/>
  <c r="V61" i="12"/>
  <c r="V81" i="12"/>
  <c r="V60" i="12"/>
  <c r="V80" i="12"/>
  <c r="V62" i="12"/>
  <c r="V82" i="12"/>
  <c r="V52" i="12"/>
  <c r="V72" i="12"/>
  <c r="V53" i="12"/>
  <c r="V73" i="12"/>
  <c r="V54" i="12"/>
  <c r="V74" i="12"/>
  <c r="V51" i="12"/>
  <c r="V71" i="12"/>
  <c r="Z17" i="12"/>
  <c r="Z57" i="12"/>
  <c r="Z16" i="12"/>
  <c r="Z56" i="12"/>
  <c r="Z42" i="12"/>
  <c r="V22" i="12"/>
  <c r="Z41" i="12"/>
  <c r="Z81" i="12" s="1"/>
  <c r="V21" i="12"/>
  <c r="Z40" i="12"/>
  <c r="Z80" i="12" s="1"/>
  <c r="V20" i="12"/>
  <c r="Z32" i="12"/>
  <c r="V11" i="12"/>
  <c r="Z33" i="12"/>
  <c r="V13" i="12"/>
  <c r="Z34" i="12"/>
  <c r="Z74" i="12" s="1"/>
  <c r="V14" i="12"/>
  <c r="Z31" i="12"/>
  <c r="V10" i="12"/>
  <c r="J101" i="12"/>
  <c r="V101" i="12" s="1"/>
  <c r="Z101" i="12" s="1"/>
  <c r="R70" i="12"/>
  <c r="R71" i="12"/>
  <c r="N71" i="12"/>
  <c r="N70" i="12"/>
  <c r="J71" i="12"/>
  <c r="J70" i="12"/>
  <c r="B70" i="12"/>
  <c r="R51" i="12"/>
  <c r="R50" i="12"/>
  <c r="N51" i="12"/>
  <c r="N50" i="12"/>
  <c r="J51" i="12"/>
  <c r="J50" i="12"/>
  <c r="R11" i="12"/>
  <c r="R13" i="12"/>
  <c r="R10" i="12"/>
  <c r="R9" i="12"/>
  <c r="N13" i="12"/>
  <c r="N11" i="12"/>
  <c r="N10" i="12"/>
  <c r="N9" i="12"/>
  <c r="J11" i="12"/>
  <c r="J13" i="12"/>
  <c r="J10" i="12"/>
  <c r="J9" i="12"/>
  <c r="B9" i="12"/>
  <c r="B50" i="12"/>
  <c r="Z24" i="13" l="1"/>
  <c r="Z64" i="13"/>
  <c r="Z95" i="13"/>
  <c r="Z22" i="13"/>
  <c r="Z62" i="13"/>
  <c r="Z82" i="13"/>
  <c r="Z24" i="12"/>
  <c r="Z64" i="12"/>
  <c r="Z10" i="12"/>
  <c r="Z45" i="12"/>
  <c r="Z45" i="13"/>
  <c r="Z61" i="13"/>
  <c r="Z81" i="13"/>
  <c r="Z21" i="13"/>
  <c r="Z104" i="13"/>
  <c r="Z60" i="13"/>
  <c r="Z80" i="13"/>
  <c r="Z20" i="13"/>
  <c r="Z54" i="13"/>
  <c r="Z74" i="13"/>
  <c r="Z14" i="13"/>
  <c r="Z53" i="13"/>
  <c r="Z73" i="13"/>
  <c r="Z13" i="13"/>
  <c r="Z72" i="13"/>
  <c r="Z11" i="13"/>
  <c r="Z52" i="13"/>
  <c r="Z71" i="13"/>
  <c r="Z51" i="13"/>
  <c r="Z10" i="13"/>
  <c r="Z9" i="13"/>
  <c r="Z50" i="13"/>
  <c r="Z70" i="13"/>
  <c r="Z95" i="12"/>
  <c r="Z82" i="12"/>
  <c r="Z52" i="12"/>
  <c r="Z72" i="12"/>
  <c r="Z53" i="12"/>
  <c r="Z73" i="12"/>
  <c r="Z22" i="12"/>
  <c r="Z62" i="12"/>
  <c r="Z21" i="12"/>
  <c r="Z61" i="12"/>
  <c r="Z20" i="12"/>
  <c r="Z60" i="12"/>
  <c r="Z14" i="12"/>
  <c r="Z54" i="12"/>
  <c r="Z71" i="12"/>
  <c r="Z51" i="12"/>
  <c r="J100" i="12"/>
  <c r="Z65" i="13" l="1"/>
  <c r="Z25" i="13"/>
  <c r="V50" i="12"/>
  <c r="V70" i="12"/>
  <c r="Z13" i="12"/>
  <c r="Z11" i="12"/>
  <c r="V9" i="12"/>
  <c r="AO21" i="3"/>
  <c r="AN21" i="3"/>
  <c r="AP21" i="3" s="1"/>
  <c r="AO20" i="3"/>
  <c r="AN20" i="3"/>
  <c r="AP20" i="3" s="1"/>
  <c r="AO19" i="3"/>
  <c r="AN19" i="3"/>
  <c r="AO18" i="3"/>
  <c r="AP18" i="3" s="1"/>
  <c r="AN18" i="3"/>
  <c r="V100" i="12"/>
  <c r="Z100" i="12" s="1"/>
  <c r="N98" i="12"/>
  <c r="J98" i="12"/>
  <c r="Z104" i="12" l="1"/>
  <c r="Z70" i="12"/>
  <c r="Z9" i="12"/>
  <c r="Z25" i="12" s="1"/>
  <c r="Z50" i="12"/>
  <c r="Z65" i="12" s="1"/>
  <c r="AP19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Thomas Foster</author>
  </authors>
  <commentList>
    <comment ref="V30" authorId="0" shapeId="0" xr:uid="{30B43258-02E0-4D69-ACF3-5D07A8A39981}">
      <text>
        <r>
          <rPr>
            <b/>
            <sz val="9"/>
            <color indexed="81"/>
            <rFont val="Tahoma"/>
            <family val="2"/>
          </rPr>
          <t>Thomas Foster:</t>
        </r>
        <r>
          <rPr>
            <sz val="9"/>
            <color indexed="81"/>
            <rFont val="Tahoma"/>
            <family val="2"/>
          </rPr>
          <t xml:space="preserve">
Area does not include face of top flange encased in concrete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Thomas Foster</author>
  </authors>
  <commentList>
    <comment ref="V30" authorId="0" shapeId="0" xr:uid="{142C7CD5-5B47-49B8-9E46-43A002262750}">
      <text>
        <r>
          <rPr>
            <b/>
            <sz val="9"/>
            <color indexed="81"/>
            <rFont val="Tahoma"/>
            <family val="2"/>
          </rPr>
          <t>Thomas Foster:</t>
        </r>
        <r>
          <rPr>
            <sz val="9"/>
            <color indexed="81"/>
            <rFont val="Tahoma"/>
            <family val="2"/>
          </rPr>
          <t xml:space="preserve">
Area does not include face of top flange encased in concrete
</t>
        </r>
      </text>
    </comment>
  </commentList>
</comments>
</file>

<file path=xl/sharedStrings.xml><?xml version="1.0" encoding="utf-8"?>
<sst xmlns="http://schemas.openxmlformats.org/spreadsheetml/2006/main" count="817" uniqueCount="528">
  <si>
    <t>CALCULATION SHEET</t>
  </si>
  <si>
    <t>CHECKED BY:</t>
  </si>
  <si>
    <t>CRS:</t>
  </si>
  <si>
    <t>DATE:</t>
  </si>
  <si>
    <t>DESCRIPTION:</t>
  </si>
  <si>
    <t>DISTRICT 5 BRIDGE</t>
  </si>
  <si>
    <t>INITIALS:</t>
  </si>
  <si>
    <t>OHIO DEPARTMENT OF TRANSPORTATION</t>
  </si>
  <si>
    <t>PID:</t>
  </si>
  <si>
    <t>TOTAL =</t>
  </si>
  <si>
    <t>Beams</t>
  </si>
  <si>
    <t>Angles - Equal and Unequal Legs</t>
  </si>
  <si>
    <t>American Standard Channels</t>
  </si>
  <si>
    <t>Miscellaneous Channels</t>
  </si>
  <si>
    <t>Section Designation</t>
  </si>
  <si>
    <r>
      <t>Surface Area per Foot of Length, ft</t>
    </r>
    <r>
      <rPr>
        <b/>
        <vertAlign val="superscript"/>
        <sz val="10"/>
        <rFont val="Arial"/>
        <family val="2"/>
      </rPr>
      <t>2</t>
    </r>
  </si>
  <si>
    <t>weight</t>
  </si>
  <si>
    <t>Rockers</t>
  </si>
  <si>
    <t>Bolsters</t>
  </si>
  <si>
    <t>Minus one flange side</t>
  </si>
  <si>
    <t>All around</t>
  </si>
  <si>
    <t>Size</t>
  </si>
  <si>
    <r>
      <t>Area to be Painted, ft</t>
    </r>
    <r>
      <rPr>
        <b/>
        <vertAlign val="superscript"/>
        <sz val="10"/>
        <rFont val="Arial"/>
        <family val="2"/>
      </rPr>
      <t>2</t>
    </r>
  </si>
  <si>
    <t>W4 x 13</t>
  </si>
  <si>
    <t>L1 1/2 x 1 1/2 x 1/4</t>
  </si>
  <si>
    <t>L8 x 8 x 1 1/8</t>
  </si>
  <si>
    <t>C15 x 50</t>
  </si>
  <si>
    <t>MC 18 x 58</t>
  </si>
  <si>
    <t>R-75</t>
  </si>
  <si>
    <t>B-100</t>
  </si>
  <si>
    <t>W5 x 16</t>
  </si>
  <si>
    <t>L1 1/2 x 1 1/2 x 1/8</t>
  </si>
  <si>
    <t>C10 x 15.3</t>
  </si>
  <si>
    <t>MC 10 x 21.9</t>
  </si>
  <si>
    <t>R-100</t>
  </si>
  <si>
    <t>B-125</t>
  </si>
  <si>
    <t>W5 x 18.5</t>
  </si>
  <si>
    <t>L1 1/2 x 1 1/2 x 3/16</t>
  </si>
  <si>
    <t>C10 x 20</t>
  </si>
  <si>
    <t>MC 10 x 24.9</t>
  </si>
  <si>
    <t>R-125</t>
  </si>
  <si>
    <t>B-150</t>
  </si>
  <si>
    <t>W6 x 12</t>
  </si>
  <si>
    <t>L1 1/2 x 1 1/2 x 5/32</t>
  </si>
  <si>
    <t>C10 x 25</t>
  </si>
  <si>
    <t>MC 10 x 25.3</t>
  </si>
  <si>
    <t>R-150</t>
  </si>
  <si>
    <t>B-175</t>
  </si>
  <si>
    <t>W6 x 15.5</t>
  </si>
  <si>
    <t>L1 1/4 x 1 1/4 x 1/4</t>
  </si>
  <si>
    <t>C10 x 30</t>
  </si>
  <si>
    <t>MC 10 x 28.3</t>
  </si>
  <si>
    <t>R-175</t>
  </si>
  <si>
    <t>B-200</t>
  </si>
  <si>
    <t>W6 x 16</t>
  </si>
  <si>
    <t>L1 1/4 x 1 1/4 x 1/8</t>
  </si>
  <si>
    <t>C12 x 20.7</t>
  </si>
  <si>
    <t>MC 10 x 28.5</t>
  </si>
  <si>
    <t>R-200</t>
  </si>
  <si>
    <t>B-225</t>
  </si>
  <si>
    <t>W6 x 20</t>
  </si>
  <si>
    <t>L1 1/4 x 1 1/4 x 3/16</t>
  </si>
  <si>
    <t>C12 x 25</t>
  </si>
  <si>
    <t>MC 10 x 33.6</t>
  </si>
  <si>
    <t>R-225</t>
  </si>
  <si>
    <t>B-250</t>
  </si>
  <si>
    <t>W6 x 25</t>
  </si>
  <si>
    <t>L1 3/4 x 1 1/4 x 1/4</t>
  </si>
  <si>
    <t>C12 x 30</t>
  </si>
  <si>
    <t>MC 10 x 41.1</t>
  </si>
  <si>
    <t>R-250</t>
  </si>
  <si>
    <t>B-275</t>
  </si>
  <si>
    <t>W6 x 8.5</t>
  </si>
  <si>
    <t>L1 3/4 x 1 1/4 x 1/8</t>
  </si>
  <si>
    <t>C15 x 33.9</t>
  </si>
  <si>
    <t>MC 12 x 30.9</t>
  </si>
  <si>
    <t>R-275</t>
  </si>
  <si>
    <t>B-300</t>
  </si>
  <si>
    <t>W8 x 10</t>
  </si>
  <si>
    <t>L1 3/4 x 1 1/4 x 3/16</t>
  </si>
  <si>
    <t>C15 x 40</t>
  </si>
  <si>
    <t>MC 12 x 32.9</t>
  </si>
  <si>
    <t>R-300</t>
  </si>
  <si>
    <t>W8 x 13</t>
  </si>
  <si>
    <t>L1 3/4 x 1 3/4 x 1/4</t>
  </si>
  <si>
    <t>C3 x 4.1</t>
  </si>
  <si>
    <t>MC 12 x 35</t>
  </si>
  <si>
    <t>W8 x 15</t>
  </si>
  <si>
    <t>L1 3/4 x 1 3/4 x 1/8</t>
  </si>
  <si>
    <t>C3 x 5</t>
  </si>
  <si>
    <t>MC 12 x 37</t>
  </si>
  <si>
    <t>W8 x 17</t>
  </si>
  <si>
    <t>L1 3/4 x 1 3/4 x 3/16</t>
  </si>
  <si>
    <t>C3 x 6</t>
  </si>
  <si>
    <t>MC 12 x 40</t>
  </si>
  <si>
    <t>W8 x 20</t>
  </si>
  <si>
    <t>L1 x 1 x 1/4</t>
  </si>
  <si>
    <t>C4 x 5.4</t>
  </si>
  <si>
    <t>MC 12 x 45</t>
  </si>
  <si>
    <t>W8 x 24</t>
  </si>
  <si>
    <t>L1 x 1 x 1/8</t>
  </si>
  <si>
    <t>C4 x 7.25</t>
  </si>
  <si>
    <t>MC 12 x 50</t>
  </si>
  <si>
    <t>W8 x 28</t>
  </si>
  <si>
    <t>L1 x 1 x 3/16</t>
  </si>
  <si>
    <t>C5 x 6.7</t>
  </si>
  <si>
    <t>MC 13 x 31.8</t>
  </si>
  <si>
    <t>W8 x 31</t>
  </si>
  <si>
    <t>L2 1/2 x 1 1/2 x 1/4</t>
  </si>
  <si>
    <t>C5 x 9</t>
  </si>
  <si>
    <t>MC 13 x 35</t>
  </si>
  <si>
    <t>W8 x 35</t>
  </si>
  <si>
    <t>L2 1/2 x 1 1/2 x 3/16</t>
  </si>
  <si>
    <t>C6 x 10.5</t>
  </si>
  <si>
    <t>MC 13 x 40</t>
  </si>
  <si>
    <t>W8 x 40</t>
  </si>
  <si>
    <t>L2 1/2 x 1 1/2 x 5/16</t>
  </si>
  <si>
    <t>C6 x 13</t>
  </si>
  <si>
    <t>MC 13 x 50</t>
  </si>
  <si>
    <t>W8 x 48</t>
  </si>
  <si>
    <t>L2 1/2 x 2 1/2 x 1/2</t>
  </si>
  <si>
    <t>C6 x 8.2</t>
  </si>
  <si>
    <t>MC 18 x 42.7</t>
  </si>
  <si>
    <t>W8 x 58</t>
  </si>
  <si>
    <t>L2 1/2 x 2 1/2 x 1/4</t>
  </si>
  <si>
    <t>C7 x 12.25</t>
  </si>
  <si>
    <t>MC 18 x 45.8</t>
  </si>
  <si>
    <t>W8 x 67</t>
  </si>
  <si>
    <t>L2 1/2 x 2 1/2 x 3/16</t>
  </si>
  <si>
    <t>C7 x 14.75</t>
  </si>
  <si>
    <t>MC 18 x 51.9</t>
  </si>
  <si>
    <t>W10 x 11.5</t>
  </si>
  <si>
    <t>L2 1/2 x 2 1/2 x 3/8</t>
  </si>
  <si>
    <t>C7 x 9.8</t>
  </si>
  <si>
    <t>MC 3 x 7.1</t>
  </si>
  <si>
    <t>W10 x 15</t>
  </si>
  <si>
    <t>L2 1/2 x 2 1/2 x 5/16</t>
  </si>
  <si>
    <t>C8 x 11.5</t>
  </si>
  <si>
    <t>MC 3 x 9</t>
  </si>
  <si>
    <t>W10 x 17</t>
  </si>
  <si>
    <t>L2 1/2 x 2 x 1/4</t>
  </si>
  <si>
    <t>C8 x 13.75</t>
  </si>
  <si>
    <t>MC 6 x 12</t>
  </si>
  <si>
    <t>W10 x 19</t>
  </si>
  <si>
    <t>L2 1/2 x 2 x 3/16</t>
  </si>
  <si>
    <t>C8 x 18.75</t>
  </si>
  <si>
    <t>MC 6 x 15.1</t>
  </si>
  <si>
    <t>W10 x 21</t>
  </si>
  <si>
    <t>L2 1/2 x 2 x 3/8</t>
  </si>
  <si>
    <t>C9 x 13.4</t>
  </si>
  <si>
    <t>MC 6 x 15.3</t>
  </si>
  <si>
    <t>W10 x 25</t>
  </si>
  <si>
    <t>L2 1/2 x 2 x 5/16</t>
  </si>
  <si>
    <t>C9 x 15</t>
  </si>
  <si>
    <t>MC 6 x 16.3</t>
  </si>
  <si>
    <t>W10 x 29</t>
  </si>
  <si>
    <t>L2 x 1 1/2 x 1/4</t>
  </si>
  <si>
    <t>C9 x 20</t>
  </si>
  <si>
    <t>MC 6 x 18</t>
  </si>
  <si>
    <t>W10 x 33</t>
  </si>
  <si>
    <t>L2 x 1 1/2 x 1/8</t>
  </si>
  <si>
    <t>MC 7 x 17.6</t>
  </si>
  <si>
    <t>W10 x 39</t>
  </si>
  <si>
    <t>L2 x 1 1/2 x 3/16</t>
  </si>
  <si>
    <t>MC 7 x 19.1</t>
  </si>
  <si>
    <t>W10 x 45</t>
  </si>
  <si>
    <t>L2 x 1 1/4 x 1/4</t>
  </si>
  <si>
    <t>MC 7 x 22.7</t>
  </si>
  <si>
    <t>W10 x 49</t>
  </si>
  <si>
    <t>L2 x 1 1/4 x 3/16</t>
  </si>
  <si>
    <t>MC 8 x 18.7</t>
  </si>
  <si>
    <t>W10 x 54</t>
  </si>
  <si>
    <t>L2 x 2 x 1/4</t>
  </si>
  <si>
    <t>MC 8 x 20</t>
  </si>
  <si>
    <t>W10 x 60</t>
  </si>
  <si>
    <t>L2 x 2 x 1/8</t>
  </si>
  <si>
    <t>MC 8 x 21.4</t>
  </si>
  <si>
    <t>W10 x 66</t>
  </si>
  <si>
    <t>L2 x 2 x 3/16</t>
  </si>
  <si>
    <t>MC 8 x 22.8</t>
  </si>
  <si>
    <t>W10 x 72</t>
  </si>
  <si>
    <t>L2 x 2 x 3/8</t>
  </si>
  <si>
    <t>MC 9 x 23.9</t>
  </si>
  <si>
    <t>W10 x 77</t>
  </si>
  <si>
    <t>L2 x 2 x 5/16</t>
  </si>
  <si>
    <t>MC 9 x 25.4</t>
  </si>
  <si>
    <t>W10 x 89</t>
  </si>
  <si>
    <t>L3 1/2 x 2 1/2 x 1/2</t>
  </si>
  <si>
    <t>W10 x 100</t>
  </si>
  <si>
    <t>L3 1/2 x 2 1/2 x 1/4</t>
  </si>
  <si>
    <t>W10 x 112</t>
  </si>
  <si>
    <t>L3 1/2 x 2 1/2 x 3/8</t>
  </si>
  <si>
    <t>W12 x 14</t>
  </si>
  <si>
    <t>L3 1/2 x 2 1/2 x 5/16</t>
  </si>
  <si>
    <t>W12 x 16.5</t>
  </si>
  <si>
    <t>L3 1/2 x 2 1/2 x 7/16</t>
  </si>
  <si>
    <t>W12 x 161</t>
  </si>
  <si>
    <t>L3 1/2 x 3 1/2 x 1/2</t>
  </si>
  <si>
    <t>W12 x 19</t>
  </si>
  <si>
    <t>L3 1/2 x 3 1/2 x 1/4</t>
  </si>
  <si>
    <t>W12 x 190</t>
  </si>
  <si>
    <t>L3 1/2 x 3 1/2 x 3/8</t>
  </si>
  <si>
    <t>W12 x 22</t>
  </si>
  <si>
    <t>L3 1/2 x 3 1/2 x 5/16</t>
  </si>
  <si>
    <t>W12 x 27</t>
  </si>
  <si>
    <t>L3 1/2 x 3 1/2 x 7/16</t>
  </si>
  <si>
    <t>W12 x 31</t>
  </si>
  <si>
    <t>L3 1/2 x 3 x 1/2</t>
  </si>
  <si>
    <t>W12 x 36</t>
  </si>
  <si>
    <t>L3 1/2 x 3 x 1/4</t>
  </si>
  <si>
    <t>W12 x 40</t>
  </si>
  <si>
    <t>L3 1/2 x 3 x 3/8</t>
  </si>
  <si>
    <t>W12 x 45</t>
  </si>
  <si>
    <t>L3 1/2 x 3 x 5/16</t>
  </si>
  <si>
    <t>W12 x 50</t>
  </si>
  <si>
    <t>L3 1/2 x 3 x 7/16</t>
  </si>
  <si>
    <t>W12 x 53</t>
  </si>
  <si>
    <t>L3 x 2 1/2 x 1/2</t>
  </si>
  <si>
    <t>W12 x 58</t>
  </si>
  <si>
    <t>L3 x 2 1/2 x 1/4</t>
  </si>
  <si>
    <t>W12 x 65</t>
  </si>
  <si>
    <t>L3 x 2 1/2 x 3/16</t>
  </si>
  <si>
    <t>W12 x 72</t>
  </si>
  <si>
    <t>L3 x 2 1/2 x 3/8</t>
  </si>
  <si>
    <t>W12 x 79</t>
  </si>
  <si>
    <t>L3 x 2 1/2 x 5/16</t>
  </si>
  <si>
    <t>W12 x 85</t>
  </si>
  <si>
    <t>L3 x 2 1/2 x 7/16</t>
  </si>
  <si>
    <t>W12 x 92</t>
  </si>
  <si>
    <t>L3 x 2 x 1/2</t>
  </si>
  <si>
    <t>W12 x 99</t>
  </si>
  <si>
    <t>L3 x 2 x 1/4</t>
  </si>
  <si>
    <t>W12 x 106</t>
  </si>
  <si>
    <t>L3 x 2 x 3/16</t>
  </si>
  <si>
    <t>W12 x 120</t>
  </si>
  <si>
    <t>L3 x 2 x 3/8</t>
  </si>
  <si>
    <t>W12 x 133</t>
  </si>
  <si>
    <t>L3 x 2 x 5/16</t>
  </si>
  <si>
    <t>W14 x 22</t>
  </si>
  <si>
    <t>L3 x 2 x 7/16</t>
  </si>
  <si>
    <t>W14 x 26</t>
  </si>
  <si>
    <t>L3 x 3 x 1/2</t>
  </si>
  <si>
    <t>W14 x 30</t>
  </si>
  <si>
    <t>L3 x 3 x 1/4</t>
  </si>
  <si>
    <t>W14 x 34</t>
  </si>
  <si>
    <t>L3 x 3 x 3/16</t>
  </si>
  <si>
    <t>W14 x 38</t>
  </si>
  <si>
    <t>L3 x 3 x 3/8</t>
  </si>
  <si>
    <t>W14 x 43</t>
  </si>
  <si>
    <t>L3 x 3 x 5/16</t>
  </si>
  <si>
    <t>W14 x 48</t>
  </si>
  <si>
    <t>L3 x 3 x 7/16</t>
  </si>
  <si>
    <t>W14 x 53</t>
  </si>
  <si>
    <t>L4 x 3 1/2 x 1/2</t>
  </si>
  <si>
    <t>W14 x 61</t>
  </si>
  <si>
    <t>L4 x 3 1/2 x 1/4</t>
  </si>
  <si>
    <t>W14 x 68</t>
  </si>
  <si>
    <t>L4 x 3 1/2 x 3/8</t>
  </si>
  <si>
    <t>W14 x 74</t>
  </si>
  <si>
    <t>L4 x 3 1/2 x 5/16</t>
  </si>
  <si>
    <t>W14 x 78</t>
  </si>
  <si>
    <t>L4 x 3 1/2 x 5/8</t>
  </si>
  <si>
    <t>W14 x 84</t>
  </si>
  <si>
    <t>L4 x 3 1/2 x 7/16</t>
  </si>
  <si>
    <t>W14 x 87</t>
  </si>
  <si>
    <t>L4 x 3 x  1/2</t>
  </si>
  <si>
    <t>W14 x 95</t>
  </si>
  <si>
    <t>L4 x 3 x  1/4</t>
  </si>
  <si>
    <t>W14 x 103</t>
  </si>
  <si>
    <t>L4 x 3 x  3/8</t>
  </si>
  <si>
    <t>W14 x 111</t>
  </si>
  <si>
    <t>L4 x 3 x  5/16</t>
  </si>
  <si>
    <t>W14 x 119</t>
  </si>
  <si>
    <t>L4 x 3 x  5/8</t>
  </si>
  <si>
    <t>W14 x 127</t>
  </si>
  <si>
    <t>L4 x 3 x  7/16</t>
  </si>
  <si>
    <t>W14 x 136</t>
  </si>
  <si>
    <t>L4 x 4 x 1/2</t>
  </si>
  <si>
    <t>W14 x 142</t>
  </si>
  <si>
    <t>L4 x 4 x 1/4</t>
  </si>
  <si>
    <t>W14 x 150</t>
  </si>
  <si>
    <t>L4 x 4 x 3/4</t>
  </si>
  <si>
    <t>W14 x 158</t>
  </si>
  <si>
    <t>L4 x 4 x 3/8</t>
  </si>
  <si>
    <t>W14 x 167</t>
  </si>
  <si>
    <t>L4 x 4 x 5/16</t>
  </si>
  <si>
    <t>W14 x 176</t>
  </si>
  <si>
    <t>L4 x 4 x 5/8</t>
  </si>
  <si>
    <t>W14 x 184</t>
  </si>
  <si>
    <t>L4 x 4 x 7/16</t>
  </si>
  <si>
    <t>W14 x 193</t>
  </si>
  <si>
    <t>L5 x 3 1/2 x 1/2</t>
  </si>
  <si>
    <t>W14 x 202</t>
  </si>
  <si>
    <t>L5 x 3 1/2 x 1/4</t>
  </si>
  <si>
    <t>W14 x 211</t>
  </si>
  <si>
    <t>L5 x 3 1/2 x 3/4</t>
  </si>
  <si>
    <t>W14 x 219</t>
  </si>
  <si>
    <t>L5 x 3 1/2 x 3/8</t>
  </si>
  <si>
    <t>W14 x 228</t>
  </si>
  <si>
    <t>L5 x 3 1/2 x 5/16</t>
  </si>
  <si>
    <t>W14 x 237</t>
  </si>
  <si>
    <t>L5 x 3 1/2 x 5/8</t>
  </si>
  <si>
    <t>W14 x 246</t>
  </si>
  <si>
    <t>L5 x 3 1/2 x 7/16</t>
  </si>
  <si>
    <t>W14 x 264</t>
  </si>
  <si>
    <t>L5 x 3 x 1/2</t>
  </si>
  <si>
    <t>W14 x 287</t>
  </si>
  <si>
    <t>L5 x 3 x 1/4</t>
  </si>
  <si>
    <t>W14 x 314</t>
  </si>
  <si>
    <t>L5 x 3 x 3/8</t>
  </si>
  <si>
    <t>W14 x 320</t>
  </si>
  <si>
    <t>L5 x 3 x 5/16</t>
  </si>
  <si>
    <t>W14 x 342</t>
  </si>
  <si>
    <t>L5 x 3 x 7/16</t>
  </si>
  <si>
    <t>W14 x 370</t>
  </si>
  <si>
    <t>L5 x 5 x 1/2</t>
  </si>
  <si>
    <t>W14 x 398</t>
  </si>
  <si>
    <t>L5 x 5 x 3/4</t>
  </si>
  <si>
    <t>W14 x 426</t>
  </si>
  <si>
    <t>L5 x 5 x 3/8</t>
  </si>
  <si>
    <t>W14 x 455</t>
  </si>
  <si>
    <t>L5 x 5 x 5/16</t>
  </si>
  <si>
    <t>W14 x 500</t>
  </si>
  <si>
    <t>L5 x 5 x 5/8</t>
  </si>
  <si>
    <t>W14 x 550</t>
  </si>
  <si>
    <t>L5 x 5 x 7/16</t>
  </si>
  <si>
    <t>W14 x 605</t>
  </si>
  <si>
    <t>L5 x 5 x 7/8</t>
  </si>
  <si>
    <t>W14 x 665</t>
  </si>
  <si>
    <t>L6 x 3 1/2 x 1/2</t>
  </si>
  <si>
    <t>W14 x 730</t>
  </si>
  <si>
    <t>L6 x 3 1/2 x 1/4</t>
  </si>
  <si>
    <t>W16 x 26</t>
  </si>
  <si>
    <t>L6 x 3 1/2 x 3/8</t>
  </si>
  <si>
    <t>W16 x 31</t>
  </si>
  <si>
    <t>L6 x 3 1/2 x 5/16</t>
  </si>
  <si>
    <t>W16 x 36</t>
  </si>
  <si>
    <t>L6 x 4 x 1/2</t>
  </si>
  <si>
    <t>W16 x 40</t>
  </si>
  <si>
    <t>L6 x 4 x 1/4</t>
  </si>
  <si>
    <t>W16 x 45</t>
  </si>
  <si>
    <t>L6 x 4 x 3/4</t>
  </si>
  <si>
    <t>W16 x 50</t>
  </si>
  <si>
    <t>L6 x 4 x 3/8</t>
  </si>
  <si>
    <t>W16 x 58</t>
  </si>
  <si>
    <t>L6 x 4 x 5/16</t>
  </si>
  <si>
    <t>W16 x 64</t>
  </si>
  <si>
    <t>L6 x 4 x 5/8</t>
  </si>
  <si>
    <t>W16 x 71</t>
  </si>
  <si>
    <t>L6 x 4 x 7/16</t>
  </si>
  <si>
    <t>W16 x 78</t>
  </si>
  <si>
    <t>L6 x 4 x 7/8</t>
  </si>
  <si>
    <t>W16 x 88</t>
  </si>
  <si>
    <t>L6 x 4 x 9/16</t>
  </si>
  <si>
    <t>W16 x 96</t>
  </si>
  <si>
    <t>L6 x 6 x 1</t>
  </si>
  <si>
    <t>W18 x 35</t>
  </si>
  <si>
    <t>L6 x 6 x 1/2</t>
  </si>
  <si>
    <t>W18 x 40</t>
  </si>
  <si>
    <t>L6 x 6 x 3/4</t>
  </si>
  <si>
    <t>W18 x 45</t>
  </si>
  <si>
    <t>L6 x 6 x 3/8</t>
  </si>
  <si>
    <t>W18 x 50</t>
  </si>
  <si>
    <t>L6 x 6 x 5/16</t>
  </si>
  <si>
    <t>W18 x 55</t>
  </si>
  <si>
    <t>L6 x 6 x 5/8</t>
  </si>
  <si>
    <t>W18 x 60</t>
  </si>
  <si>
    <t>L6 x 6 x 7/16</t>
  </si>
  <si>
    <t>W18 x 64</t>
  </si>
  <si>
    <t>L6 x 6 x 7/8</t>
  </si>
  <si>
    <t>W18 x 70</t>
  </si>
  <si>
    <t>L6 x 6 x 9/16</t>
  </si>
  <si>
    <t>W18 x 77</t>
  </si>
  <si>
    <t>L7 x 4 x 1/2</t>
  </si>
  <si>
    <t>W18 x 85</t>
  </si>
  <si>
    <t>L7 x 4 x 3/4</t>
  </si>
  <si>
    <t>W18 x 96</t>
  </si>
  <si>
    <t>L7 x 4 x 3/8</t>
  </si>
  <si>
    <t>W18 x 105</t>
  </si>
  <si>
    <t>L7 x 4 x 5/8</t>
  </si>
  <si>
    <t>W18 x 114</t>
  </si>
  <si>
    <t>L7 x 4 x 7/16</t>
  </si>
  <si>
    <t>W21 x 44</t>
  </si>
  <si>
    <t>L7 x 4 x 7/8</t>
  </si>
  <si>
    <t>W21 x 49</t>
  </si>
  <si>
    <t>L7 x 4 x 9/16</t>
  </si>
  <si>
    <t>W21 x 55</t>
  </si>
  <si>
    <t>L8 x 4 x 1</t>
  </si>
  <si>
    <t>W21 x 62</t>
  </si>
  <si>
    <t>L8 x 4 x 1/2</t>
  </si>
  <si>
    <t>W21 x 68</t>
  </si>
  <si>
    <t>L8 x 4 x 3/4</t>
  </si>
  <si>
    <t>W21 x 73</t>
  </si>
  <si>
    <t>L8 x 4 x 5/8</t>
  </si>
  <si>
    <t>W21 x 82</t>
  </si>
  <si>
    <t>L8 x 4 x 7/16</t>
  </si>
  <si>
    <t>W21 x 96</t>
  </si>
  <si>
    <t>L8 x 4 x 7/8</t>
  </si>
  <si>
    <t>W21 x 112</t>
  </si>
  <si>
    <t>L8 x 4 x 9/16</t>
  </si>
  <si>
    <t>W21 x 127</t>
  </si>
  <si>
    <t>L8 x 6 x 1</t>
  </si>
  <si>
    <t>W21 x 142</t>
  </si>
  <si>
    <t>L8 x 6 x 1/2</t>
  </si>
  <si>
    <t>W24 x 55</t>
  </si>
  <si>
    <t>L8 x 6 x 3/4</t>
  </si>
  <si>
    <t>W24 x 61</t>
  </si>
  <si>
    <t>L8 x 6 x 5/8</t>
  </si>
  <si>
    <t>W24 x 68</t>
  </si>
  <si>
    <t>L8 x 6 x 7/16</t>
  </si>
  <si>
    <t>W24 x 76</t>
  </si>
  <si>
    <t>L8 x 6 x 7/8</t>
  </si>
  <si>
    <t>W24 x 84</t>
  </si>
  <si>
    <t>L8 x 6 x 9/16</t>
  </si>
  <si>
    <t>W24 x 94</t>
  </si>
  <si>
    <t>L8 x 8 x 1</t>
  </si>
  <si>
    <t>W24 x 100</t>
  </si>
  <si>
    <t>W24 x 110</t>
  </si>
  <si>
    <t>L8 x 8 x 1/2</t>
  </si>
  <si>
    <t>W24 x 120</t>
  </si>
  <si>
    <t>L8 x 8 x 3/4</t>
  </si>
  <si>
    <t>W24 x 130</t>
  </si>
  <si>
    <t>L8 x 8 x 5/8</t>
  </si>
  <si>
    <t>W24 x 145</t>
  </si>
  <si>
    <t>L8 x 8 x 7/8</t>
  </si>
  <si>
    <t>W24 x 160</t>
  </si>
  <si>
    <t>L8 x 8 x 9/16</t>
  </si>
  <si>
    <t>W27 x 84</t>
  </si>
  <si>
    <t>L9 x 4 x 1</t>
  </si>
  <si>
    <t>W27 x 94</t>
  </si>
  <si>
    <t>L9 x 4 x 1/2</t>
  </si>
  <si>
    <t>W27 x 102</t>
  </si>
  <si>
    <t>L9 x 4 x 3/4</t>
  </si>
  <si>
    <t>W27 x 114</t>
  </si>
  <si>
    <t>L9 x 4 x 5/8</t>
  </si>
  <si>
    <t>L9 x 4 x 7/8</t>
  </si>
  <si>
    <t>W27 x 160</t>
  </si>
  <si>
    <t>L9 x 4 x 9/16</t>
  </si>
  <si>
    <t>W27 x 178</t>
  </si>
  <si>
    <t>W27 x 194</t>
  </si>
  <si>
    <t>W27 x 217</t>
  </si>
  <si>
    <t>W27 x 235</t>
  </si>
  <si>
    <t>W27 x 258</t>
  </si>
  <si>
    <t>W30 x 99</t>
  </si>
  <si>
    <t>W30 x 108</t>
  </si>
  <si>
    <t>W30 x 116</t>
  </si>
  <si>
    <t>W30 x 124</t>
  </si>
  <si>
    <t>W30 x 132</t>
  </si>
  <si>
    <t>W30 x 172</t>
  </si>
  <si>
    <t>W30 x 190</t>
  </si>
  <si>
    <t>W30 x 211</t>
  </si>
  <si>
    <t>W33 x 118</t>
  </si>
  <si>
    <t>W33 x 130</t>
  </si>
  <si>
    <t>W33 x 141</t>
  </si>
  <si>
    <t>W33 x 152</t>
  </si>
  <si>
    <t>W33 x 201</t>
  </si>
  <si>
    <t>W33 x 220</t>
  </si>
  <si>
    <t>W33 x 240</t>
  </si>
  <si>
    <t>W36 x 135</t>
  </si>
  <si>
    <t>W36 x 150</t>
  </si>
  <si>
    <t>W36 x 160</t>
  </si>
  <si>
    <t>W36 x 170</t>
  </si>
  <si>
    <t>W36 x 182</t>
  </si>
  <si>
    <t>W36 x 194</t>
  </si>
  <si>
    <t>W36 x 230</t>
  </si>
  <si>
    <t>W36 x 245</t>
  </si>
  <si>
    <t>W36 x 260</t>
  </si>
  <si>
    <t>W36 x 280</t>
  </si>
  <si>
    <t>W36 x 300</t>
  </si>
  <si>
    <t>W36 x 328</t>
  </si>
  <si>
    <t>W36 x 359</t>
  </si>
  <si>
    <t>W36 x 393</t>
  </si>
  <si>
    <t>Length (ft)</t>
  </si>
  <si>
    <t>Descriptions</t>
  </si>
  <si>
    <t>SQ. FT.</t>
  </si>
  <si>
    <t>EACH</t>
  </si>
  <si>
    <t>Total Linear (ft.)</t>
  </si>
  <si>
    <t>Beam Size/ X-frames</t>
  </si>
  <si>
    <t>No. Beams / X-Frames</t>
  </si>
  <si>
    <t>PAINTING</t>
  </si>
  <si>
    <t>A</t>
  </si>
  <si>
    <t>B</t>
  </si>
  <si>
    <t>C</t>
  </si>
  <si>
    <t>D</t>
  </si>
  <si>
    <t>E</t>
  </si>
  <si>
    <t>F</t>
  </si>
  <si>
    <t>G</t>
  </si>
  <si>
    <t>H</t>
  </si>
  <si>
    <t>K</t>
  </si>
  <si>
    <t>d</t>
  </si>
  <si>
    <t>FLANGE WIDTH</t>
  </si>
  <si>
    <t>R</t>
  </si>
  <si>
    <t>S</t>
  </si>
  <si>
    <t>T</t>
  </si>
  <si>
    <t>U</t>
  </si>
  <si>
    <t>V</t>
  </si>
  <si>
    <t>W</t>
  </si>
  <si>
    <t>X</t>
  </si>
  <si>
    <t>Y</t>
  </si>
  <si>
    <t>BASE PLATE</t>
  </si>
  <si>
    <t>TOTAL</t>
  </si>
  <si>
    <t>E-100</t>
  </si>
  <si>
    <t>E-150</t>
  </si>
  <si>
    <t>E-200</t>
  </si>
  <si>
    <t>E-250</t>
  </si>
  <si>
    <t>TDF</t>
  </si>
  <si>
    <t>ITEM 514 - FIELD PAINTING OF STRUCTURAL STEEL, FINISH COAT</t>
  </si>
  <si>
    <t>ITEM 514 - FINAL INSPECTION REPAIR</t>
  </si>
  <si>
    <t>W27 x 146</t>
  </si>
  <si>
    <t>ITEM 514 - SURFACE PREPARATION OF EXISTING STRUCTURAL STEEL</t>
  </si>
  <si>
    <t>ITEM 514 - FIELD PAINTING STRUCTURAL STEEL, INTERMEDIATE COAT</t>
  </si>
  <si>
    <t>ITEM 514 - FIELD PAINTING OF EXISTING STRUCTURAL STEEL, PRIME COAT</t>
  </si>
  <si>
    <t>Beams (flanges)</t>
  </si>
  <si>
    <t>ITEM 514 - GRINDING FINS, TEARS, SLIVERS ON EXISTING STRUCTURAL STEEL</t>
  </si>
  <si>
    <t>MNHR</t>
  </si>
  <si>
    <r>
      <t>Beam/ ft</t>
    </r>
    <r>
      <rPr>
        <b/>
        <vertAlign val="superscript"/>
        <sz val="10"/>
        <rFont val="Calibri"/>
        <family val="2"/>
        <scheme val="minor"/>
      </rPr>
      <t>2</t>
    </r>
    <r>
      <rPr>
        <b/>
        <sz val="10"/>
        <rFont val="Calibri"/>
        <family val="2"/>
        <scheme val="minor"/>
      </rPr>
      <t xml:space="preserve"> or X-Frames/ft</t>
    </r>
    <r>
      <rPr>
        <b/>
        <vertAlign val="superscript"/>
        <sz val="10"/>
        <rFont val="Calibri"/>
        <family val="2"/>
        <scheme val="minor"/>
      </rPr>
      <t>2</t>
    </r>
  </si>
  <si>
    <t>GUE-70/77-VAR</t>
  </si>
  <si>
    <t>Web Splice Plates (Edges)</t>
  </si>
  <si>
    <t>Bottom Flange Splice Plates (Edges)</t>
  </si>
  <si>
    <t>Rocker R-100</t>
  </si>
  <si>
    <t>Rocker R-175</t>
  </si>
  <si>
    <t>Bolster B-175</t>
  </si>
  <si>
    <t>BDM 404.1.11</t>
  </si>
  <si>
    <t>Beam Line 1 (webs)</t>
  </si>
  <si>
    <t>Beam Line 1 (flanges)</t>
  </si>
  <si>
    <t>Beam Line 5 (webs)</t>
  </si>
  <si>
    <t>Inner Flange Splice Plates (Edges)</t>
  </si>
  <si>
    <t>Scuppers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</si>
</sst>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5" formatCode="&quot;$&quot;#,##0_);\(&quot;$&quot;#,##0\)"/>
    <numFmt numFmtId="164" formatCode="0.0"/>
    <numFmt numFmtId="165" formatCode="0.0000"/>
  </numFmts>
  <fonts count="29" x14ac:knownFonts="1">
    <font>
      <sz val="10"/>
      <name val="Arial"/>
    </font>
    <font>
      <b/>
      <sz val="1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color indexed="1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vertAlign val="superscript"/>
      <sz val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theme="3"/>
      <name val="Arial"/>
      <family val="2"/>
    </font>
    <font>
      <b/>
      <i/>
      <sz val="11"/>
      <name val="Calibri"/>
      <family val="2"/>
      <scheme val="minor"/>
    </font>
    <font>
      <b/>
      <sz val="10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indexed="14"/>
      <name val="Calibri"/>
      <family val="2"/>
      <scheme val="minor"/>
    </font>
    <font>
      <sz val="9"/>
      <name val="Calibri"/>
      <family val="2"/>
      <scheme val="minor"/>
    </font>
    <font>
      <b/>
      <sz val="9"/>
      <color rgb="FF00B050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theme="9" tint="-0.249977111117893"/>
      <name val="Calibri"/>
      <family val="2"/>
      <scheme val="minor"/>
    </font>
    <font>
      <b/>
      <sz val="9"/>
      <color theme="9"/>
      <name val="Calibri"/>
      <family val="2"/>
      <scheme val="minor"/>
    </font>
    <font>
      <b/>
      <sz val="9"/>
      <color indexed="14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80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17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17"/>
      </bottom>
      <diagonal/>
    </border>
    <border>
      <left/>
      <right/>
      <top style="thin">
        <color indexed="17"/>
      </top>
      <bottom style="thin">
        <color indexed="17"/>
      </bottom>
      <diagonal/>
    </border>
    <border>
      <left style="medium">
        <color indexed="17"/>
      </left>
      <right/>
      <top style="medium">
        <color indexed="17"/>
      </top>
      <bottom style="medium">
        <color indexed="17"/>
      </bottom>
      <diagonal/>
    </border>
    <border>
      <left/>
      <right/>
      <top style="medium">
        <color indexed="17"/>
      </top>
      <bottom style="medium">
        <color indexed="17"/>
      </bottom>
      <diagonal/>
    </border>
    <border>
      <left/>
      <right style="medium">
        <color indexed="17"/>
      </right>
      <top style="medium">
        <color indexed="17"/>
      </top>
      <bottom style="medium">
        <color indexed="17"/>
      </bottom>
      <diagonal/>
    </border>
    <border>
      <left style="medium">
        <color indexed="17"/>
      </left>
      <right/>
      <top style="medium">
        <color indexed="17"/>
      </top>
      <bottom/>
      <diagonal/>
    </border>
    <border>
      <left/>
      <right/>
      <top style="medium">
        <color indexed="17"/>
      </top>
      <bottom/>
      <diagonal/>
    </border>
    <border>
      <left/>
      <right style="medium">
        <color indexed="17"/>
      </right>
      <top style="medium">
        <color indexed="17"/>
      </top>
      <bottom/>
      <diagonal/>
    </border>
    <border>
      <left style="medium">
        <color indexed="17"/>
      </left>
      <right/>
      <top/>
      <bottom style="medium">
        <color indexed="17"/>
      </bottom>
      <diagonal/>
    </border>
    <border>
      <left/>
      <right/>
      <top/>
      <bottom style="medium">
        <color indexed="17"/>
      </bottom>
      <diagonal/>
    </border>
    <border>
      <left/>
      <right style="medium">
        <color indexed="17"/>
      </right>
      <top/>
      <bottom style="medium">
        <color indexed="17"/>
      </bottom>
      <diagonal/>
    </border>
    <border>
      <left/>
      <right style="thin">
        <color indexed="17"/>
      </right>
      <top style="medium">
        <color indexed="17"/>
      </top>
      <bottom/>
      <diagonal/>
    </border>
    <border>
      <left/>
      <right style="thin">
        <color indexed="17"/>
      </right>
      <top/>
      <bottom style="medium">
        <color indexed="17"/>
      </bottom>
      <diagonal/>
    </border>
    <border>
      <left style="thin">
        <color indexed="17"/>
      </left>
      <right/>
      <top style="medium">
        <color indexed="17"/>
      </top>
      <bottom/>
      <diagonal/>
    </border>
    <border>
      <left style="thin">
        <color indexed="17"/>
      </left>
      <right/>
      <top/>
      <bottom style="medium">
        <color indexed="17"/>
      </bottom>
      <diagonal/>
    </border>
    <border>
      <left style="thin">
        <color indexed="17"/>
      </left>
      <right style="thin">
        <color indexed="17"/>
      </right>
      <top style="medium">
        <color indexed="17"/>
      </top>
      <bottom/>
      <diagonal/>
    </border>
    <border>
      <left style="thin">
        <color indexed="17"/>
      </left>
      <right style="thin">
        <color indexed="17"/>
      </right>
      <top/>
      <bottom style="medium">
        <color indexed="17"/>
      </bottom>
      <diagonal/>
    </border>
    <border>
      <left style="thin">
        <color indexed="17"/>
      </left>
      <right style="medium">
        <color indexed="17"/>
      </right>
      <top style="medium">
        <color indexed="17"/>
      </top>
      <bottom/>
      <diagonal/>
    </border>
    <border>
      <left style="medium">
        <color indexed="17"/>
      </left>
      <right style="medium">
        <color indexed="17"/>
      </right>
      <top style="medium">
        <color indexed="17"/>
      </top>
      <bottom/>
      <diagonal/>
    </border>
    <border>
      <left style="thin">
        <color indexed="17"/>
      </left>
      <right style="medium">
        <color indexed="17"/>
      </right>
      <top/>
      <bottom style="medium">
        <color indexed="17"/>
      </bottom>
      <diagonal/>
    </border>
    <border>
      <left style="medium">
        <color indexed="17"/>
      </left>
      <right style="medium">
        <color indexed="17"/>
      </right>
      <top/>
      <bottom style="medium">
        <color indexed="17"/>
      </bottom>
      <diagonal/>
    </border>
    <border>
      <left style="medium">
        <color indexed="17"/>
      </left>
      <right/>
      <top style="medium">
        <color indexed="17"/>
      </top>
      <bottom style="thin">
        <color indexed="17"/>
      </bottom>
      <diagonal/>
    </border>
    <border>
      <left/>
      <right/>
      <top style="medium">
        <color indexed="17"/>
      </top>
      <bottom style="thin">
        <color indexed="17"/>
      </bottom>
      <diagonal/>
    </border>
    <border>
      <left/>
      <right style="medium">
        <color indexed="17"/>
      </right>
      <top style="medium">
        <color indexed="17"/>
      </top>
      <bottom style="thin">
        <color indexed="17"/>
      </bottom>
      <diagonal/>
    </border>
    <border>
      <left/>
      <right style="thin">
        <color indexed="17"/>
      </right>
      <top style="medium">
        <color indexed="17"/>
      </top>
      <bottom style="thin">
        <color indexed="17"/>
      </bottom>
      <diagonal/>
    </border>
    <border>
      <left style="thin">
        <color indexed="17"/>
      </left>
      <right/>
      <top style="medium">
        <color indexed="17"/>
      </top>
      <bottom style="thin">
        <color indexed="17"/>
      </bottom>
      <diagonal/>
    </border>
    <border>
      <left style="thin">
        <color indexed="17"/>
      </left>
      <right style="medium">
        <color indexed="17"/>
      </right>
      <top style="medium">
        <color indexed="17"/>
      </top>
      <bottom style="thin">
        <color indexed="17"/>
      </bottom>
      <diagonal/>
    </border>
    <border>
      <left style="medium">
        <color indexed="17"/>
      </left>
      <right style="medium">
        <color indexed="17"/>
      </right>
      <top style="medium">
        <color indexed="17"/>
      </top>
      <bottom style="thin">
        <color indexed="17"/>
      </bottom>
      <diagonal/>
    </border>
    <border>
      <left style="medium">
        <color indexed="17"/>
      </left>
      <right/>
      <top style="thin">
        <color indexed="17"/>
      </top>
      <bottom style="thin">
        <color indexed="17"/>
      </bottom>
      <diagonal/>
    </border>
    <border>
      <left/>
      <right style="medium">
        <color indexed="17"/>
      </right>
      <top style="thin">
        <color indexed="17"/>
      </top>
      <bottom style="thin">
        <color indexed="17"/>
      </bottom>
      <diagonal/>
    </border>
    <border>
      <left/>
      <right style="thin">
        <color indexed="17"/>
      </right>
      <top style="thin">
        <color indexed="17"/>
      </top>
      <bottom style="thin">
        <color indexed="17"/>
      </bottom>
      <diagonal/>
    </border>
    <border>
      <left style="thin">
        <color indexed="17"/>
      </left>
      <right/>
      <top style="thin">
        <color indexed="17"/>
      </top>
      <bottom style="thin">
        <color indexed="17"/>
      </bottom>
      <diagonal/>
    </border>
    <border>
      <left style="thin">
        <color indexed="17"/>
      </left>
      <right style="medium">
        <color indexed="17"/>
      </right>
      <top style="thin">
        <color indexed="17"/>
      </top>
      <bottom style="thin">
        <color indexed="17"/>
      </bottom>
      <diagonal/>
    </border>
    <border>
      <left style="medium">
        <color indexed="17"/>
      </left>
      <right style="medium">
        <color indexed="17"/>
      </right>
      <top style="thin">
        <color indexed="17"/>
      </top>
      <bottom style="thin">
        <color indexed="17"/>
      </bottom>
      <diagonal/>
    </border>
    <border>
      <left style="medium">
        <color indexed="17"/>
      </left>
      <right style="medium">
        <color indexed="17"/>
      </right>
      <top style="double">
        <color indexed="17"/>
      </top>
      <bottom style="medium">
        <color indexed="17"/>
      </bottom>
      <diagonal/>
    </border>
    <border>
      <left style="medium">
        <color indexed="17"/>
      </left>
      <right/>
      <top style="double">
        <color indexed="17"/>
      </top>
      <bottom style="medium">
        <color indexed="17"/>
      </bottom>
      <diagonal/>
    </border>
    <border>
      <left/>
      <right/>
      <top style="double">
        <color indexed="17"/>
      </top>
      <bottom style="medium">
        <color indexed="17"/>
      </bottom>
      <diagonal/>
    </border>
    <border>
      <left/>
      <right style="medium">
        <color indexed="17"/>
      </right>
      <top style="double">
        <color indexed="17"/>
      </top>
      <bottom style="medium">
        <color indexed="17"/>
      </bottom>
      <diagonal/>
    </border>
    <border>
      <left style="medium">
        <color indexed="17"/>
      </left>
      <right style="medium">
        <color indexed="17"/>
      </right>
      <top/>
      <bottom style="thin">
        <color indexed="17"/>
      </bottom>
      <diagonal/>
    </border>
    <border>
      <left style="medium">
        <color indexed="17"/>
      </left>
      <right/>
      <top style="thin">
        <color rgb="FF008000"/>
      </top>
      <bottom style="thin">
        <color rgb="FF008000"/>
      </bottom>
      <diagonal/>
    </border>
    <border>
      <left/>
      <right/>
      <top style="thin">
        <color rgb="FF008000"/>
      </top>
      <bottom style="thin">
        <color rgb="FF008000"/>
      </bottom>
      <diagonal/>
    </border>
    <border>
      <left/>
      <right style="medium">
        <color indexed="17"/>
      </right>
      <top style="thin">
        <color rgb="FF008000"/>
      </top>
      <bottom style="thin">
        <color rgb="FF008000"/>
      </bottom>
      <diagonal/>
    </border>
    <border>
      <left style="medium">
        <color indexed="17"/>
      </left>
      <right/>
      <top style="thin">
        <color indexed="17"/>
      </top>
      <bottom/>
      <diagonal/>
    </border>
    <border>
      <left/>
      <right style="medium">
        <color indexed="17"/>
      </right>
      <top style="thin">
        <color indexed="17"/>
      </top>
      <bottom/>
      <diagonal/>
    </border>
    <border>
      <left/>
      <right style="thin">
        <color indexed="17"/>
      </right>
      <top style="thin">
        <color indexed="17"/>
      </top>
      <bottom/>
      <diagonal/>
    </border>
    <border>
      <left style="thin">
        <color indexed="17"/>
      </left>
      <right/>
      <top style="thin">
        <color indexed="17"/>
      </top>
      <bottom/>
      <diagonal/>
    </border>
    <border>
      <left style="medium">
        <color indexed="17"/>
      </left>
      <right/>
      <top/>
      <bottom style="thin">
        <color indexed="17"/>
      </bottom>
      <diagonal/>
    </border>
    <border>
      <left/>
      <right style="medium">
        <color indexed="17"/>
      </right>
      <top/>
      <bottom style="thin">
        <color indexed="17"/>
      </bottom>
      <diagonal/>
    </border>
    <border>
      <left/>
      <right style="thin">
        <color indexed="17"/>
      </right>
      <top/>
      <bottom style="thin">
        <color indexed="17"/>
      </bottom>
      <diagonal/>
    </border>
    <border>
      <left style="thin">
        <color indexed="17"/>
      </left>
      <right/>
      <top/>
      <bottom style="thin">
        <color indexed="17"/>
      </bottom>
      <diagonal/>
    </border>
    <border>
      <left style="thin">
        <color indexed="17"/>
      </left>
      <right style="medium">
        <color indexed="17"/>
      </right>
      <top/>
      <bottom style="thin">
        <color indexed="17"/>
      </bottom>
      <diagonal/>
    </border>
    <border>
      <left style="thin">
        <color indexed="17"/>
      </left>
      <right/>
      <top style="thin">
        <color indexed="17"/>
      </top>
      <bottom style="double">
        <color indexed="17"/>
      </bottom>
      <diagonal/>
    </border>
    <border>
      <left/>
      <right/>
      <top style="thin">
        <color indexed="17"/>
      </top>
      <bottom style="double">
        <color indexed="17"/>
      </bottom>
      <diagonal/>
    </border>
    <border>
      <left/>
      <right style="thin">
        <color indexed="17"/>
      </right>
      <top style="thin">
        <color indexed="17"/>
      </top>
      <bottom style="double">
        <color indexed="17"/>
      </bottom>
      <diagonal/>
    </border>
    <border>
      <left/>
      <right style="medium">
        <color indexed="17"/>
      </right>
      <top style="thin">
        <color indexed="17"/>
      </top>
      <bottom style="double">
        <color indexed="17"/>
      </bottom>
      <diagonal/>
    </border>
  </borders>
  <cellStyleXfs count="8">
    <xf numFmtId="0" fontId="0" fillId="0" borderId="0"/>
    <xf numFmtId="3" fontId="13" fillId="0" borderId="0"/>
    <xf numFmtId="5" fontId="13" fillId="0" borderId="0"/>
    <xf numFmtId="14" fontId="13" fillId="0" borderId="0"/>
    <xf numFmtId="2" fontId="13" fillId="0" borderId="0"/>
    <xf numFmtId="0" fontId="1" fillId="0" borderId="0"/>
    <xf numFmtId="0" fontId="2" fillId="0" borderId="0"/>
    <xf numFmtId="0" fontId="13" fillId="0" borderId="1"/>
  </cellStyleXfs>
  <cellXfs count="2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Continuous"/>
    </xf>
    <xf numFmtId="0" fontId="5" fillId="0" borderId="0" xfId="0" applyFont="1" applyAlignment="1">
      <alignment horizontal="centerContinuous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0" fillId="0" borderId="2" xfId="0" applyBorder="1"/>
    <xf numFmtId="0" fontId="11" fillId="0" borderId="3" xfId="0" applyFont="1" applyBorder="1" applyAlignment="1">
      <alignment horizontal="centerContinuous" vertical="center"/>
    </xf>
    <xf numFmtId="0" fontId="0" fillId="0" borderId="4" xfId="0" applyBorder="1" applyAlignment="1">
      <alignment horizontal="centerContinuous" vertical="center"/>
    </xf>
    <xf numFmtId="0" fontId="0" fillId="0" borderId="5" xfId="0" applyBorder="1" applyAlignment="1">
      <alignment horizontal="centerContinuous" vertical="center"/>
    </xf>
    <xf numFmtId="0" fontId="11" fillId="0" borderId="3" xfId="0" applyFont="1" applyBorder="1" applyAlignment="1">
      <alignment horizontal="centerContinuous" vertical="center" wrapText="1"/>
    </xf>
    <xf numFmtId="0" fontId="0" fillId="0" borderId="5" xfId="0" applyBorder="1" applyAlignment="1">
      <alignment horizontal="centerContinuous" vertical="center" wrapText="1"/>
    </xf>
    <xf numFmtId="0" fontId="0" fillId="0" borderId="0" xfId="0" applyAlignment="1">
      <alignment vertical="center" wrapText="1"/>
    </xf>
    <xf numFmtId="0" fontId="11" fillId="0" borderId="4" xfId="0" applyFont="1" applyBorder="1" applyAlignment="1">
      <alignment horizontal="centerContinuous" vertical="center"/>
    </xf>
    <xf numFmtId="0" fontId="11" fillId="0" borderId="5" xfId="0" applyFont="1" applyBorder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0" fillId="0" borderId="0" xfId="0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 applyAlignment="1">
      <alignment vertical="center" wrapText="1"/>
    </xf>
    <xf numFmtId="0" fontId="0" fillId="0" borderId="8" xfId="0" applyBorder="1"/>
    <xf numFmtId="0" fontId="3" fillId="0" borderId="6" xfId="0" applyFont="1" applyBorder="1" applyAlignment="1">
      <alignment horizontal="centerContinuous" vertical="center" wrapText="1"/>
    </xf>
    <xf numFmtId="0" fontId="0" fillId="0" borderId="7" xfId="0" applyBorder="1" applyAlignment="1">
      <alignment horizontal="center" vertical="center" wrapText="1"/>
    </xf>
    <xf numFmtId="0" fontId="3" fillId="0" borderId="3" xfId="0" applyFont="1" applyBorder="1" applyAlignment="1">
      <alignment horizontal="centerContinuous" vertical="center"/>
    </xf>
    <xf numFmtId="0" fontId="3" fillId="0" borderId="5" xfId="0" applyFont="1" applyBorder="1" applyAlignment="1">
      <alignment horizontal="centerContinuous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0" fillId="0" borderId="10" xfId="0" applyBorder="1"/>
    <xf numFmtId="0" fontId="3" fillId="0" borderId="6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" fillId="0" borderId="6" xfId="0" applyFont="1" applyBorder="1" applyAlignment="1">
      <alignment horizontal="centerContinuous" vertical="center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2" fontId="0" fillId="0" borderId="12" xfId="0" applyNumberFormat="1" applyBorder="1" applyAlignment="1">
      <alignment horizontal="center" vertical="center"/>
    </xf>
    <xf numFmtId="2" fontId="0" fillId="0" borderId="13" xfId="0" applyNumberFormat="1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2" fontId="0" fillId="0" borderId="16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2" fontId="0" fillId="0" borderId="19" xfId="0" applyNumberFormat="1" applyBorder="1" applyAlignment="1">
      <alignment horizontal="center" vertical="center"/>
    </xf>
    <xf numFmtId="2" fontId="0" fillId="0" borderId="18" xfId="0" applyNumberForma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1" xfId="0" applyBorder="1"/>
    <xf numFmtId="0" fontId="0" fillId="0" borderId="13" xfId="0" applyBorder="1"/>
    <xf numFmtId="0" fontId="0" fillId="0" borderId="12" xfId="0" applyBorder="1" applyAlignment="1">
      <alignment horizontal="center" vertical="center"/>
    </xf>
    <xf numFmtId="2" fontId="0" fillId="0" borderId="21" xfId="0" applyNumberForma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2" fontId="0" fillId="0" borderId="23" xfId="0" applyNumberFormat="1" applyBorder="1" applyAlignment="1">
      <alignment horizontal="center" vertical="center"/>
    </xf>
    <xf numFmtId="2" fontId="0" fillId="0" borderId="24" xfId="0" applyNumberFormat="1" applyBorder="1" applyAlignment="1">
      <alignment horizontal="center" vertical="center"/>
    </xf>
    <xf numFmtId="2" fontId="0" fillId="0" borderId="15" xfId="0" applyNumberFormat="1" applyBorder="1" applyAlignment="1">
      <alignment horizontal="center" vertical="center"/>
    </xf>
    <xf numFmtId="0" fontId="10" fillId="0" borderId="0" xfId="0" applyFont="1"/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4" fillId="0" borderId="0" xfId="0" applyFont="1"/>
    <xf numFmtId="0" fontId="10" fillId="0" borderId="11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23" fillId="0" borderId="64" xfId="0" applyFont="1" applyBorder="1" applyAlignment="1">
      <alignment horizontal="center" vertical="center"/>
    </xf>
    <xf numFmtId="0" fontId="23" fillId="0" borderId="65" xfId="0" applyFont="1" applyBorder="1" applyAlignment="1">
      <alignment horizontal="center" vertical="center"/>
    </xf>
    <xf numFmtId="0" fontId="23" fillId="0" borderId="66" xfId="0" applyFont="1" applyBorder="1" applyAlignment="1">
      <alignment horizontal="center" vertical="center"/>
    </xf>
    <xf numFmtId="0" fontId="23" fillId="0" borderId="53" xfId="0" applyFont="1" applyBorder="1" applyAlignment="1">
      <alignment horizontal="center" vertical="center"/>
    </xf>
    <xf numFmtId="0" fontId="23" fillId="0" borderId="26" xfId="0" applyFont="1" applyBorder="1" applyAlignment="1">
      <alignment horizontal="center" vertical="center"/>
    </xf>
    <xf numFmtId="0" fontId="23" fillId="0" borderId="55" xfId="0" applyFont="1" applyBorder="1" applyAlignment="1">
      <alignment horizontal="center" vertical="center"/>
    </xf>
    <xf numFmtId="0" fontId="23" fillId="0" borderId="56" xfId="0" applyFont="1" applyBorder="1" applyAlignment="1">
      <alignment horizontal="center" vertical="center"/>
    </xf>
    <xf numFmtId="4" fontId="23" fillId="0" borderId="56" xfId="0" applyNumberFormat="1" applyFont="1" applyBorder="1" applyAlignment="1">
      <alignment horizontal="center" vertical="center"/>
    </xf>
    <xf numFmtId="4" fontId="23" fillId="0" borderId="26" xfId="0" applyNumberFormat="1" applyFont="1" applyBorder="1" applyAlignment="1">
      <alignment horizontal="center" vertical="center"/>
    </xf>
    <xf numFmtId="4" fontId="23" fillId="0" borderId="54" xfId="0" applyNumberFormat="1" applyFont="1" applyBorder="1" applyAlignment="1">
      <alignment horizontal="center" vertical="center"/>
    </xf>
    <xf numFmtId="0" fontId="23" fillId="0" borderId="54" xfId="0" applyFont="1" applyBorder="1" applyAlignment="1">
      <alignment horizontal="center" vertical="center"/>
    </xf>
    <xf numFmtId="0" fontId="23" fillId="0" borderId="71" xfId="0" applyFont="1" applyBorder="1" applyAlignment="1">
      <alignment horizontal="center" vertical="center"/>
    </xf>
    <xf numFmtId="0" fontId="23" fillId="0" borderId="25" xfId="0" applyFont="1" applyBorder="1" applyAlignment="1">
      <alignment horizontal="center" vertical="center"/>
    </xf>
    <xf numFmtId="0" fontId="23" fillId="0" borderId="72" xfId="0" applyFont="1" applyBorder="1" applyAlignment="1">
      <alignment horizontal="center" vertical="center"/>
    </xf>
    <xf numFmtId="0" fontId="23" fillId="0" borderId="64" xfId="0" applyFont="1" applyBorder="1" applyAlignment="1">
      <alignment horizontal="center" vertical="center"/>
    </xf>
    <xf numFmtId="0" fontId="23" fillId="0" borderId="65" xfId="0" applyFont="1" applyBorder="1" applyAlignment="1">
      <alignment horizontal="center" vertical="center"/>
    </xf>
    <xf numFmtId="0" fontId="23" fillId="0" borderId="66" xfId="0" applyFont="1" applyBorder="1" applyAlignment="1">
      <alignment horizontal="center" vertical="center"/>
    </xf>
    <xf numFmtId="0" fontId="23" fillId="0" borderId="53" xfId="0" applyFont="1" applyBorder="1" applyAlignment="1">
      <alignment horizontal="center" vertical="center"/>
    </xf>
    <xf numFmtId="0" fontId="23" fillId="0" borderId="26" xfId="0" applyFont="1" applyBorder="1" applyAlignment="1">
      <alignment horizontal="center" vertical="center"/>
    </xf>
    <xf numFmtId="0" fontId="23" fillId="0" borderId="55" xfId="0" applyFont="1" applyBorder="1" applyAlignment="1">
      <alignment horizontal="center" vertical="center"/>
    </xf>
    <xf numFmtId="0" fontId="23" fillId="0" borderId="56" xfId="0" applyFont="1" applyBorder="1" applyAlignment="1">
      <alignment horizontal="center" vertical="center"/>
    </xf>
    <xf numFmtId="4" fontId="23" fillId="0" borderId="56" xfId="0" applyNumberFormat="1" applyFont="1" applyBorder="1" applyAlignment="1">
      <alignment horizontal="center" vertical="center"/>
    </xf>
    <xf numFmtId="4" fontId="23" fillId="0" borderId="26" xfId="0" applyNumberFormat="1" applyFont="1" applyBorder="1" applyAlignment="1">
      <alignment horizontal="center" vertical="center"/>
    </xf>
    <xf numFmtId="4" fontId="23" fillId="0" borderId="54" xfId="0" applyNumberFormat="1" applyFont="1" applyBorder="1" applyAlignment="1">
      <alignment horizontal="center" vertical="center"/>
    </xf>
    <xf numFmtId="0" fontId="23" fillId="0" borderId="54" xfId="0" applyFont="1" applyBorder="1" applyAlignment="1">
      <alignment horizontal="center" vertical="center"/>
    </xf>
    <xf numFmtId="1" fontId="23" fillId="0" borderId="60" xfId="0" applyNumberFormat="1" applyFont="1" applyBorder="1" applyAlignment="1">
      <alignment horizontal="center" vertical="center"/>
    </xf>
    <xf numFmtId="1" fontId="23" fillId="0" borderId="61" xfId="0" applyNumberFormat="1" applyFont="1" applyBorder="1" applyAlignment="1">
      <alignment horizontal="center" vertical="center"/>
    </xf>
    <xf numFmtId="1" fontId="23" fillId="0" borderId="62" xfId="0" applyNumberFormat="1" applyFont="1" applyBorder="1" applyAlignment="1">
      <alignment horizontal="center" vertical="center"/>
    </xf>
    <xf numFmtId="0" fontId="19" fillId="0" borderId="59" xfId="0" applyFont="1" applyBorder="1" applyAlignment="1">
      <alignment horizontal="right" vertical="center"/>
    </xf>
    <xf numFmtId="1" fontId="23" fillId="0" borderId="59" xfId="0" applyNumberFormat="1" applyFont="1" applyBorder="1" applyAlignment="1">
      <alignment horizontal="center" vertical="center"/>
    </xf>
    <xf numFmtId="0" fontId="21" fillId="0" borderId="50" xfId="0" applyFont="1" applyBorder="1" applyAlignment="1">
      <alignment horizontal="center" vertical="center"/>
    </xf>
    <xf numFmtId="0" fontId="21" fillId="0" borderId="47" xfId="0" applyFont="1" applyBorder="1" applyAlignment="1">
      <alignment horizontal="center" vertical="center"/>
    </xf>
    <xf numFmtId="0" fontId="21" fillId="0" borderId="49" xfId="0" applyFont="1" applyBorder="1" applyAlignment="1">
      <alignment horizontal="center" vertical="center"/>
    </xf>
    <xf numFmtId="4" fontId="21" fillId="0" borderId="51" xfId="0" applyNumberFormat="1" applyFont="1" applyBorder="1" applyAlignment="1">
      <alignment horizontal="center" vertical="center"/>
    </xf>
    <xf numFmtId="4" fontId="21" fillId="0" borderId="52" xfId="0" applyNumberFormat="1" applyFont="1" applyBorder="1" applyAlignment="1">
      <alignment horizontal="center" vertical="center"/>
    </xf>
    <xf numFmtId="164" fontId="21" fillId="0" borderId="52" xfId="0" applyNumberFormat="1" applyFont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164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 shrinkToFit="1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shrinkToFit="1"/>
    </xf>
    <xf numFmtId="0" fontId="23" fillId="0" borderId="46" xfId="0" applyFont="1" applyBorder="1" applyAlignment="1">
      <alignment horizontal="center" vertical="center"/>
    </xf>
    <xf numFmtId="0" fontId="23" fillId="0" borderId="47" xfId="0" applyFont="1" applyBorder="1" applyAlignment="1">
      <alignment horizontal="center" vertical="center"/>
    </xf>
    <xf numFmtId="0" fontId="23" fillId="0" borderId="48" xfId="0" applyFont="1" applyBorder="1" applyAlignment="1">
      <alignment horizontal="center" vertical="center"/>
    </xf>
    <xf numFmtId="0" fontId="23" fillId="0" borderId="49" xfId="0" applyFont="1" applyBorder="1" applyAlignment="1">
      <alignment horizontal="center" vertical="center"/>
    </xf>
    <xf numFmtId="0" fontId="23" fillId="0" borderId="50" xfId="0" applyFont="1" applyBorder="1" applyAlignment="1">
      <alignment horizontal="center" vertical="center"/>
    </xf>
    <xf numFmtId="4" fontId="23" fillId="0" borderId="51" xfId="0" applyNumberFormat="1" applyFont="1" applyBorder="1" applyAlignment="1">
      <alignment horizontal="center" vertical="center"/>
    </xf>
    <xf numFmtId="4" fontId="23" fillId="0" borderId="52" xfId="0" applyNumberFormat="1" applyFont="1" applyBorder="1" applyAlignment="1">
      <alignment horizontal="center" vertical="center"/>
    </xf>
    <xf numFmtId="164" fontId="23" fillId="0" borderId="52" xfId="0" applyNumberFormat="1" applyFont="1" applyBorder="1" applyAlignment="1">
      <alignment horizontal="center" vertical="center"/>
    </xf>
    <xf numFmtId="164" fontId="23" fillId="0" borderId="53" xfId="0" applyNumberFormat="1" applyFont="1" applyBorder="1" applyAlignment="1">
      <alignment horizontal="center" vertical="center"/>
    </xf>
    <xf numFmtId="164" fontId="23" fillId="0" borderId="26" xfId="0" applyNumberFormat="1" applyFont="1" applyBorder="1" applyAlignment="1">
      <alignment horizontal="center" vertical="center"/>
    </xf>
    <xf numFmtId="164" fontId="23" fillId="0" borderId="54" xfId="0" applyNumberFormat="1" applyFont="1" applyBorder="1" applyAlignment="1">
      <alignment horizontal="center" vertical="center"/>
    </xf>
    <xf numFmtId="0" fontId="23" fillId="0" borderId="67" xfId="0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0" fontId="23" fillId="0" borderId="68" xfId="0" applyFont="1" applyBorder="1" applyAlignment="1">
      <alignment horizontal="center" vertical="center"/>
    </xf>
    <xf numFmtId="0" fontId="23" fillId="0" borderId="70" xfId="0" applyFont="1" applyBorder="1" applyAlignment="1">
      <alignment horizontal="center" vertical="center"/>
    </xf>
    <xf numFmtId="0" fontId="23" fillId="0" borderId="69" xfId="0" applyFont="1" applyBorder="1" applyAlignment="1">
      <alignment horizontal="center" vertical="center"/>
    </xf>
    <xf numFmtId="4" fontId="23" fillId="0" borderId="70" xfId="0" applyNumberFormat="1" applyFont="1" applyBorder="1" applyAlignment="1">
      <alignment horizontal="center" vertical="center"/>
    </xf>
    <xf numFmtId="4" fontId="23" fillId="0" borderId="2" xfId="0" applyNumberFormat="1" applyFont="1" applyBorder="1" applyAlignment="1">
      <alignment horizontal="center" vertical="center"/>
    </xf>
    <xf numFmtId="4" fontId="23" fillId="0" borderId="68" xfId="0" applyNumberFormat="1" applyFont="1" applyBorder="1" applyAlignment="1">
      <alignment horizontal="center" vertical="center"/>
    </xf>
    <xf numFmtId="0" fontId="21" fillId="0" borderId="27" xfId="0" applyFont="1" applyBorder="1" applyAlignment="1">
      <alignment horizontal="center" vertical="center"/>
    </xf>
    <xf numFmtId="0" fontId="21" fillId="0" borderId="28" xfId="0" applyFont="1" applyBorder="1" applyAlignment="1">
      <alignment horizontal="center" vertical="center"/>
    </xf>
    <xf numFmtId="0" fontId="22" fillId="0" borderId="28" xfId="0" applyFont="1" applyBorder="1" applyAlignment="1">
      <alignment horizontal="center" vertical="center"/>
    </xf>
    <xf numFmtId="0" fontId="21" fillId="0" borderId="29" xfId="0" applyFont="1" applyBorder="1" applyAlignment="1">
      <alignment horizontal="center" vertical="center"/>
    </xf>
    <xf numFmtId="0" fontId="18" fillId="3" borderId="27" xfId="0" applyFont="1" applyFill="1" applyBorder="1" applyAlignment="1">
      <alignment horizontal="center" vertical="center"/>
    </xf>
    <xf numFmtId="0" fontId="18" fillId="3" borderId="28" xfId="0" applyFont="1" applyFill="1" applyBorder="1" applyAlignment="1">
      <alignment horizontal="center" vertical="center"/>
    </xf>
    <xf numFmtId="0" fontId="18" fillId="3" borderId="29" xfId="0" applyFont="1" applyFill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0" fontId="19" fillId="0" borderId="32" xfId="0" applyFont="1" applyBorder="1" applyAlignment="1">
      <alignment horizontal="center" vertical="center"/>
    </xf>
    <xf numFmtId="0" fontId="19" fillId="0" borderId="33" xfId="0" applyFont="1" applyBorder="1" applyAlignment="1">
      <alignment horizontal="center" vertical="center"/>
    </xf>
    <xf numFmtId="0" fontId="19" fillId="0" borderId="34" xfId="0" applyFont="1" applyBorder="1" applyAlignment="1">
      <alignment horizontal="center" vertical="center"/>
    </xf>
    <xf numFmtId="0" fontId="19" fillId="0" borderId="35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 wrapText="1"/>
    </xf>
    <xf numFmtId="0" fontId="19" fillId="0" borderId="31" xfId="0" applyFont="1" applyBorder="1" applyAlignment="1">
      <alignment horizontal="center" vertical="center" wrapText="1"/>
    </xf>
    <xf numFmtId="0" fontId="19" fillId="0" borderId="36" xfId="0" applyFont="1" applyBorder="1" applyAlignment="1">
      <alignment horizontal="center" vertical="center" wrapText="1"/>
    </xf>
    <xf numFmtId="0" fontId="19" fillId="0" borderId="33" xfId="0" applyFont="1" applyBorder="1" applyAlignment="1">
      <alignment horizontal="center" vertical="center" wrapText="1"/>
    </xf>
    <xf numFmtId="0" fontId="19" fillId="0" borderId="34" xfId="0" applyFont="1" applyBorder="1" applyAlignment="1">
      <alignment horizontal="center" vertical="center" wrapText="1"/>
    </xf>
    <xf numFmtId="0" fontId="19" fillId="0" borderId="37" xfId="0" applyFont="1" applyBorder="1" applyAlignment="1">
      <alignment horizontal="center" vertical="center" wrapText="1"/>
    </xf>
    <xf numFmtId="0" fontId="19" fillId="0" borderId="38" xfId="0" applyFont="1" applyBorder="1" applyAlignment="1">
      <alignment horizontal="center" vertical="center" wrapText="1"/>
    </xf>
    <xf numFmtId="0" fontId="19" fillId="0" borderId="39" xfId="0" applyFont="1" applyBorder="1" applyAlignment="1">
      <alignment horizontal="center" vertical="center" wrapText="1"/>
    </xf>
    <xf numFmtId="0" fontId="19" fillId="0" borderId="40" xfId="0" applyFont="1" applyBorder="1" applyAlignment="1">
      <alignment horizontal="center" vertical="center" wrapText="1"/>
    </xf>
    <xf numFmtId="0" fontId="19" fillId="0" borderId="41" xfId="0" applyFont="1" applyBorder="1" applyAlignment="1">
      <alignment horizontal="center" vertical="center" wrapText="1"/>
    </xf>
    <xf numFmtId="0" fontId="19" fillId="0" borderId="42" xfId="0" applyFont="1" applyBorder="1" applyAlignment="1">
      <alignment horizontal="center" vertical="center" wrapText="1"/>
    </xf>
    <xf numFmtId="0" fontId="19" fillId="0" borderId="43" xfId="0" applyFont="1" applyBorder="1" applyAlignment="1">
      <alignment horizontal="center" vertical="center" wrapText="1"/>
    </xf>
    <xf numFmtId="0" fontId="19" fillId="0" borderId="44" xfId="0" applyFont="1" applyBorder="1" applyAlignment="1">
      <alignment horizontal="center" vertical="center" wrapText="1"/>
    </xf>
    <xf numFmtId="0" fontId="19" fillId="0" borderId="45" xfId="0" applyFont="1" applyBorder="1" applyAlignment="1">
      <alignment horizontal="center" vertical="center" wrapText="1"/>
    </xf>
    <xf numFmtId="0" fontId="21" fillId="0" borderId="46" xfId="0" applyFont="1" applyBorder="1" applyAlignment="1">
      <alignment horizontal="center" vertical="center"/>
    </xf>
    <xf numFmtId="0" fontId="21" fillId="0" borderId="48" xfId="0" applyFont="1" applyBorder="1" applyAlignment="1">
      <alignment horizontal="center" vertical="center"/>
    </xf>
    <xf numFmtId="0" fontId="23" fillId="0" borderId="30" xfId="0" applyFont="1" applyBorder="1" applyAlignment="1">
      <alignment horizontal="center" vertical="center"/>
    </xf>
    <xf numFmtId="0" fontId="23" fillId="0" borderId="31" xfId="0" applyFont="1" applyBorder="1" applyAlignment="1">
      <alignment horizontal="center" vertical="center"/>
    </xf>
    <xf numFmtId="0" fontId="23" fillId="0" borderId="32" xfId="0" applyFont="1" applyBorder="1" applyAlignment="1">
      <alignment horizontal="center" vertical="center"/>
    </xf>
    <xf numFmtId="15" fontId="17" fillId="0" borderId="25" xfId="3" applyNumberFormat="1" applyFont="1" applyBorder="1" applyAlignment="1" applyProtection="1">
      <alignment horizontal="center"/>
      <protection locked="0"/>
    </xf>
    <xf numFmtId="0" fontId="17" fillId="0" borderId="25" xfId="0" applyFont="1" applyBorder="1" applyAlignment="1" applyProtection="1">
      <alignment horizontal="center"/>
      <protection locked="0"/>
    </xf>
    <xf numFmtId="0" fontId="17" fillId="0" borderId="26" xfId="0" applyFont="1" applyBorder="1" applyAlignment="1" applyProtection="1">
      <alignment horizont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17" fillId="0" borderId="26" xfId="0" applyFont="1" applyBorder="1" applyAlignment="1" applyProtection="1">
      <alignment horizontal="center" shrinkToFit="1"/>
      <protection locked="0"/>
    </xf>
    <xf numFmtId="0" fontId="24" fillId="0" borderId="53" xfId="0" applyFont="1" applyBorder="1" applyAlignment="1">
      <alignment horizontal="center" vertical="center"/>
    </xf>
    <xf numFmtId="0" fontId="24" fillId="0" borderId="26" xfId="0" applyFont="1" applyBorder="1" applyAlignment="1">
      <alignment horizontal="center" vertical="center"/>
    </xf>
    <xf numFmtId="0" fontId="24" fillId="0" borderId="55" xfId="0" applyFont="1" applyBorder="1" applyAlignment="1">
      <alignment horizontal="center" vertical="center"/>
    </xf>
    <xf numFmtId="0" fontId="24" fillId="0" borderId="56" xfId="0" applyFont="1" applyBorder="1" applyAlignment="1">
      <alignment horizontal="center" vertical="center"/>
    </xf>
    <xf numFmtId="4" fontId="25" fillId="0" borderId="57" xfId="0" applyNumberFormat="1" applyFont="1" applyBorder="1" applyAlignment="1">
      <alignment horizontal="center" vertical="center"/>
    </xf>
    <xf numFmtId="4" fontId="25" fillId="0" borderId="58" xfId="0" applyNumberFormat="1" applyFont="1" applyBorder="1" applyAlignment="1">
      <alignment horizontal="center" vertical="center"/>
    </xf>
    <xf numFmtId="0" fontId="24" fillId="0" borderId="46" xfId="0" applyFont="1" applyBorder="1" applyAlignment="1">
      <alignment horizontal="center" vertical="center"/>
    </xf>
    <xf numFmtId="0" fontId="24" fillId="0" borderId="47" xfId="0" applyFont="1" applyBorder="1" applyAlignment="1">
      <alignment horizontal="center" vertical="center"/>
    </xf>
    <xf numFmtId="0" fontId="24" fillId="0" borderId="49" xfId="0" applyFont="1" applyBorder="1" applyAlignment="1">
      <alignment horizontal="center" vertical="center"/>
    </xf>
    <xf numFmtId="0" fontId="24" fillId="0" borderId="50" xfId="0" applyFont="1" applyBorder="1" applyAlignment="1">
      <alignment horizontal="center" vertical="center"/>
    </xf>
    <xf numFmtId="4" fontId="25" fillId="2" borderId="51" xfId="0" applyNumberFormat="1" applyFont="1" applyFill="1" applyBorder="1" applyAlignment="1">
      <alignment horizontal="center" vertical="center"/>
    </xf>
    <xf numFmtId="4" fontId="25" fillId="2" borderId="52" xfId="0" applyNumberFormat="1" applyFont="1" applyFill="1" applyBorder="1" applyAlignment="1">
      <alignment horizontal="center" vertical="center"/>
    </xf>
    <xf numFmtId="4" fontId="24" fillId="0" borderId="57" xfId="0" applyNumberFormat="1" applyFont="1" applyBorder="1" applyAlignment="1">
      <alignment horizontal="center" vertical="center"/>
    </xf>
    <xf numFmtId="4" fontId="24" fillId="0" borderId="58" xfId="0" applyNumberFormat="1" applyFont="1" applyBorder="1" applyAlignment="1">
      <alignment horizontal="center" vertical="center"/>
    </xf>
    <xf numFmtId="0" fontId="24" fillId="0" borderId="71" xfId="0" applyFont="1" applyBorder="1" applyAlignment="1">
      <alignment horizontal="center" vertical="center"/>
    </xf>
    <xf numFmtId="0" fontId="24" fillId="0" borderId="25" xfId="0" applyFont="1" applyBorder="1" applyAlignment="1">
      <alignment horizontal="center" vertical="center"/>
    </xf>
    <xf numFmtId="0" fontId="24" fillId="0" borderId="73" xfId="0" applyFont="1" applyBorder="1" applyAlignment="1">
      <alignment horizontal="center" vertical="center"/>
    </xf>
    <xf numFmtId="0" fontId="24" fillId="0" borderId="74" xfId="0" applyFont="1" applyBorder="1" applyAlignment="1">
      <alignment horizontal="center" vertical="center"/>
    </xf>
    <xf numFmtId="165" fontId="24" fillId="0" borderId="74" xfId="0" applyNumberFormat="1" applyFont="1" applyBorder="1" applyAlignment="1">
      <alignment horizontal="center" vertical="center"/>
    </xf>
    <xf numFmtId="165" fontId="24" fillId="0" borderId="25" xfId="0" applyNumberFormat="1" applyFont="1" applyBorder="1" applyAlignment="1">
      <alignment horizontal="center" vertical="center"/>
    </xf>
    <xf numFmtId="4" fontId="25" fillId="0" borderId="75" xfId="0" applyNumberFormat="1" applyFont="1" applyBorder="1" applyAlignment="1">
      <alignment horizontal="center" vertical="center"/>
    </xf>
    <xf numFmtId="4" fontId="25" fillId="0" borderId="63" xfId="0" applyNumberFormat="1" applyFont="1" applyBorder="1" applyAlignment="1">
      <alignment horizontal="center" vertical="center"/>
    </xf>
    <xf numFmtId="0" fontId="27" fillId="0" borderId="53" xfId="0" applyFont="1" applyBorder="1" applyAlignment="1">
      <alignment horizontal="center" vertical="center"/>
    </xf>
    <xf numFmtId="0" fontId="27" fillId="0" borderId="26" xfId="0" applyFont="1" applyBorder="1" applyAlignment="1">
      <alignment horizontal="center" vertical="center"/>
    </xf>
    <xf numFmtId="0" fontId="27" fillId="0" borderId="55" xfId="0" applyFont="1" applyBorder="1" applyAlignment="1">
      <alignment horizontal="center" vertical="center"/>
    </xf>
    <xf numFmtId="0" fontId="28" fillId="0" borderId="56" xfId="0" applyFont="1" applyBorder="1" applyAlignment="1">
      <alignment horizontal="center" vertical="center"/>
    </xf>
    <xf numFmtId="0" fontId="28" fillId="0" borderId="26" xfId="0" applyFont="1" applyBorder="1" applyAlignment="1">
      <alignment horizontal="center" vertical="center"/>
    </xf>
    <xf numFmtId="0" fontId="28" fillId="0" borderId="55" xfId="0" applyFont="1" applyBorder="1" applyAlignment="1">
      <alignment horizontal="center" vertical="center"/>
    </xf>
    <xf numFmtId="4" fontId="25" fillId="0" borderId="56" xfId="0" applyNumberFormat="1" applyFont="1" applyBorder="1" applyAlignment="1">
      <alignment horizontal="center" vertical="center"/>
    </xf>
    <xf numFmtId="4" fontId="25" fillId="0" borderId="26" xfId="0" applyNumberFormat="1" applyFont="1" applyBorder="1" applyAlignment="1">
      <alignment horizontal="center" vertical="center"/>
    </xf>
    <xf numFmtId="4" fontId="25" fillId="0" borderId="54" xfId="0" applyNumberFormat="1" applyFont="1" applyBorder="1" applyAlignment="1">
      <alignment horizontal="center" vertical="center"/>
    </xf>
    <xf numFmtId="0" fontId="26" fillId="0" borderId="56" xfId="0" applyFont="1" applyBorder="1" applyAlignment="1">
      <alignment horizontal="center" vertical="center"/>
    </xf>
    <xf numFmtId="0" fontId="26" fillId="0" borderId="26" xfId="0" applyFont="1" applyBorder="1" applyAlignment="1">
      <alignment horizontal="center" vertical="center"/>
    </xf>
    <xf numFmtId="0" fontId="26" fillId="0" borderId="55" xfId="0" applyFont="1" applyBorder="1" applyAlignment="1">
      <alignment horizontal="center" vertical="center"/>
    </xf>
    <xf numFmtId="4" fontId="24" fillId="0" borderId="56" xfId="0" applyNumberFormat="1" applyFont="1" applyBorder="1" applyAlignment="1">
      <alignment horizontal="center" vertical="center"/>
    </xf>
    <xf numFmtId="4" fontId="24" fillId="0" borderId="26" xfId="0" applyNumberFormat="1" applyFont="1" applyBorder="1" applyAlignment="1">
      <alignment horizontal="center" vertical="center"/>
    </xf>
    <xf numFmtId="4" fontId="24" fillId="0" borderId="54" xfId="0" applyNumberFormat="1" applyFont="1" applyBorder="1" applyAlignment="1">
      <alignment horizontal="center" vertical="center"/>
    </xf>
    <xf numFmtId="0" fontId="21" fillId="1" borderId="27" xfId="0" applyFont="1" applyFill="1" applyBorder="1" applyAlignment="1">
      <alignment horizontal="center" vertical="center"/>
    </xf>
    <xf numFmtId="0" fontId="21" fillId="1" borderId="28" xfId="0" applyFont="1" applyFill="1" applyBorder="1" applyAlignment="1">
      <alignment horizontal="center" vertical="center"/>
    </xf>
    <xf numFmtId="0" fontId="21" fillId="1" borderId="29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right" vertical="center" wrapText="1"/>
    </xf>
    <xf numFmtId="0" fontId="10" fillId="0" borderId="0" xfId="0" applyFont="1" applyAlignment="1">
      <alignment horizontal="right" vertical="center"/>
    </xf>
    <xf numFmtId="0" fontId="0" fillId="0" borderId="0" xfId="0" applyAlignment="1">
      <alignment horizontal="left" vertical="top"/>
    </xf>
    <xf numFmtId="0" fontId="24" fillId="0" borderId="38" xfId="0" applyFont="1" applyBorder="1" applyAlignment="1">
      <alignment horizontal="center" vertical="center"/>
    </xf>
    <xf numFmtId="0" fontId="24" fillId="0" borderId="31" xfId="0" applyFont="1" applyBorder="1" applyAlignment="1">
      <alignment horizontal="center" vertical="center"/>
    </xf>
    <xf numFmtId="0" fontId="24" fillId="0" borderId="36" xfId="0" applyFont="1" applyBorder="1" applyAlignment="1">
      <alignment horizontal="center" vertical="center"/>
    </xf>
    <xf numFmtId="0" fontId="23" fillId="0" borderId="53" xfId="0" applyFont="1" applyBorder="1" applyAlignment="1">
      <alignment horizontal="center" vertical="center" wrapText="1"/>
    </xf>
    <xf numFmtId="0" fontId="23" fillId="0" borderId="26" xfId="0" applyFont="1" applyBorder="1" applyAlignment="1">
      <alignment horizontal="center" vertical="center" wrapText="1"/>
    </xf>
    <xf numFmtId="0" fontId="23" fillId="0" borderId="54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0" fillId="0" borderId="0" xfId="0"/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6" xfId="0" applyBorder="1"/>
    <xf numFmtId="0" fontId="3" fillId="0" borderId="9" xfId="0" applyFont="1" applyBorder="1" applyAlignment="1">
      <alignment horizontal="center" vertical="center" wrapText="1"/>
    </xf>
    <xf numFmtId="0" fontId="0" fillId="0" borderId="10" xfId="0" applyBorder="1"/>
    <xf numFmtId="0" fontId="23" fillId="0" borderId="76" xfId="0" applyFont="1" applyBorder="1" applyAlignment="1">
      <alignment horizontal="center" vertical="center"/>
    </xf>
    <xf numFmtId="0" fontId="23" fillId="0" borderId="77" xfId="0" applyFont="1" applyBorder="1" applyAlignment="1">
      <alignment horizontal="center" vertical="center"/>
    </xf>
    <xf numFmtId="0" fontId="23" fillId="0" borderId="78" xfId="0" applyFont="1" applyBorder="1" applyAlignment="1">
      <alignment horizontal="center" vertical="center"/>
    </xf>
    <xf numFmtId="4" fontId="23" fillId="0" borderId="76" xfId="0" applyNumberFormat="1" applyFont="1" applyBorder="1" applyAlignment="1">
      <alignment horizontal="center" vertical="center"/>
    </xf>
    <xf numFmtId="4" fontId="23" fillId="0" borderId="77" xfId="0" applyNumberFormat="1" applyFont="1" applyBorder="1" applyAlignment="1">
      <alignment horizontal="center" vertical="center"/>
    </xf>
    <xf numFmtId="4" fontId="23" fillId="0" borderId="78" xfId="0" applyNumberFormat="1" applyFont="1" applyBorder="1" applyAlignment="1">
      <alignment horizontal="center" vertical="center"/>
    </xf>
    <xf numFmtId="0" fontId="23" fillId="0" borderId="79" xfId="0" applyFont="1" applyBorder="1" applyAlignment="1">
      <alignment horizontal="center" vertical="center"/>
    </xf>
  </cellXfs>
  <cellStyles count="8">
    <cellStyle name="Comma0" xfId="1" xr:uid="{00000000-0005-0000-0000-000000000000}"/>
    <cellStyle name="Currency0" xfId="2" xr:uid="{00000000-0005-0000-0000-000001000000}"/>
    <cellStyle name="Date" xfId="3" xr:uid="{00000000-0005-0000-0000-000002000000}"/>
    <cellStyle name="Fixed" xfId="4" xr:uid="{00000000-0005-0000-0000-000003000000}"/>
    <cellStyle name="Heading 1" xfId="5" builtinId="16" customBuiltin="1"/>
    <cellStyle name="Heading 2" xfId="6" builtinId="17" customBuiltin="1"/>
    <cellStyle name="Normal" xfId="0" builtinId="0"/>
    <cellStyle name="Total" xfId="7" builtinId="25" customBuiltin="1"/>
  </cellStyles>
  <dxfs count="0"/>
  <tableStyles count="0" defaultTableStyle="TableStyleMedium9" defaultPivotStyle="PivotStyleLight16"/>
  <colors>
    <mruColors>
      <color rgb="FF008000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129220</xdr:colOff>
      <xdr:row>0</xdr:row>
      <xdr:rowOff>95249</xdr:rowOff>
    </xdr:from>
    <xdr:to>
      <xdr:col>7</xdr:col>
      <xdr:colOff>73787</xdr:colOff>
      <xdr:row>4</xdr:row>
      <xdr:rowOff>124556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49157AD6-C686-4237-BA37-30B0E6E96C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220" y="95249"/>
          <a:ext cx="1446586" cy="102576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129220</xdr:colOff>
      <xdr:row>0</xdr:row>
      <xdr:rowOff>95249</xdr:rowOff>
    </xdr:from>
    <xdr:to>
      <xdr:col>7</xdr:col>
      <xdr:colOff>73787</xdr:colOff>
      <xdr:row>4</xdr:row>
      <xdr:rowOff>124556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C90C12F-773B-4B04-BFAB-91D7A6A588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220" y="95249"/>
          <a:ext cx="1439992" cy="101990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1:CO1627"/>
  <sheetViews>
    <sheetView showGridLines="0" view="pageBreakPreview" topLeftCell="A38" zoomScale="130" zoomScaleNormal="85" zoomScaleSheetLayoutView="130" workbookViewId="0">
      <selection activeCell="B86" sqref="B86:AD86"/>
    </sheetView>
  </sheetViews>
  <sheetFormatPr defaultRowHeight="12.75" x14ac:dyDescent="0.2"/>
  <cols>
    <col min="1" max="1" width="2.7109375" customWidth="1"/>
    <col min="2" max="8" width="3.28515625" customWidth="1"/>
    <col min="9" max="9" width="7" customWidth="1"/>
    <col min="10" max="30" width="3.28515625" customWidth="1"/>
    <col min="31" max="31" width="2.7109375" customWidth="1"/>
  </cols>
  <sheetData>
    <row r="1" spans="2:90" ht="20.100000000000001" customHeight="1" x14ac:dyDescent="0.2">
      <c r="D1" s="2"/>
      <c r="E1" s="2"/>
      <c r="G1" s="3" t="s">
        <v>7</v>
      </c>
      <c r="H1" s="3"/>
      <c r="I1" s="3"/>
      <c r="J1" s="3"/>
      <c r="K1" s="2"/>
      <c r="L1" s="2"/>
      <c r="M1" s="2"/>
      <c r="N1" s="2"/>
      <c r="O1" s="2"/>
      <c r="P1" s="2"/>
      <c r="Q1" s="2"/>
      <c r="R1" s="2"/>
      <c r="T1" s="4"/>
      <c r="U1" s="6" t="s">
        <v>3</v>
      </c>
      <c r="V1" s="158">
        <v>45980</v>
      </c>
      <c r="W1" s="159"/>
      <c r="X1" s="159"/>
      <c r="Y1" s="1"/>
      <c r="AB1" s="6" t="s">
        <v>6</v>
      </c>
      <c r="AC1" s="159" t="s">
        <v>505</v>
      </c>
      <c r="AD1" s="159"/>
    </row>
    <row r="2" spans="2:90" ht="20.100000000000001" customHeight="1" x14ac:dyDescent="0.2">
      <c r="D2" s="2"/>
      <c r="G2" s="3" t="s">
        <v>5</v>
      </c>
      <c r="H2" s="3"/>
      <c r="I2" s="3"/>
      <c r="J2" s="3"/>
      <c r="K2" s="2"/>
      <c r="L2" s="2"/>
      <c r="M2" s="2"/>
      <c r="N2" s="2"/>
      <c r="O2" s="2"/>
      <c r="P2" s="2"/>
      <c r="Q2" s="2"/>
      <c r="R2" s="2"/>
      <c r="T2" s="4"/>
      <c r="U2" s="6" t="s">
        <v>8</v>
      </c>
      <c r="V2" s="160">
        <v>105490</v>
      </c>
      <c r="W2" s="160"/>
      <c r="X2" s="160"/>
      <c r="Y2" s="1"/>
      <c r="AB2" s="6" t="s">
        <v>1</v>
      </c>
      <c r="AC2" s="161"/>
      <c r="AD2" s="161"/>
    </row>
    <row r="3" spans="2:90" ht="20.100000000000001" customHeight="1" x14ac:dyDescent="0.2">
      <c r="F3" s="4"/>
      <c r="G3" s="5"/>
      <c r="H3" s="5"/>
      <c r="I3" s="5"/>
      <c r="J3" s="5"/>
      <c r="K3" s="1"/>
      <c r="L3" s="1"/>
      <c r="M3" s="1"/>
      <c r="N3" s="1"/>
      <c r="O3" s="1"/>
      <c r="P3" s="1"/>
      <c r="Q3" s="1"/>
      <c r="R3" s="1"/>
      <c r="T3" s="4"/>
      <c r="U3" s="6" t="s">
        <v>2</v>
      </c>
      <c r="V3" s="159" t="s">
        <v>516</v>
      </c>
      <c r="W3" s="159"/>
      <c r="X3" s="159"/>
      <c r="Y3" s="159"/>
      <c r="Z3" s="159"/>
      <c r="AA3" s="159"/>
      <c r="AB3" s="159"/>
      <c r="AC3" s="159"/>
      <c r="AD3" s="159"/>
    </row>
    <row r="4" spans="2:90" ht="20.100000000000001" customHeight="1" x14ac:dyDescent="0.2">
      <c r="C4" s="2"/>
      <c r="D4" s="2"/>
      <c r="E4" s="2"/>
      <c r="G4" s="3" t="s">
        <v>0</v>
      </c>
      <c r="H4" s="3"/>
      <c r="I4" s="3"/>
      <c r="J4" s="3"/>
      <c r="K4" s="2"/>
      <c r="L4" s="2"/>
      <c r="M4" s="2"/>
      <c r="N4" s="2"/>
      <c r="O4" s="2"/>
      <c r="P4" s="2"/>
      <c r="Q4" s="2"/>
      <c r="R4" s="2"/>
      <c r="T4" s="4"/>
      <c r="U4" s="6" t="s">
        <v>4</v>
      </c>
      <c r="V4" s="162" t="s">
        <v>479</v>
      </c>
      <c r="W4" s="162"/>
      <c r="X4" s="162"/>
      <c r="Y4" s="162"/>
      <c r="Z4" s="162"/>
      <c r="AA4" s="162"/>
      <c r="AB4" s="162"/>
      <c r="AC4" s="162"/>
      <c r="AD4" s="162"/>
    </row>
    <row r="5" spans="2:90" ht="17.45" customHeight="1" thickBot="1" x14ac:dyDescent="0.25">
      <c r="V5" s="7"/>
      <c r="W5" s="7"/>
      <c r="X5" s="7"/>
      <c r="Y5" s="7"/>
      <c r="Z5" s="7"/>
      <c r="AA5" s="7"/>
      <c r="AB5" s="7"/>
      <c r="AC5" s="7"/>
      <c r="AD5" s="7"/>
    </row>
    <row r="6" spans="2:90" ht="20.100000000000001" customHeight="1" thickBot="1" x14ac:dyDescent="0.25">
      <c r="B6" s="130" t="s">
        <v>509</v>
      </c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1"/>
      <c r="Q6" s="131"/>
      <c r="R6" s="131"/>
      <c r="S6" s="131"/>
      <c r="T6" s="131"/>
      <c r="U6" s="131"/>
      <c r="V6" s="131"/>
      <c r="W6" s="131"/>
      <c r="X6" s="131"/>
      <c r="Y6" s="131"/>
      <c r="Z6" s="131"/>
      <c r="AA6" s="131"/>
      <c r="AB6" s="131"/>
      <c r="AC6" s="131"/>
      <c r="AD6" s="132"/>
      <c r="AK6" s="206"/>
      <c r="AL6" s="206"/>
      <c r="AM6" s="203"/>
      <c r="AN6" s="203"/>
      <c r="AO6" s="41"/>
      <c r="AP6" s="41"/>
      <c r="AY6" s="206"/>
      <c r="AZ6" s="206"/>
      <c r="BA6" s="203"/>
      <c r="BB6" s="203"/>
      <c r="BC6" s="41"/>
      <c r="BD6" s="41"/>
      <c r="BP6" s="206"/>
      <c r="BQ6" s="206"/>
      <c r="BR6" s="203"/>
      <c r="BS6" s="203"/>
      <c r="BT6" s="41"/>
      <c r="BU6" s="41"/>
      <c r="CG6" s="206"/>
      <c r="CH6" s="206"/>
      <c r="CI6" s="203"/>
      <c r="CJ6" s="203"/>
      <c r="CK6" s="41"/>
      <c r="CL6" s="41"/>
    </row>
    <row r="7" spans="2:90" ht="20.100000000000001" customHeight="1" x14ac:dyDescent="0.2">
      <c r="B7" s="133" t="s">
        <v>473</v>
      </c>
      <c r="C7" s="134"/>
      <c r="D7" s="134"/>
      <c r="E7" s="134"/>
      <c r="F7" s="134"/>
      <c r="G7" s="134"/>
      <c r="H7" s="134"/>
      <c r="I7" s="135"/>
      <c r="J7" s="139" t="s">
        <v>478</v>
      </c>
      <c r="K7" s="140"/>
      <c r="L7" s="140"/>
      <c r="M7" s="141"/>
      <c r="N7" s="145" t="s">
        <v>477</v>
      </c>
      <c r="O7" s="140"/>
      <c r="P7" s="140"/>
      <c r="Q7" s="141"/>
      <c r="R7" s="147" t="s">
        <v>472</v>
      </c>
      <c r="S7" s="147"/>
      <c r="T7" s="147"/>
      <c r="U7" s="147"/>
      <c r="V7" s="149" t="s">
        <v>515</v>
      </c>
      <c r="W7" s="150"/>
      <c r="X7" s="150"/>
      <c r="Y7" s="150"/>
      <c r="Z7" s="150" t="s">
        <v>474</v>
      </c>
      <c r="AA7" s="150"/>
      <c r="AB7" s="150"/>
      <c r="AC7" s="150"/>
      <c r="AD7" s="150"/>
    </row>
    <row r="8" spans="2:90" ht="20.100000000000001" customHeight="1" thickBot="1" x14ac:dyDescent="0.25">
      <c r="B8" s="136"/>
      <c r="C8" s="137"/>
      <c r="D8" s="137"/>
      <c r="E8" s="137"/>
      <c r="F8" s="137"/>
      <c r="G8" s="137"/>
      <c r="H8" s="137"/>
      <c r="I8" s="138"/>
      <c r="J8" s="142"/>
      <c r="K8" s="143"/>
      <c r="L8" s="143"/>
      <c r="M8" s="144"/>
      <c r="N8" s="146"/>
      <c r="O8" s="143"/>
      <c r="P8" s="143"/>
      <c r="Q8" s="144"/>
      <c r="R8" s="148"/>
      <c r="S8" s="148"/>
      <c r="T8" s="148"/>
      <c r="U8" s="148"/>
      <c r="V8" s="151"/>
      <c r="W8" s="152"/>
      <c r="X8" s="152"/>
      <c r="Y8" s="152"/>
      <c r="Z8" s="152"/>
      <c r="AA8" s="152"/>
      <c r="AB8" s="152"/>
      <c r="AC8" s="152"/>
      <c r="AD8" s="152"/>
      <c r="AK8" s="204"/>
      <c r="AL8" s="204"/>
      <c r="AM8" s="204"/>
      <c r="AN8" s="17"/>
      <c r="AY8" s="204"/>
      <c r="AZ8" s="204"/>
      <c r="BA8" s="204"/>
      <c r="BB8" s="17"/>
      <c r="BP8" s="204"/>
      <c r="BQ8" s="204"/>
      <c r="BR8" s="204"/>
      <c r="BS8" s="17"/>
      <c r="CG8" s="204"/>
      <c r="CH8" s="204"/>
      <c r="CI8" s="204"/>
      <c r="CJ8" s="17"/>
    </row>
    <row r="9" spans="2:90" ht="20.100000000000001" customHeight="1" x14ac:dyDescent="0.2">
      <c r="B9" s="155" t="str">
        <f>B30</f>
        <v>Beams</v>
      </c>
      <c r="C9" s="156"/>
      <c r="D9" s="156"/>
      <c r="E9" s="156"/>
      <c r="F9" s="156"/>
      <c r="G9" s="156"/>
      <c r="H9" s="156"/>
      <c r="I9" s="157"/>
      <c r="J9" s="107">
        <f>J30</f>
        <v>1</v>
      </c>
      <c r="K9" s="108"/>
      <c r="L9" s="108"/>
      <c r="M9" s="110"/>
      <c r="N9" s="111" t="str">
        <f>N30</f>
        <v>W36 x 135</v>
      </c>
      <c r="O9" s="108"/>
      <c r="P9" s="108"/>
      <c r="Q9" s="110"/>
      <c r="R9" s="111">
        <f>R30</f>
        <v>32.363999999999997</v>
      </c>
      <c r="S9" s="108"/>
      <c r="T9" s="108"/>
      <c r="U9" s="108"/>
      <c r="V9" s="112">
        <f>V30</f>
        <v>8.81</v>
      </c>
      <c r="W9" s="113"/>
      <c r="X9" s="113"/>
      <c r="Y9" s="113"/>
      <c r="Z9" s="107">
        <f>Z30</f>
        <v>285.10000000000002</v>
      </c>
      <c r="AA9" s="108"/>
      <c r="AB9" s="108"/>
      <c r="AC9" s="108"/>
      <c r="AD9" s="109"/>
    </row>
    <row r="10" spans="2:90" ht="20.100000000000001" customHeight="1" x14ac:dyDescent="0.2">
      <c r="B10" s="75"/>
      <c r="C10" s="76"/>
      <c r="D10" s="76"/>
      <c r="E10" s="76"/>
      <c r="F10" s="76"/>
      <c r="G10" s="76"/>
      <c r="H10" s="76"/>
      <c r="I10" s="77"/>
      <c r="J10" s="78">
        <f>J31</f>
        <v>1</v>
      </c>
      <c r="K10" s="79"/>
      <c r="L10" s="79"/>
      <c r="M10" s="80"/>
      <c r="N10" s="81" t="str">
        <f>N31</f>
        <v>W36 x 135</v>
      </c>
      <c r="O10" s="79"/>
      <c r="P10" s="79"/>
      <c r="Q10" s="80"/>
      <c r="R10" s="81">
        <f>R31</f>
        <v>31.962</v>
      </c>
      <c r="S10" s="79"/>
      <c r="T10" s="79"/>
      <c r="U10" s="80"/>
      <c r="V10" s="82">
        <f>V31</f>
        <v>8.81</v>
      </c>
      <c r="W10" s="83"/>
      <c r="X10" s="83"/>
      <c r="Y10" s="84"/>
      <c r="Z10" s="78">
        <f>Z31</f>
        <v>281.60000000000002</v>
      </c>
      <c r="AA10" s="79"/>
      <c r="AB10" s="79"/>
      <c r="AC10" s="79"/>
      <c r="AD10" s="85"/>
    </row>
    <row r="11" spans="2:90" ht="20.100000000000001" customHeight="1" x14ac:dyDescent="0.2">
      <c r="B11" s="75"/>
      <c r="C11" s="76"/>
      <c r="D11" s="76"/>
      <c r="E11" s="76"/>
      <c r="F11" s="76"/>
      <c r="G11" s="76"/>
      <c r="H11" s="76"/>
      <c r="I11" s="77"/>
      <c r="J11" s="78">
        <f>J32</f>
        <v>2</v>
      </c>
      <c r="K11" s="79"/>
      <c r="L11" s="79"/>
      <c r="M11" s="80"/>
      <c r="N11" s="81" t="str">
        <f>N32</f>
        <v>W36 x 160</v>
      </c>
      <c r="O11" s="79"/>
      <c r="P11" s="79"/>
      <c r="Q11" s="80"/>
      <c r="R11" s="81">
        <f>R32</f>
        <v>84.762</v>
      </c>
      <c r="S11" s="79"/>
      <c r="T11" s="79"/>
      <c r="U11" s="80"/>
      <c r="V11" s="82">
        <f>V32</f>
        <v>8.89</v>
      </c>
      <c r="W11" s="83"/>
      <c r="X11" s="83"/>
      <c r="Y11" s="84"/>
      <c r="Z11" s="78">
        <f>Z32</f>
        <v>1507.1</v>
      </c>
      <c r="AA11" s="79"/>
      <c r="AB11" s="79"/>
      <c r="AC11" s="79"/>
      <c r="AD11" s="85"/>
    </row>
    <row r="12" spans="2:90" ht="20.100000000000001" customHeight="1" x14ac:dyDescent="0.2">
      <c r="B12" s="61"/>
      <c r="C12" s="62"/>
      <c r="D12" s="62"/>
      <c r="E12" s="62"/>
      <c r="F12" s="62"/>
      <c r="G12" s="62"/>
      <c r="H12" s="62"/>
      <c r="I12" s="63"/>
      <c r="J12" s="64"/>
      <c r="K12" s="65"/>
      <c r="L12" s="65"/>
      <c r="M12" s="66"/>
      <c r="N12" s="67"/>
      <c r="O12" s="65"/>
      <c r="P12" s="65"/>
      <c r="Q12" s="66"/>
      <c r="R12" s="67"/>
      <c r="S12" s="65"/>
      <c r="T12" s="65"/>
      <c r="U12" s="66"/>
      <c r="V12" s="68"/>
      <c r="W12" s="69"/>
      <c r="X12" s="69"/>
      <c r="Y12" s="70"/>
      <c r="Z12" s="64"/>
      <c r="AA12" s="65"/>
      <c r="AB12" s="65"/>
      <c r="AC12" s="65"/>
      <c r="AD12" s="71"/>
    </row>
    <row r="13" spans="2:90" ht="20.100000000000001" customHeight="1" x14ac:dyDescent="0.2">
      <c r="B13" s="75"/>
      <c r="C13" s="76"/>
      <c r="D13" s="76"/>
      <c r="E13" s="76"/>
      <c r="F13" s="76"/>
      <c r="G13" s="76"/>
      <c r="H13" s="76"/>
      <c r="I13" s="77"/>
      <c r="J13" s="78">
        <f>J33</f>
        <v>1</v>
      </c>
      <c r="K13" s="79"/>
      <c r="L13" s="79"/>
      <c r="M13" s="80"/>
      <c r="N13" s="81" t="str">
        <f>N33</f>
        <v>W36 x 135</v>
      </c>
      <c r="O13" s="79"/>
      <c r="P13" s="79"/>
      <c r="Q13" s="80"/>
      <c r="R13" s="81">
        <f>R33</f>
        <v>31.135000000000002</v>
      </c>
      <c r="S13" s="79"/>
      <c r="T13" s="79"/>
      <c r="U13" s="80"/>
      <c r="V13" s="82">
        <f>V33</f>
        <v>8.81</v>
      </c>
      <c r="W13" s="83"/>
      <c r="X13" s="83"/>
      <c r="Y13" s="84"/>
      <c r="Z13" s="78">
        <f>Z33</f>
        <v>274.3</v>
      </c>
      <c r="AA13" s="79"/>
      <c r="AB13" s="79"/>
      <c r="AC13" s="79"/>
      <c r="AD13" s="85"/>
    </row>
    <row r="14" spans="2:90" ht="20.100000000000001" customHeight="1" x14ac:dyDescent="0.2">
      <c r="B14" s="75"/>
      <c r="C14" s="76"/>
      <c r="D14" s="76"/>
      <c r="E14" s="76"/>
      <c r="F14" s="76"/>
      <c r="G14" s="76"/>
      <c r="H14" s="76"/>
      <c r="I14" s="77"/>
      <c r="J14" s="78">
        <f>J34</f>
        <v>1</v>
      </c>
      <c r="K14" s="79"/>
      <c r="L14" s="79"/>
      <c r="M14" s="80"/>
      <c r="N14" s="81" t="str">
        <f>N34</f>
        <v>W36 x 135</v>
      </c>
      <c r="O14" s="79"/>
      <c r="P14" s="79"/>
      <c r="Q14" s="80"/>
      <c r="R14" s="81">
        <f>R34</f>
        <v>30.744</v>
      </c>
      <c r="S14" s="79"/>
      <c r="T14" s="79"/>
      <c r="U14" s="80"/>
      <c r="V14" s="82">
        <f>V34</f>
        <v>8.81</v>
      </c>
      <c r="W14" s="83"/>
      <c r="X14" s="83"/>
      <c r="Y14" s="84"/>
      <c r="Z14" s="78">
        <f>Z34</f>
        <v>270.89999999999998</v>
      </c>
      <c r="AA14" s="79"/>
      <c r="AB14" s="79"/>
      <c r="AC14" s="79"/>
      <c r="AD14" s="85"/>
    </row>
    <row r="15" spans="2:90" ht="20.100000000000001" customHeight="1" x14ac:dyDescent="0.2">
      <c r="B15" s="75"/>
      <c r="C15" s="76"/>
      <c r="D15" s="76"/>
      <c r="E15" s="76"/>
      <c r="F15" s="76"/>
      <c r="G15" s="76"/>
      <c r="H15" s="76"/>
      <c r="I15" s="77"/>
      <c r="J15" s="78"/>
      <c r="K15" s="79"/>
      <c r="L15" s="79"/>
      <c r="M15" s="80"/>
      <c r="N15" s="81"/>
      <c r="O15" s="79"/>
      <c r="P15" s="79"/>
      <c r="Q15" s="80"/>
      <c r="R15" s="81"/>
      <c r="S15" s="79"/>
      <c r="T15" s="79"/>
      <c r="U15" s="80"/>
      <c r="V15" s="82"/>
      <c r="W15" s="83"/>
      <c r="X15" s="83"/>
      <c r="Y15" s="84"/>
      <c r="Z15" s="78"/>
      <c r="AA15" s="79"/>
      <c r="AB15" s="79"/>
      <c r="AC15" s="79"/>
      <c r="AD15" s="85"/>
    </row>
    <row r="16" spans="2:90" ht="20.100000000000001" customHeight="1" x14ac:dyDescent="0.2">
      <c r="B16" s="75" t="str">
        <f>B36</f>
        <v>Web Splice Plates (Edges)</v>
      </c>
      <c r="C16" s="76"/>
      <c r="D16" s="76"/>
      <c r="E16" s="76"/>
      <c r="F16" s="76"/>
      <c r="G16" s="76"/>
      <c r="H16" s="76"/>
      <c r="I16" s="77"/>
      <c r="J16" s="78">
        <f>J36</f>
        <v>8</v>
      </c>
      <c r="K16" s="79"/>
      <c r="L16" s="79"/>
      <c r="M16" s="80"/>
      <c r="N16" s="81">
        <f>N36</f>
        <v>4.6899999999999997E-2</v>
      </c>
      <c r="O16" s="79"/>
      <c r="P16" s="79"/>
      <c r="Q16" s="80"/>
      <c r="R16" s="81">
        <f>R36</f>
        <v>7.5833300000000001</v>
      </c>
      <c r="S16" s="79"/>
      <c r="T16" s="79"/>
      <c r="U16" s="80"/>
      <c r="V16" s="82"/>
      <c r="W16" s="83"/>
      <c r="X16" s="83"/>
      <c r="Y16" s="84"/>
      <c r="Z16" s="78">
        <f>Z36</f>
        <v>2.8</v>
      </c>
      <c r="AA16" s="79"/>
      <c r="AB16" s="79"/>
      <c r="AC16" s="79"/>
      <c r="AD16" s="85"/>
    </row>
    <row r="17" spans="2:32" ht="20.100000000000001" customHeight="1" x14ac:dyDescent="0.2">
      <c r="B17" s="75" t="str">
        <f>B37</f>
        <v>Bottom Flange Splice Plates (Edges)</v>
      </c>
      <c r="C17" s="76"/>
      <c r="D17" s="76"/>
      <c r="E17" s="76"/>
      <c r="F17" s="76"/>
      <c r="G17" s="76"/>
      <c r="H17" s="76"/>
      <c r="I17" s="77"/>
      <c r="J17" s="78">
        <f>J37</f>
        <v>4</v>
      </c>
      <c r="K17" s="79"/>
      <c r="L17" s="79"/>
      <c r="M17" s="80"/>
      <c r="N17" s="81">
        <f>N37</f>
        <v>3.1300000000000001E-2</v>
      </c>
      <c r="O17" s="79"/>
      <c r="P17" s="79"/>
      <c r="Q17" s="80"/>
      <c r="R17" s="81">
        <f>R37</f>
        <v>7.0833000000000004</v>
      </c>
      <c r="S17" s="79"/>
      <c r="T17" s="79"/>
      <c r="U17" s="80"/>
      <c r="V17" s="82"/>
      <c r="W17" s="83"/>
      <c r="X17" s="83"/>
      <c r="Y17" s="84"/>
      <c r="Z17" s="78">
        <f>Z37</f>
        <v>0.9</v>
      </c>
      <c r="AA17" s="79"/>
      <c r="AB17" s="79"/>
      <c r="AC17" s="79"/>
      <c r="AD17" s="85"/>
      <c r="AF17" s="55"/>
    </row>
    <row r="18" spans="2:32" ht="20.100000000000001" customHeight="1" x14ac:dyDescent="0.2">
      <c r="B18" s="75" t="str">
        <f>B38</f>
        <v>Inner Flange Splice Plates (Edges)</v>
      </c>
      <c r="C18" s="76"/>
      <c r="D18" s="76"/>
      <c r="E18" s="76"/>
      <c r="F18" s="76"/>
      <c r="G18" s="76"/>
      <c r="H18" s="76"/>
      <c r="I18" s="77"/>
      <c r="J18" s="78">
        <f>J38</f>
        <v>16</v>
      </c>
      <c r="K18" s="79"/>
      <c r="L18" s="79"/>
      <c r="M18" s="80"/>
      <c r="N18" s="81">
        <f>N38</f>
        <v>3.1300000000000001E-2</v>
      </c>
      <c r="O18" s="79"/>
      <c r="P18" s="79"/>
      <c r="Q18" s="80"/>
      <c r="R18" s="81">
        <f>R38</f>
        <v>3.375</v>
      </c>
      <c r="S18" s="79"/>
      <c r="T18" s="79"/>
      <c r="U18" s="80"/>
      <c r="V18" s="82"/>
      <c r="W18" s="83"/>
      <c r="X18" s="83"/>
      <c r="Y18" s="84"/>
      <c r="Z18" s="78">
        <f>Z38</f>
        <v>1.7</v>
      </c>
      <c r="AA18" s="79"/>
      <c r="AB18" s="79"/>
      <c r="AC18" s="79"/>
      <c r="AD18" s="85"/>
      <c r="AF18" s="55"/>
    </row>
    <row r="19" spans="2:32" ht="20.100000000000001" customHeight="1" x14ac:dyDescent="0.2">
      <c r="B19" s="75"/>
      <c r="C19" s="76"/>
      <c r="D19" s="76"/>
      <c r="E19" s="76"/>
      <c r="F19" s="76"/>
      <c r="G19" s="76"/>
      <c r="H19" s="76"/>
      <c r="I19" s="77"/>
      <c r="J19" s="78"/>
      <c r="K19" s="79"/>
      <c r="L19" s="79"/>
      <c r="M19" s="80"/>
      <c r="N19" s="81"/>
      <c r="O19" s="79"/>
      <c r="P19" s="79"/>
      <c r="Q19" s="80"/>
      <c r="R19" s="81"/>
      <c r="S19" s="79"/>
      <c r="T19" s="79"/>
      <c r="U19" s="80"/>
      <c r="V19" s="82"/>
      <c r="W19" s="83"/>
      <c r="X19" s="83"/>
      <c r="Y19" s="84"/>
      <c r="Z19" s="78"/>
      <c r="AA19" s="79"/>
      <c r="AB19" s="79"/>
      <c r="AC19" s="79"/>
      <c r="AD19" s="85"/>
    </row>
    <row r="20" spans="2:32" ht="20.100000000000001" customHeight="1" x14ac:dyDescent="0.2">
      <c r="B20" s="75" t="str">
        <f>B40</f>
        <v>Rocker R-100</v>
      </c>
      <c r="C20" s="76"/>
      <c r="D20" s="76"/>
      <c r="E20" s="76"/>
      <c r="F20" s="76"/>
      <c r="G20" s="76"/>
      <c r="H20" s="76"/>
      <c r="I20" s="77"/>
      <c r="J20" s="78">
        <f>J40</f>
        <v>8</v>
      </c>
      <c r="K20" s="79"/>
      <c r="L20" s="79"/>
      <c r="M20" s="80"/>
      <c r="N20" s="81"/>
      <c r="O20" s="79"/>
      <c r="P20" s="79"/>
      <c r="Q20" s="80"/>
      <c r="R20" s="81"/>
      <c r="S20" s="79"/>
      <c r="T20" s="79"/>
      <c r="U20" s="80"/>
      <c r="V20" s="82">
        <f>V40</f>
        <v>3.8080000000000003</v>
      </c>
      <c r="W20" s="83"/>
      <c r="X20" s="83"/>
      <c r="Y20" s="84"/>
      <c r="Z20" s="78">
        <f>Z40</f>
        <v>30.5</v>
      </c>
      <c r="AA20" s="79"/>
      <c r="AB20" s="79"/>
      <c r="AC20" s="79"/>
      <c r="AD20" s="85"/>
    </row>
    <row r="21" spans="2:32" ht="20.100000000000001" customHeight="1" x14ac:dyDescent="0.2">
      <c r="B21" s="75" t="str">
        <f>B41</f>
        <v>Rocker R-175</v>
      </c>
      <c r="C21" s="76"/>
      <c r="D21" s="76"/>
      <c r="E21" s="76"/>
      <c r="F21" s="76"/>
      <c r="G21" s="76"/>
      <c r="H21" s="76"/>
      <c r="I21" s="77"/>
      <c r="J21" s="78">
        <f>J41</f>
        <v>4</v>
      </c>
      <c r="K21" s="79"/>
      <c r="L21" s="79"/>
      <c r="M21" s="80"/>
      <c r="N21" s="81"/>
      <c r="O21" s="79"/>
      <c r="P21" s="79"/>
      <c r="Q21" s="80"/>
      <c r="R21" s="81"/>
      <c r="S21" s="79"/>
      <c r="T21" s="79"/>
      <c r="U21" s="80"/>
      <c r="V21" s="82">
        <f>V41</f>
        <v>6.165</v>
      </c>
      <c r="W21" s="83"/>
      <c r="X21" s="83"/>
      <c r="Y21" s="84"/>
      <c r="Z21" s="78">
        <f>Z41</f>
        <v>24.7</v>
      </c>
      <c r="AA21" s="79"/>
      <c r="AB21" s="79"/>
      <c r="AC21" s="79"/>
      <c r="AD21" s="85"/>
    </row>
    <row r="22" spans="2:32" ht="20.100000000000001" customHeight="1" x14ac:dyDescent="0.2">
      <c r="B22" s="75" t="str">
        <f>B42</f>
        <v>Bolster B-175</v>
      </c>
      <c r="C22" s="76"/>
      <c r="D22" s="76"/>
      <c r="E22" s="76"/>
      <c r="F22" s="76"/>
      <c r="G22" s="76"/>
      <c r="H22" s="76"/>
      <c r="I22" s="77"/>
      <c r="J22" s="78">
        <f>J42</f>
        <v>4</v>
      </c>
      <c r="K22" s="79"/>
      <c r="L22" s="79"/>
      <c r="M22" s="80"/>
      <c r="N22" s="81"/>
      <c r="O22" s="79"/>
      <c r="P22" s="79"/>
      <c r="Q22" s="80"/>
      <c r="R22" s="81"/>
      <c r="S22" s="79"/>
      <c r="T22" s="79"/>
      <c r="U22" s="80"/>
      <c r="V22" s="82">
        <f>V42</f>
        <v>6.0019999999999998</v>
      </c>
      <c r="W22" s="83"/>
      <c r="X22" s="83"/>
      <c r="Y22" s="84"/>
      <c r="Z22" s="78">
        <f>Z42</f>
        <v>24</v>
      </c>
      <c r="AA22" s="79"/>
      <c r="AB22" s="79"/>
      <c r="AC22" s="79"/>
      <c r="AD22" s="85"/>
    </row>
    <row r="23" spans="2:32" ht="20.100000000000001" customHeight="1" x14ac:dyDescent="0.2">
      <c r="B23" s="75"/>
      <c r="C23" s="76"/>
      <c r="D23" s="76"/>
      <c r="E23" s="76"/>
      <c r="F23" s="76"/>
      <c r="G23" s="76"/>
      <c r="H23" s="76"/>
      <c r="I23" s="77"/>
      <c r="J23" s="78"/>
      <c r="K23" s="79"/>
      <c r="L23" s="79"/>
      <c r="M23" s="80"/>
      <c r="N23" s="81"/>
      <c r="O23" s="79"/>
      <c r="P23" s="79"/>
      <c r="Q23" s="80"/>
      <c r="R23" s="81"/>
      <c r="S23" s="79"/>
      <c r="T23" s="79"/>
      <c r="U23" s="80"/>
      <c r="V23" s="82"/>
      <c r="W23" s="83"/>
      <c r="X23" s="83"/>
      <c r="Y23" s="84"/>
      <c r="Z23" s="78"/>
      <c r="AA23" s="79"/>
      <c r="AB23" s="79"/>
      <c r="AC23" s="79"/>
      <c r="AD23" s="85"/>
    </row>
    <row r="24" spans="2:32" ht="20.100000000000001" customHeight="1" thickBot="1" x14ac:dyDescent="0.25">
      <c r="B24" s="75" t="str">
        <f t="shared" ref="B24" si="0">B44</f>
        <v>Scuppers</v>
      </c>
      <c r="C24" s="76"/>
      <c r="D24" s="76"/>
      <c r="E24" s="76"/>
      <c r="F24" s="76"/>
      <c r="G24" s="76"/>
      <c r="H24" s="76"/>
      <c r="I24" s="77"/>
      <c r="J24" s="78">
        <f t="shared" ref="J24" si="1">J44</f>
        <v>6</v>
      </c>
      <c r="K24" s="79"/>
      <c r="L24" s="79"/>
      <c r="M24" s="79"/>
      <c r="N24" s="224">
        <f t="shared" ref="N24:Y24" si="2">N44</f>
        <v>1.57</v>
      </c>
      <c r="O24" s="225"/>
      <c r="P24" s="225"/>
      <c r="Q24" s="226"/>
      <c r="R24" s="224">
        <f t="shared" si="2"/>
        <v>3.5</v>
      </c>
      <c r="S24" s="225"/>
      <c r="T24" s="225"/>
      <c r="U24" s="226"/>
      <c r="V24" s="79">
        <f t="shared" si="2"/>
        <v>0</v>
      </c>
      <c r="W24" s="79"/>
      <c r="X24" s="79"/>
      <c r="Y24" s="80"/>
      <c r="Z24" s="78">
        <f t="shared" ref="Z24" si="3">Z44</f>
        <v>32.9</v>
      </c>
      <c r="AA24" s="79"/>
      <c r="AB24" s="79"/>
      <c r="AC24" s="79"/>
      <c r="AD24" s="85"/>
    </row>
    <row r="25" spans="2:32" ht="20.100000000000001" customHeight="1" thickTop="1" thickBot="1" x14ac:dyDescent="0.25">
      <c r="B25" s="89" t="s">
        <v>9</v>
      </c>
      <c r="C25" s="89"/>
      <c r="D25" s="89"/>
      <c r="E25" s="89"/>
      <c r="F25" s="89"/>
      <c r="G25" s="89"/>
      <c r="H25" s="89"/>
      <c r="I25" s="89"/>
      <c r="J25" s="89"/>
      <c r="K25" s="89"/>
      <c r="L25" s="89"/>
      <c r="M25" s="89"/>
      <c r="N25" s="89"/>
      <c r="O25" s="89"/>
      <c r="P25" s="89"/>
      <c r="Q25" s="89"/>
      <c r="R25" s="89"/>
      <c r="S25" s="89"/>
      <c r="T25" s="89"/>
      <c r="U25" s="89"/>
      <c r="V25" s="89"/>
      <c r="W25" s="89"/>
      <c r="X25" s="89"/>
      <c r="Y25" s="89"/>
      <c r="Z25" s="86">
        <f>ROUND(SUM(Z9:AD24),0)</f>
        <v>2737</v>
      </c>
      <c r="AA25" s="87"/>
      <c r="AB25" s="87"/>
      <c r="AC25" s="87"/>
      <c r="AD25" s="88"/>
    </row>
    <row r="26" spans="2:32" ht="12" customHeight="1" thickBot="1" x14ac:dyDescent="0.25">
      <c r="B26" s="200"/>
      <c r="C26" s="201"/>
      <c r="D26" s="201"/>
      <c r="E26" s="201"/>
      <c r="F26" s="201"/>
      <c r="G26" s="201"/>
      <c r="H26" s="201"/>
      <c r="I26" s="201"/>
      <c r="J26" s="201"/>
      <c r="K26" s="201"/>
      <c r="L26" s="201"/>
      <c r="M26" s="201"/>
      <c r="N26" s="201"/>
      <c r="O26" s="201"/>
      <c r="P26" s="201"/>
      <c r="Q26" s="201"/>
      <c r="R26" s="201"/>
      <c r="S26" s="201"/>
      <c r="T26" s="201"/>
      <c r="U26" s="201"/>
      <c r="V26" s="201"/>
      <c r="W26" s="201"/>
      <c r="X26" s="201"/>
      <c r="Y26" s="201"/>
      <c r="Z26" s="201"/>
      <c r="AA26" s="201"/>
      <c r="AB26" s="201"/>
      <c r="AC26" s="201"/>
      <c r="AD26" s="202"/>
    </row>
    <row r="27" spans="2:32" ht="20.100000000000001" customHeight="1" thickBot="1" x14ac:dyDescent="0.25">
      <c r="B27" s="130" t="s">
        <v>511</v>
      </c>
      <c r="C27" s="131"/>
      <c r="D27" s="131"/>
      <c r="E27" s="131"/>
      <c r="F27" s="131"/>
      <c r="G27" s="131"/>
      <c r="H27" s="131"/>
      <c r="I27" s="131"/>
      <c r="J27" s="131"/>
      <c r="K27" s="131"/>
      <c r="L27" s="131"/>
      <c r="M27" s="131"/>
      <c r="N27" s="131"/>
      <c r="O27" s="131"/>
      <c r="P27" s="131"/>
      <c r="Q27" s="131"/>
      <c r="R27" s="131"/>
      <c r="S27" s="131"/>
      <c r="T27" s="131"/>
      <c r="U27" s="131"/>
      <c r="V27" s="131"/>
      <c r="W27" s="131"/>
      <c r="X27" s="131"/>
      <c r="Y27" s="131"/>
      <c r="Z27" s="131"/>
      <c r="AA27" s="131"/>
      <c r="AB27" s="131"/>
      <c r="AC27" s="131"/>
      <c r="AD27" s="132"/>
    </row>
    <row r="28" spans="2:32" ht="20.100000000000001" customHeight="1" x14ac:dyDescent="0.2">
      <c r="B28" s="133" t="s">
        <v>473</v>
      </c>
      <c r="C28" s="134"/>
      <c r="D28" s="134"/>
      <c r="E28" s="134"/>
      <c r="F28" s="134"/>
      <c r="G28" s="134"/>
      <c r="H28" s="134"/>
      <c r="I28" s="135"/>
      <c r="J28" s="139" t="s">
        <v>478</v>
      </c>
      <c r="K28" s="140"/>
      <c r="L28" s="140"/>
      <c r="M28" s="141"/>
      <c r="N28" s="145" t="s">
        <v>477</v>
      </c>
      <c r="O28" s="140"/>
      <c r="P28" s="140"/>
      <c r="Q28" s="141"/>
      <c r="R28" s="147" t="s">
        <v>472</v>
      </c>
      <c r="S28" s="147"/>
      <c r="T28" s="147"/>
      <c r="U28" s="147"/>
      <c r="V28" s="149" t="s">
        <v>515</v>
      </c>
      <c r="W28" s="150"/>
      <c r="X28" s="150"/>
      <c r="Y28" s="150"/>
      <c r="Z28" s="150" t="s">
        <v>474</v>
      </c>
      <c r="AA28" s="150"/>
      <c r="AB28" s="150"/>
      <c r="AC28" s="150"/>
      <c r="AD28" s="150"/>
    </row>
    <row r="29" spans="2:32" ht="20.100000000000001" customHeight="1" thickBot="1" x14ac:dyDescent="0.25">
      <c r="B29" s="136"/>
      <c r="C29" s="137"/>
      <c r="D29" s="137"/>
      <c r="E29" s="137"/>
      <c r="F29" s="137"/>
      <c r="G29" s="137"/>
      <c r="H29" s="137"/>
      <c r="I29" s="138"/>
      <c r="J29" s="142"/>
      <c r="K29" s="143"/>
      <c r="L29" s="143"/>
      <c r="M29" s="144"/>
      <c r="N29" s="146"/>
      <c r="O29" s="143"/>
      <c r="P29" s="143"/>
      <c r="Q29" s="144"/>
      <c r="R29" s="148"/>
      <c r="S29" s="148"/>
      <c r="T29" s="148"/>
      <c r="U29" s="148"/>
      <c r="V29" s="151"/>
      <c r="W29" s="152"/>
      <c r="X29" s="152"/>
      <c r="Y29" s="152"/>
      <c r="Z29" s="152"/>
      <c r="AA29" s="152"/>
      <c r="AB29" s="152"/>
      <c r="AC29" s="152"/>
      <c r="AD29" s="152"/>
    </row>
    <row r="30" spans="2:32" ht="20.100000000000001" customHeight="1" x14ac:dyDescent="0.2">
      <c r="B30" s="107" t="s">
        <v>10</v>
      </c>
      <c r="C30" s="108"/>
      <c r="D30" s="108"/>
      <c r="E30" s="108"/>
      <c r="F30" s="108"/>
      <c r="G30" s="108"/>
      <c r="H30" s="108"/>
      <c r="I30" s="109"/>
      <c r="J30" s="169">
        <v>1</v>
      </c>
      <c r="K30" s="170"/>
      <c r="L30" s="170"/>
      <c r="M30" s="171"/>
      <c r="N30" s="208" t="s">
        <v>458</v>
      </c>
      <c r="O30" s="209"/>
      <c r="P30" s="209"/>
      <c r="Q30" s="210"/>
      <c r="R30" s="172">
        <v>32.363999999999997</v>
      </c>
      <c r="S30" s="170"/>
      <c r="T30" s="170"/>
      <c r="U30" s="170"/>
      <c r="V30" s="173">
        <f>VLOOKUP(N30,Painting!$A$5:$C$250,2,0)</f>
        <v>8.81</v>
      </c>
      <c r="W30" s="174"/>
      <c r="X30" s="174"/>
      <c r="Y30" s="174"/>
      <c r="Z30" s="107">
        <f>ROUND(J30*R30*V30,1)</f>
        <v>285.10000000000002</v>
      </c>
      <c r="AA30" s="108"/>
      <c r="AB30" s="108"/>
      <c r="AC30" s="108"/>
      <c r="AD30" s="109"/>
    </row>
    <row r="31" spans="2:32" ht="20.100000000000001" customHeight="1" x14ac:dyDescent="0.2">
      <c r="B31" s="78"/>
      <c r="C31" s="79"/>
      <c r="D31" s="79"/>
      <c r="E31" s="79"/>
      <c r="F31" s="79"/>
      <c r="G31" s="79"/>
      <c r="H31" s="79"/>
      <c r="I31" s="85"/>
      <c r="J31" s="163">
        <v>1</v>
      </c>
      <c r="K31" s="164"/>
      <c r="L31" s="164"/>
      <c r="M31" s="165"/>
      <c r="N31" s="166" t="s">
        <v>458</v>
      </c>
      <c r="O31" s="164"/>
      <c r="P31" s="164"/>
      <c r="Q31" s="165"/>
      <c r="R31" s="166">
        <v>31.962</v>
      </c>
      <c r="S31" s="164"/>
      <c r="T31" s="164"/>
      <c r="U31" s="164"/>
      <c r="V31" s="167">
        <f>VLOOKUP(N31,Painting!$A$5:$C$250,2,0)</f>
        <v>8.81</v>
      </c>
      <c r="W31" s="168"/>
      <c r="X31" s="168"/>
      <c r="Y31" s="168"/>
      <c r="Z31" s="78">
        <f>ROUND(J31*R31*V31,1)</f>
        <v>281.60000000000002</v>
      </c>
      <c r="AA31" s="79"/>
      <c r="AB31" s="79"/>
      <c r="AC31" s="79"/>
      <c r="AD31" s="85"/>
    </row>
    <row r="32" spans="2:32" ht="20.100000000000001" customHeight="1" x14ac:dyDescent="0.2">
      <c r="B32" s="211"/>
      <c r="C32" s="212"/>
      <c r="D32" s="212"/>
      <c r="E32" s="212"/>
      <c r="F32" s="212"/>
      <c r="G32" s="212"/>
      <c r="H32" s="212"/>
      <c r="I32" s="213"/>
      <c r="J32" s="163">
        <v>2</v>
      </c>
      <c r="K32" s="164"/>
      <c r="L32" s="164"/>
      <c r="M32" s="165"/>
      <c r="N32" s="166" t="s">
        <v>460</v>
      </c>
      <c r="O32" s="164"/>
      <c r="P32" s="164"/>
      <c r="Q32" s="165"/>
      <c r="R32" s="166">
        <v>84.762</v>
      </c>
      <c r="S32" s="164"/>
      <c r="T32" s="164"/>
      <c r="U32" s="164"/>
      <c r="V32" s="167">
        <f>VLOOKUP(N32,Painting!$A$5:$C$250,2,0)</f>
        <v>8.89</v>
      </c>
      <c r="W32" s="168"/>
      <c r="X32" s="168"/>
      <c r="Y32" s="168"/>
      <c r="Z32" s="78">
        <f t="shared" ref="Z32:Z34" si="4">ROUND(J32*R32*V32,1)</f>
        <v>1507.1</v>
      </c>
      <c r="AA32" s="79"/>
      <c r="AB32" s="79"/>
      <c r="AC32" s="79"/>
      <c r="AD32" s="85"/>
    </row>
    <row r="33" spans="2:93" ht="20.100000000000001" customHeight="1" x14ac:dyDescent="0.2">
      <c r="B33" s="211"/>
      <c r="C33" s="212"/>
      <c r="D33" s="212"/>
      <c r="E33" s="212"/>
      <c r="F33" s="212"/>
      <c r="G33" s="212"/>
      <c r="H33" s="212"/>
      <c r="I33" s="213"/>
      <c r="J33" s="163">
        <v>1</v>
      </c>
      <c r="K33" s="164"/>
      <c r="L33" s="164"/>
      <c r="M33" s="165"/>
      <c r="N33" s="166" t="s">
        <v>458</v>
      </c>
      <c r="O33" s="164"/>
      <c r="P33" s="164"/>
      <c r="Q33" s="165"/>
      <c r="R33" s="166">
        <v>31.135000000000002</v>
      </c>
      <c r="S33" s="164"/>
      <c r="T33" s="164"/>
      <c r="U33" s="164"/>
      <c r="V33" s="167">
        <f>VLOOKUP(N33,Painting!$A$5:$C$250,2,0)</f>
        <v>8.81</v>
      </c>
      <c r="W33" s="168"/>
      <c r="X33" s="168"/>
      <c r="Y33" s="168"/>
      <c r="Z33" s="78">
        <f t="shared" si="4"/>
        <v>274.3</v>
      </c>
      <c r="AA33" s="79"/>
      <c r="AB33" s="79"/>
      <c r="AC33" s="79"/>
      <c r="AD33" s="85"/>
    </row>
    <row r="34" spans="2:93" ht="20.100000000000001" customHeight="1" x14ac:dyDescent="0.2">
      <c r="B34" s="78"/>
      <c r="C34" s="79"/>
      <c r="D34" s="79"/>
      <c r="E34" s="79"/>
      <c r="F34" s="79"/>
      <c r="G34" s="79"/>
      <c r="H34" s="79"/>
      <c r="I34" s="85"/>
      <c r="J34" s="163">
        <v>1</v>
      </c>
      <c r="K34" s="164"/>
      <c r="L34" s="164"/>
      <c r="M34" s="165"/>
      <c r="N34" s="166" t="s">
        <v>458</v>
      </c>
      <c r="O34" s="164"/>
      <c r="P34" s="164"/>
      <c r="Q34" s="165"/>
      <c r="R34" s="166">
        <v>30.744</v>
      </c>
      <c r="S34" s="164"/>
      <c r="T34" s="164"/>
      <c r="U34" s="165"/>
      <c r="V34" s="167">
        <f>VLOOKUP(N34,Painting!$A$5:$C$250,2,0)</f>
        <v>8.81</v>
      </c>
      <c r="W34" s="168"/>
      <c r="X34" s="168"/>
      <c r="Y34" s="168"/>
      <c r="Z34" s="78">
        <f t="shared" si="4"/>
        <v>270.89999999999998</v>
      </c>
      <c r="AA34" s="79"/>
      <c r="AB34" s="79"/>
      <c r="AC34" s="79"/>
      <c r="AD34" s="85"/>
    </row>
    <row r="35" spans="2:93" ht="20.100000000000001" customHeight="1" x14ac:dyDescent="0.2">
      <c r="B35" s="78"/>
      <c r="C35" s="79"/>
      <c r="D35" s="79"/>
      <c r="E35" s="79"/>
      <c r="F35" s="79"/>
      <c r="G35" s="79"/>
      <c r="H35" s="79"/>
      <c r="I35" s="85"/>
      <c r="J35" s="185"/>
      <c r="K35" s="186"/>
      <c r="L35" s="186"/>
      <c r="M35" s="187"/>
      <c r="N35" s="188"/>
      <c r="O35" s="189"/>
      <c r="P35" s="189"/>
      <c r="Q35" s="190"/>
      <c r="R35" s="188"/>
      <c r="S35" s="189"/>
      <c r="T35" s="189"/>
      <c r="U35" s="190"/>
      <c r="V35" s="191"/>
      <c r="W35" s="192"/>
      <c r="X35" s="192"/>
      <c r="Y35" s="193"/>
      <c r="Z35" s="78"/>
      <c r="AA35" s="79"/>
      <c r="AB35" s="79"/>
      <c r="AC35" s="79"/>
      <c r="AD35" s="85"/>
    </row>
    <row r="36" spans="2:93" ht="20.100000000000001" customHeight="1" x14ac:dyDescent="0.2">
      <c r="B36" s="72" t="s">
        <v>517</v>
      </c>
      <c r="C36" s="73"/>
      <c r="D36" s="73"/>
      <c r="E36" s="73"/>
      <c r="F36" s="73"/>
      <c r="G36" s="73"/>
      <c r="H36" s="73"/>
      <c r="I36" s="74"/>
      <c r="J36" s="177">
        <v>8</v>
      </c>
      <c r="K36" s="178"/>
      <c r="L36" s="178"/>
      <c r="M36" s="179"/>
      <c r="N36" s="180">
        <v>4.6899999999999997E-2</v>
      </c>
      <c r="O36" s="178"/>
      <c r="P36" s="178"/>
      <c r="Q36" s="179"/>
      <c r="R36" s="181">
        <v>7.5833300000000001</v>
      </c>
      <c r="S36" s="182"/>
      <c r="T36" s="182"/>
      <c r="U36" s="182"/>
      <c r="V36" s="183"/>
      <c r="W36" s="184"/>
      <c r="X36" s="184"/>
      <c r="Y36" s="184"/>
      <c r="Z36" s="72">
        <f>ROUND(J36*N36*R36,1)</f>
        <v>2.8</v>
      </c>
      <c r="AA36" s="73"/>
      <c r="AB36" s="73"/>
      <c r="AC36" s="73"/>
      <c r="AD36" s="74"/>
    </row>
    <row r="37" spans="2:93" ht="20.100000000000001" customHeight="1" x14ac:dyDescent="0.2">
      <c r="B37" s="78" t="s">
        <v>518</v>
      </c>
      <c r="C37" s="79"/>
      <c r="D37" s="79"/>
      <c r="E37" s="79"/>
      <c r="F37" s="79"/>
      <c r="G37" s="79"/>
      <c r="H37" s="79"/>
      <c r="I37" s="85"/>
      <c r="J37" s="163">
        <v>4</v>
      </c>
      <c r="K37" s="164"/>
      <c r="L37" s="164"/>
      <c r="M37" s="165"/>
      <c r="N37" s="166">
        <v>3.1300000000000001E-2</v>
      </c>
      <c r="O37" s="164"/>
      <c r="P37" s="164"/>
      <c r="Q37" s="165"/>
      <c r="R37" s="166">
        <v>7.0833000000000004</v>
      </c>
      <c r="S37" s="164"/>
      <c r="T37" s="164"/>
      <c r="U37" s="165"/>
      <c r="V37" s="197"/>
      <c r="W37" s="198"/>
      <c r="X37" s="198"/>
      <c r="Y37" s="199"/>
      <c r="Z37" s="72">
        <f t="shared" ref="Z37" si="5">ROUND(J37*N37*R37,1)</f>
        <v>0.9</v>
      </c>
      <c r="AA37" s="73"/>
      <c r="AB37" s="73"/>
      <c r="AC37" s="73"/>
      <c r="AD37" s="74"/>
    </row>
    <row r="38" spans="2:93" ht="20.100000000000001" customHeight="1" x14ac:dyDescent="0.2">
      <c r="B38" s="78" t="s">
        <v>526</v>
      </c>
      <c r="C38" s="79"/>
      <c r="D38" s="79"/>
      <c r="E38" s="79"/>
      <c r="F38" s="79"/>
      <c r="G38" s="79"/>
      <c r="H38" s="79"/>
      <c r="I38" s="85"/>
      <c r="J38" s="163">
        <v>16</v>
      </c>
      <c r="K38" s="164"/>
      <c r="L38" s="164"/>
      <c r="M38" s="165"/>
      <c r="N38" s="166">
        <v>3.1300000000000001E-2</v>
      </c>
      <c r="O38" s="164"/>
      <c r="P38" s="164"/>
      <c r="Q38" s="165"/>
      <c r="R38" s="166">
        <v>3.375</v>
      </c>
      <c r="S38" s="164"/>
      <c r="T38" s="164"/>
      <c r="U38" s="165"/>
      <c r="V38" s="197"/>
      <c r="W38" s="198"/>
      <c r="X38" s="198"/>
      <c r="Y38" s="199"/>
      <c r="Z38" s="72">
        <f t="shared" ref="Z38" si="6">ROUND(J38*N38*R38,1)</f>
        <v>1.7</v>
      </c>
      <c r="AA38" s="73"/>
      <c r="AB38" s="73"/>
      <c r="AC38" s="73"/>
      <c r="AD38" s="74"/>
    </row>
    <row r="39" spans="2:93" ht="20.100000000000001" customHeight="1" x14ac:dyDescent="0.2">
      <c r="B39" s="78"/>
      <c r="C39" s="79"/>
      <c r="D39" s="79"/>
      <c r="E39" s="79"/>
      <c r="F39" s="79"/>
      <c r="G39" s="79"/>
      <c r="H39" s="79"/>
      <c r="I39" s="85"/>
      <c r="J39" s="163"/>
      <c r="K39" s="164"/>
      <c r="L39" s="164"/>
      <c r="M39" s="165"/>
      <c r="N39" s="194"/>
      <c r="O39" s="195"/>
      <c r="P39" s="195"/>
      <c r="Q39" s="196"/>
      <c r="R39" s="194"/>
      <c r="S39" s="195"/>
      <c r="T39" s="195"/>
      <c r="U39" s="196"/>
      <c r="V39" s="197"/>
      <c r="W39" s="198"/>
      <c r="X39" s="198"/>
      <c r="Y39" s="199"/>
      <c r="Z39" s="72"/>
      <c r="AA39" s="73"/>
      <c r="AB39" s="73"/>
      <c r="AC39" s="73"/>
      <c r="AD39" s="74"/>
    </row>
    <row r="40" spans="2:93" ht="20.100000000000001" customHeight="1" x14ac:dyDescent="0.2">
      <c r="B40" s="78" t="s">
        <v>519</v>
      </c>
      <c r="C40" s="79"/>
      <c r="D40" s="79"/>
      <c r="E40" s="79"/>
      <c r="F40" s="79"/>
      <c r="G40" s="79"/>
      <c r="H40" s="79"/>
      <c r="I40" s="85"/>
      <c r="J40" s="163">
        <v>8</v>
      </c>
      <c r="K40" s="164"/>
      <c r="L40" s="164"/>
      <c r="M40" s="165"/>
      <c r="N40" s="166"/>
      <c r="O40" s="164"/>
      <c r="P40" s="164"/>
      <c r="Q40" s="165"/>
      <c r="R40" s="166"/>
      <c r="S40" s="164"/>
      <c r="T40" s="164"/>
      <c r="U40" s="165"/>
      <c r="V40" s="197">
        <f>Painting!T6</f>
        <v>3.8080000000000003</v>
      </c>
      <c r="W40" s="198"/>
      <c r="X40" s="198"/>
      <c r="Y40" s="199"/>
      <c r="Z40" s="72">
        <f>ROUND(J40*V40,1)</f>
        <v>30.5</v>
      </c>
      <c r="AA40" s="73"/>
      <c r="AB40" s="73"/>
      <c r="AC40" s="73"/>
      <c r="AD40" s="74"/>
    </row>
    <row r="41" spans="2:93" ht="20.100000000000001" customHeight="1" x14ac:dyDescent="0.2">
      <c r="B41" s="78" t="s">
        <v>520</v>
      </c>
      <c r="C41" s="79"/>
      <c r="D41" s="79"/>
      <c r="E41" s="79"/>
      <c r="F41" s="79"/>
      <c r="G41" s="79"/>
      <c r="H41" s="79"/>
      <c r="I41" s="85"/>
      <c r="J41" s="163">
        <v>4</v>
      </c>
      <c r="K41" s="164"/>
      <c r="L41" s="164"/>
      <c r="M41" s="165"/>
      <c r="N41" s="166"/>
      <c r="O41" s="164"/>
      <c r="P41" s="164"/>
      <c r="Q41" s="165"/>
      <c r="R41" s="166"/>
      <c r="S41" s="164"/>
      <c r="T41" s="164"/>
      <c r="U41" s="164"/>
      <c r="V41" s="175">
        <f>Painting!T9</f>
        <v>6.165</v>
      </c>
      <c r="W41" s="176"/>
      <c r="X41" s="176"/>
      <c r="Y41" s="176"/>
      <c r="Z41" s="72">
        <f t="shared" ref="Z41:Z42" si="7">ROUND(J41*V41,1)</f>
        <v>24.7</v>
      </c>
      <c r="AA41" s="73"/>
      <c r="AB41" s="73"/>
      <c r="AC41" s="73"/>
      <c r="AD41" s="74"/>
    </row>
    <row r="42" spans="2:93" ht="20.100000000000001" customHeight="1" x14ac:dyDescent="0.2">
      <c r="B42" s="78" t="s">
        <v>521</v>
      </c>
      <c r="C42" s="79"/>
      <c r="D42" s="79"/>
      <c r="E42" s="79"/>
      <c r="F42" s="79"/>
      <c r="G42" s="79"/>
      <c r="H42" s="79"/>
      <c r="I42" s="85"/>
      <c r="J42" s="163">
        <v>4</v>
      </c>
      <c r="K42" s="164"/>
      <c r="L42" s="164"/>
      <c r="M42" s="165"/>
      <c r="N42" s="166"/>
      <c r="O42" s="164"/>
      <c r="P42" s="164"/>
      <c r="Q42" s="165"/>
      <c r="R42" s="166"/>
      <c r="S42" s="164"/>
      <c r="T42" s="164"/>
      <c r="U42" s="164"/>
      <c r="V42" s="175">
        <f>Painting!W8</f>
        <v>6.0019999999999998</v>
      </c>
      <c r="W42" s="176"/>
      <c r="X42" s="176"/>
      <c r="Y42" s="176"/>
      <c r="Z42" s="72">
        <f t="shared" si="7"/>
        <v>24</v>
      </c>
      <c r="AA42" s="73"/>
      <c r="AB42" s="73"/>
      <c r="AC42" s="73"/>
      <c r="AD42" s="74"/>
    </row>
    <row r="43" spans="2:93" ht="20.100000000000001" customHeight="1" x14ac:dyDescent="0.2">
      <c r="B43" s="78"/>
      <c r="C43" s="79"/>
      <c r="D43" s="79"/>
      <c r="E43" s="79"/>
      <c r="F43" s="79"/>
      <c r="G43" s="79"/>
      <c r="H43" s="79"/>
      <c r="I43" s="85"/>
      <c r="J43" s="163"/>
      <c r="K43" s="164"/>
      <c r="L43" s="164"/>
      <c r="M43" s="165"/>
      <c r="N43" s="166"/>
      <c r="O43" s="164"/>
      <c r="P43" s="164"/>
      <c r="Q43" s="165"/>
      <c r="R43" s="166"/>
      <c r="S43" s="164"/>
      <c r="T43" s="164"/>
      <c r="U43" s="164"/>
      <c r="V43" s="175"/>
      <c r="W43" s="176"/>
      <c r="X43" s="176"/>
      <c r="Y43" s="176"/>
      <c r="Z43" s="72"/>
      <c r="AA43" s="73"/>
      <c r="AB43" s="73"/>
      <c r="AC43" s="73"/>
      <c r="AD43" s="74"/>
    </row>
    <row r="44" spans="2:93" ht="20.100000000000001" customHeight="1" thickBot="1" x14ac:dyDescent="0.25">
      <c r="B44" s="78" t="s">
        <v>527</v>
      </c>
      <c r="C44" s="79"/>
      <c r="D44" s="79"/>
      <c r="E44" s="79"/>
      <c r="F44" s="79"/>
      <c r="G44" s="79"/>
      <c r="H44" s="79"/>
      <c r="I44" s="85"/>
      <c r="J44" s="163">
        <v>6</v>
      </c>
      <c r="K44" s="164"/>
      <c r="L44" s="164"/>
      <c r="M44" s="165"/>
      <c r="N44" s="166">
        <f>0.5*3.14</f>
        <v>1.57</v>
      </c>
      <c r="O44" s="164"/>
      <c r="P44" s="164"/>
      <c r="Q44" s="165"/>
      <c r="R44" s="166">
        <v>3.5</v>
      </c>
      <c r="S44" s="164"/>
      <c r="T44" s="164"/>
      <c r="U44" s="164"/>
      <c r="V44" s="175"/>
      <c r="W44" s="176"/>
      <c r="X44" s="176"/>
      <c r="Y44" s="176"/>
      <c r="Z44" s="72">
        <f>ROUND(J44*N44,1)*R44</f>
        <v>32.9</v>
      </c>
      <c r="AA44" s="73"/>
      <c r="AB44" s="73"/>
      <c r="AC44" s="73"/>
      <c r="AD44" s="74"/>
    </row>
    <row r="45" spans="2:93" ht="20.100000000000001" customHeight="1" thickTop="1" thickBot="1" x14ac:dyDescent="0.25">
      <c r="B45" s="89" t="s">
        <v>9</v>
      </c>
      <c r="C45" s="89"/>
      <c r="D45" s="89"/>
      <c r="E45" s="89"/>
      <c r="F45" s="89"/>
      <c r="G45" s="89"/>
      <c r="H45" s="89"/>
      <c r="I45" s="89"/>
      <c r="J45" s="89"/>
      <c r="K45" s="89"/>
      <c r="L45" s="89"/>
      <c r="M45" s="89"/>
      <c r="N45" s="89"/>
      <c r="O45" s="89"/>
      <c r="P45" s="89"/>
      <c r="Q45" s="89"/>
      <c r="R45" s="89"/>
      <c r="S45" s="89"/>
      <c r="T45" s="89"/>
      <c r="U45" s="89"/>
      <c r="V45" s="89"/>
      <c r="W45" s="89"/>
      <c r="X45" s="89"/>
      <c r="Y45" s="89"/>
      <c r="Z45" s="86">
        <f>ROUND(SUM(Z30:AD44),0)</f>
        <v>2737</v>
      </c>
      <c r="AA45" s="87"/>
      <c r="AB45" s="87"/>
      <c r="AC45" s="87"/>
      <c r="AD45" s="88"/>
      <c r="AK45" s="206"/>
      <c r="AL45" s="206"/>
      <c r="AM45" s="204"/>
      <c r="AN45" s="204"/>
      <c r="AP45" s="205"/>
      <c r="AQ45" s="205"/>
      <c r="AR45" s="207"/>
      <c r="AS45" s="207"/>
      <c r="AY45" s="206"/>
      <c r="AZ45" s="206"/>
      <c r="BA45" s="204"/>
      <c r="BB45" s="204"/>
      <c r="BD45" s="205"/>
      <c r="BE45" s="205"/>
      <c r="BF45" s="207"/>
      <c r="BG45" s="207"/>
      <c r="BP45" s="206"/>
      <c r="BQ45" s="206"/>
      <c r="BR45" s="204"/>
      <c r="BS45" s="204"/>
      <c r="BU45" s="205"/>
      <c r="BV45" s="205"/>
      <c r="BW45" s="207"/>
      <c r="BX45" s="207"/>
      <c r="CG45" s="206"/>
      <c r="CH45" s="206"/>
      <c r="CI45" s="204"/>
      <c r="CJ45" s="204"/>
      <c r="CL45" s="205"/>
      <c r="CM45" s="205"/>
      <c r="CN45" s="207"/>
      <c r="CO45" s="207"/>
    </row>
    <row r="46" spans="2:93" ht="12" customHeight="1" thickBot="1" x14ac:dyDescent="0.25">
      <c r="B46" s="200"/>
      <c r="C46" s="201"/>
      <c r="D46" s="201"/>
      <c r="E46" s="201"/>
      <c r="F46" s="201"/>
      <c r="G46" s="201"/>
      <c r="H46" s="201"/>
      <c r="I46" s="201"/>
      <c r="J46" s="201"/>
      <c r="K46" s="201"/>
      <c r="L46" s="201"/>
      <c r="M46" s="201"/>
      <c r="N46" s="201"/>
      <c r="O46" s="201"/>
      <c r="P46" s="201"/>
      <c r="Q46" s="201"/>
      <c r="R46" s="201"/>
      <c r="S46" s="201"/>
      <c r="T46" s="201"/>
      <c r="U46" s="201"/>
      <c r="V46" s="201"/>
      <c r="W46" s="201"/>
      <c r="X46" s="201"/>
      <c r="Y46" s="201"/>
      <c r="Z46" s="201"/>
      <c r="AA46" s="201"/>
      <c r="AB46" s="201"/>
      <c r="AC46" s="201"/>
      <c r="AD46" s="202"/>
    </row>
    <row r="47" spans="2:93" ht="20.100000000000001" customHeight="1" thickBot="1" x14ac:dyDescent="0.25">
      <c r="B47" s="130" t="s">
        <v>510</v>
      </c>
      <c r="C47" s="131"/>
      <c r="D47" s="131"/>
      <c r="E47" s="131"/>
      <c r="F47" s="131"/>
      <c r="G47" s="131"/>
      <c r="H47" s="131"/>
      <c r="I47" s="131"/>
      <c r="J47" s="131"/>
      <c r="K47" s="131"/>
      <c r="L47" s="131"/>
      <c r="M47" s="131"/>
      <c r="N47" s="131"/>
      <c r="O47" s="131"/>
      <c r="P47" s="131"/>
      <c r="Q47" s="131"/>
      <c r="R47" s="131"/>
      <c r="S47" s="131"/>
      <c r="T47" s="131"/>
      <c r="U47" s="131"/>
      <c r="V47" s="131"/>
      <c r="W47" s="131"/>
      <c r="X47" s="131"/>
      <c r="Y47" s="131"/>
      <c r="Z47" s="131"/>
      <c r="AA47" s="131"/>
      <c r="AB47" s="131"/>
      <c r="AC47" s="131"/>
      <c r="AD47" s="132"/>
      <c r="AK47" s="206"/>
      <c r="AL47" s="206"/>
      <c r="AM47" s="203"/>
      <c r="AN47" s="203"/>
      <c r="AO47" s="41"/>
      <c r="AP47" s="41"/>
      <c r="AY47" s="206"/>
      <c r="AZ47" s="206"/>
      <c r="BA47" s="203"/>
      <c r="BB47" s="203"/>
      <c r="BC47" s="41"/>
      <c r="BD47" s="41"/>
      <c r="BP47" s="206"/>
      <c r="BQ47" s="206"/>
      <c r="BR47" s="203"/>
      <c r="BS47" s="203"/>
      <c r="BT47" s="41"/>
      <c r="BU47" s="41"/>
      <c r="CG47" s="206"/>
      <c r="CH47" s="206"/>
      <c r="CI47" s="203"/>
      <c r="CJ47" s="203"/>
      <c r="CK47" s="41"/>
      <c r="CL47" s="41"/>
    </row>
    <row r="48" spans="2:93" ht="20.100000000000001" customHeight="1" x14ac:dyDescent="0.2">
      <c r="B48" s="133" t="s">
        <v>473</v>
      </c>
      <c r="C48" s="134"/>
      <c r="D48" s="134"/>
      <c r="E48" s="134"/>
      <c r="F48" s="134"/>
      <c r="G48" s="134"/>
      <c r="H48" s="134"/>
      <c r="I48" s="135"/>
      <c r="J48" s="139" t="s">
        <v>478</v>
      </c>
      <c r="K48" s="140"/>
      <c r="L48" s="140"/>
      <c r="M48" s="141"/>
      <c r="N48" s="145" t="s">
        <v>477</v>
      </c>
      <c r="O48" s="140"/>
      <c r="P48" s="140"/>
      <c r="Q48" s="141"/>
      <c r="R48" s="147" t="s">
        <v>472</v>
      </c>
      <c r="S48" s="147"/>
      <c r="T48" s="147"/>
      <c r="U48" s="147"/>
      <c r="V48" s="149" t="s">
        <v>515</v>
      </c>
      <c r="W48" s="150"/>
      <c r="X48" s="150"/>
      <c r="Y48" s="150"/>
      <c r="Z48" s="150" t="s">
        <v>474</v>
      </c>
      <c r="AA48" s="150"/>
      <c r="AB48" s="150"/>
      <c r="AC48" s="150"/>
      <c r="AD48" s="150"/>
    </row>
    <row r="49" spans="2:88" ht="20.100000000000001" customHeight="1" thickBot="1" x14ac:dyDescent="0.25">
      <c r="B49" s="136"/>
      <c r="C49" s="137"/>
      <c r="D49" s="137"/>
      <c r="E49" s="137"/>
      <c r="F49" s="137"/>
      <c r="G49" s="137"/>
      <c r="H49" s="137"/>
      <c r="I49" s="138"/>
      <c r="J49" s="142"/>
      <c r="K49" s="143"/>
      <c r="L49" s="143"/>
      <c r="M49" s="144"/>
      <c r="N49" s="146"/>
      <c r="O49" s="143"/>
      <c r="P49" s="143"/>
      <c r="Q49" s="144"/>
      <c r="R49" s="148"/>
      <c r="S49" s="148"/>
      <c r="T49" s="148"/>
      <c r="U49" s="148"/>
      <c r="V49" s="151"/>
      <c r="W49" s="152"/>
      <c r="X49" s="152"/>
      <c r="Y49" s="152"/>
      <c r="Z49" s="152"/>
      <c r="AA49" s="152"/>
      <c r="AB49" s="152"/>
      <c r="AC49" s="152"/>
      <c r="AD49" s="152"/>
      <c r="AK49" s="204"/>
      <c r="AL49" s="204"/>
      <c r="AM49" s="204"/>
      <c r="AN49" s="17"/>
      <c r="AY49" s="204"/>
      <c r="AZ49" s="204"/>
      <c r="BA49" s="204"/>
      <c r="BB49" s="17"/>
      <c r="BP49" s="204"/>
      <c r="BQ49" s="204"/>
      <c r="BR49" s="204"/>
      <c r="BS49" s="17"/>
      <c r="CG49" s="204"/>
      <c r="CH49" s="204"/>
      <c r="CI49" s="204"/>
      <c r="CJ49" s="17"/>
    </row>
    <row r="50" spans="2:88" ht="20.100000000000001" customHeight="1" x14ac:dyDescent="0.2">
      <c r="B50" s="155" t="str">
        <f>B30</f>
        <v>Beams</v>
      </c>
      <c r="C50" s="156"/>
      <c r="D50" s="156"/>
      <c r="E50" s="156"/>
      <c r="F50" s="156"/>
      <c r="G50" s="156"/>
      <c r="H50" s="156"/>
      <c r="I50" s="157"/>
      <c r="J50" s="107">
        <f>J30</f>
        <v>1</v>
      </c>
      <c r="K50" s="108"/>
      <c r="L50" s="108"/>
      <c r="M50" s="110"/>
      <c r="N50" s="111" t="str">
        <f>N30</f>
        <v>W36 x 135</v>
      </c>
      <c r="O50" s="108"/>
      <c r="P50" s="108"/>
      <c r="Q50" s="110"/>
      <c r="R50" s="111">
        <f>R30</f>
        <v>32.363999999999997</v>
      </c>
      <c r="S50" s="108"/>
      <c r="T50" s="108"/>
      <c r="U50" s="108"/>
      <c r="V50" s="112">
        <f>V30</f>
        <v>8.81</v>
      </c>
      <c r="W50" s="113"/>
      <c r="X50" s="113"/>
      <c r="Y50" s="113"/>
      <c r="Z50" s="107">
        <f>Z30</f>
        <v>285.10000000000002</v>
      </c>
      <c r="AA50" s="108"/>
      <c r="AB50" s="108"/>
      <c r="AC50" s="108"/>
      <c r="AD50" s="109"/>
    </row>
    <row r="51" spans="2:88" ht="20.100000000000001" customHeight="1" x14ac:dyDescent="0.2">
      <c r="B51" s="75"/>
      <c r="C51" s="76"/>
      <c r="D51" s="76"/>
      <c r="E51" s="76"/>
      <c r="F51" s="76"/>
      <c r="G51" s="76"/>
      <c r="H51" s="76"/>
      <c r="I51" s="77"/>
      <c r="J51" s="78">
        <f>J31</f>
        <v>1</v>
      </c>
      <c r="K51" s="79"/>
      <c r="L51" s="79"/>
      <c r="M51" s="80"/>
      <c r="N51" s="81" t="str">
        <f>N31</f>
        <v>W36 x 135</v>
      </c>
      <c r="O51" s="79"/>
      <c r="P51" s="79"/>
      <c r="Q51" s="80"/>
      <c r="R51" s="81">
        <f>R31</f>
        <v>31.962</v>
      </c>
      <c r="S51" s="79"/>
      <c r="T51" s="79"/>
      <c r="U51" s="80"/>
      <c r="V51" s="82">
        <f>V31</f>
        <v>8.81</v>
      </c>
      <c r="W51" s="83"/>
      <c r="X51" s="83"/>
      <c r="Y51" s="84"/>
      <c r="Z51" s="78">
        <f>Z31</f>
        <v>281.60000000000002</v>
      </c>
      <c r="AA51" s="79"/>
      <c r="AB51" s="79"/>
      <c r="AC51" s="79"/>
      <c r="AD51" s="85"/>
    </row>
    <row r="52" spans="2:88" ht="20.100000000000001" customHeight="1" x14ac:dyDescent="0.2">
      <c r="B52" s="75"/>
      <c r="C52" s="76"/>
      <c r="D52" s="76"/>
      <c r="E52" s="76"/>
      <c r="F52" s="76"/>
      <c r="G52" s="76"/>
      <c r="H52" s="76"/>
      <c r="I52" s="77"/>
      <c r="J52" s="78">
        <f>J32</f>
        <v>2</v>
      </c>
      <c r="K52" s="79"/>
      <c r="L52" s="79"/>
      <c r="M52" s="80"/>
      <c r="N52" s="81" t="str">
        <f>N32</f>
        <v>W36 x 160</v>
      </c>
      <c r="O52" s="79"/>
      <c r="P52" s="79"/>
      <c r="Q52" s="80"/>
      <c r="R52" s="81">
        <f>R32</f>
        <v>84.762</v>
      </c>
      <c r="S52" s="79"/>
      <c r="T52" s="79"/>
      <c r="U52" s="80"/>
      <c r="V52" s="82">
        <f>V32</f>
        <v>8.89</v>
      </c>
      <c r="W52" s="83"/>
      <c r="X52" s="83"/>
      <c r="Y52" s="84"/>
      <c r="Z52" s="78">
        <f>Z32</f>
        <v>1507.1</v>
      </c>
      <c r="AA52" s="79"/>
      <c r="AB52" s="79"/>
      <c r="AC52" s="79"/>
      <c r="AD52" s="85"/>
    </row>
    <row r="53" spans="2:88" ht="20.100000000000001" customHeight="1" x14ac:dyDescent="0.2">
      <c r="B53" s="75"/>
      <c r="C53" s="76"/>
      <c r="D53" s="76"/>
      <c r="E53" s="76"/>
      <c r="F53" s="76"/>
      <c r="G53" s="76"/>
      <c r="H53" s="76"/>
      <c r="I53" s="77"/>
      <c r="J53" s="78">
        <f>J33</f>
        <v>1</v>
      </c>
      <c r="K53" s="79"/>
      <c r="L53" s="79"/>
      <c r="M53" s="80"/>
      <c r="N53" s="81" t="str">
        <f>N33</f>
        <v>W36 x 135</v>
      </c>
      <c r="O53" s="79"/>
      <c r="P53" s="79"/>
      <c r="Q53" s="80"/>
      <c r="R53" s="81">
        <f>R33</f>
        <v>31.135000000000002</v>
      </c>
      <c r="S53" s="79"/>
      <c r="T53" s="79"/>
      <c r="U53" s="80"/>
      <c r="V53" s="82">
        <f>V33</f>
        <v>8.81</v>
      </c>
      <c r="W53" s="83"/>
      <c r="X53" s="83"/>
      <c r="Y53" s="84"/>
      <c r="Z53" s="78">
        <f>Z33</f>
        <v>274.3</v>
      </c>
      <c r="AA53" s="79"/>
      <c r="AB53" s="79"/>
      <c r="AC53" s="79"/>
      <c r="AD53" s="85"/>
    </row>
    <row r="54" spans="2:88" ht="20.100000000000001" customHeight="1" x14ac:dyDescent="0.2">
      <c r="B54" s="75"/>
      <c r="C54" s="76"/>
      <c r="D54" s="76"/>
      <c r="E54" s="76"/>
      <c r="F54" s="76"/>
      <c r="G54" s="76"/>
      <c r="H54" s="76"/>
      <c r="I54" s="77"/>
      <c r="J54" s="78">
        <f>J34</f>
        <v>1</v>
      </c>
      <c r="K54" s="79"/>
      <c r="L54" s="79"/>
      <c r="M54" s="80"/>
      <c r="N54" s="81" t="str">
        <f>N34</f>
        <v>W36 x 135</v>
      </c>
      <c r="O54" s="79"/>
      <c r="P54" s="79"/>
      <c r="Q54" s="80"/>
      <c r="R54" s="81">
        <f>R34</f>
        <v>30.744</v>
      </c>
      <c r="S54" s="79"/>
      <c r="T54" s="79"/>
      <c r="U54" s="80"/>
      <c r="V54" s="82">
        <f>V34</f>
        <v>8.81</v>
      </c>
      <c r="W54" s="83"/>
      <c r="X54" s="83"/>
      <c r="Y54" s="84"/>
      <c r="Z54" s="78">
        <f>Z34</f>
        <v>270.89999999999998</v>
      </c>
      <c r="AA54" s="79"/>
      <c r="AB54" s="79"/>
      <c r="AC54" s="79"/>
      <c r="AD54" s="85"/>
    </row>
    <row r="55" spans="2:88" ht="20.100000000000001" customHeight="1" x14ac:dyDescent="0.2">
      <c r="B55" s="75"/>
      <c r="C55" s="76"/>
      <c r="D55" s="76"/>
      <c r="E55" s="76"/>
      <c r="F55" s="76"/>
      <c r="G55" s="76"/>
      <c r="H55" s="76"/>
      <c r="I55" s="77"/>
      <c r="J55" s="78"/>
      <c r="K55" s="79"/>
      <c r="L55" s="79"/>
      <c r="M55" s="80"/>
      <c r="N55" s="81"/>
      <c r="O55" s="79"/>
      <c r="P55" s="79"/>
      <c r="Q55" s="80"/>
      <c r="R55" s="81"/>
      <c r="S55" s="79"/>
      <c r="T55" s="79"/>
      <c r="U55" s="80"/>
      <c r="V55" s="82"/>
      <c r="W55" s="83"/>
      <c r="X55" s="83"/>
      <c r="Y55" s="84"/>
      <c r="Z55" s="78"/>
      <c r="AA55" s="79"/>
      <c r="AB55" s="79"/>
      <c r="AC55" s="79"/>
      <c r="AD55" s="85"/>
    </row>
    <row r="56" spans="2:88" ht="20.100000000000001" customHeight="1" x14ac:dyDescent="0.2">
      <c r="B56" s="75" t="str">
        <f>B36</f>
        <v>Web Splice Plates (Edges)</v>
      </c>
      <c r="C56" s="76"/>
      <c r="D56" s="76"/>
      <c r="E56" s="76"/>
      <c r="F56" s="76"/>
      <c r="G56" s="76"/>
      <c r="H56" s="76"/>
      <c r="I56" s="77"/>
      <c r="J56" s="78">
        <f>J36</f>
        <v>8</v>
      </c>
      <c r="K56" s="79"/>
      <c r="L56" s="79"/>
      <c r="M56" s="80"/>
      <c r="N56" s="81">
        <f>N36</f>
        <v>4.6899999999999997E-2</v>
      </c>
      <c r="O56" s="79"/>
      <c r="P56" s="79"/>
      <c r="Q56" s="80"/>
      <c r="R56" s="81">
        <f>R36</f>
        <v>7.5833300000000001</v>
      </c>
      <c r="S56" s="79"/>
      <c r="T56" s="79"/>
      <c r="U56" s="80"/>
      <c r="V56" s="82"/>
      <c r="W56" s="83"/>
      <c r="X56" s="83"/>
      <c r="Y56" s="84"/>
      <c r="Z56" s="78">
        <f>Z36</f>
        <v>2.8</v>
      </c>
      <c r="AA56" s="79"/>
      <c r="AB56" s="79"/>
      <c r="AC56" s="79"/>
      <c r="AD56" s="85"/>
    </row>
    <row r="57" spans="2:88" ht="20.100000000000001" customHeight="1" x14ac:dyDescent="0.2">
      <c r="B57" s="75" t="str">
        <f>B37</f>
        <v>Bottom Flange Splice Plates (Edges)</v>
      </c>
      <c r="C57" s="76"/>
      <c r="D57" s="76"/>
      <c r="E57" s="76"/>
      <c r="F57" s="76"/>
      <c r="G57" s="76"/>
      <c r="H57" s="76"/>
      <c r="I57" s="77"/>
      <c r="J57" s="78">
        <f>J37</f>
        <v>4</v>
      </c>
      <c r="K57" s="79"/>
      <c r="L57" s="79"/>
      <c r="M57" s="80"/>
      <c r="N57" s="81">
        <f>N37</f>
        <v>3.1300000000000001E-2</v>
      </c>
      <c r="O57" s="79"/>
      <c r="P57" s="79"/>
      <c r="Q57" s="80"/>
      <c r="R57" s="81">
        <f>R37</f>
        <v>7.0833000000000004</v>
      </c>
      <c r="S57" s="79"/>
      <c r="T57" s="79"/>
      <c r="U57" s="80"/>
      <c r="V57" s="82"/>
      <c r="W57" s="83"/>
      <c r="X57" s="83"/>
      <c r="Y57" s="84"/>
      <c r="Z57" s="78">
        <f>Z37</f>
        <v>0.9</v>
      </c>
      <c r="AA57" s="79"/>
      <c r="AB57" s="79"/>
      <c r="AC57" s="79"/>
      <c r="AD57" s="85"/>
    </row>
    <row r="58" spans="2:88" ht="20.100000000000001" customHeight="1" x14ac:dyDescent="0.2">
      <c r="B58" s="75" t="str">
        <f>B38</f>
        <v>Inner Flange Splice Plates (Edges)</v>
      </c>
      <c r="C58" s="76"/>
      <c r="D58" s="76"/>
      <c r="E58" s="76"/>
      <c r="F58" s="76"/>
      <c r="G58" s="76"/>
      <c r="H58" s="76"/>
      <c r="I58" s="77"/>
      <c r="J58" s="78">
        <f>J38</f>
        <v>16</v>
      </c>
      <c r="K58" s="79"/>
      <c r="L58" s="79"/>
      <c r="M58" s="80"/>
      <c r="N58" s="81">
        <f>N38</f>
        <v>3.1300000000000001E-2</v>
      </c>
      <c r="O58" s="79"/>
      <c r="P58" s="79"/>
      <c r="Q58" s="80"/>
      <c r="R58" s="81">
        <f>R38</f>
        <v>3.375</v>
      </c>
      <c r="S58" s="79"/>
      <c r="T58" s="79"/>
      <c r="U58" s="80"/>
      <c r="V58" s="82"/>
      <c r="W58" s="83"/>
      <c r="X58" s="83"/>
      <c r="Y58" s="84"/>
      <c r="Z58" s="78">
        <f>Z38</f>
        <v>1.7</v>
      </c>
      <c r="AA58" s="79"/>
      <c r="AB58" s="79"/>
      <c r="AC58" s="79"/>
      <c r="AD58" s="85"/>
    </row>
    <row r="59" spans="2:88" ht="20.100000000000001" customHeight="1" x14ac:dyDescent="0.2">
      <c r="B59" s="75"/>
      <c r="C59" s="76"/>
      <c r="D59" s="76"/>
      <c r="E59" s="76"/>
      <c r="F59" s="76"/>
      <c r="G59" s="76"/>
      <c r="H59" s="76"/>
      <c r="I59" s="77"/>
      <c r="J59" s="78"/>
      <c r="K59" s="79"/>
      <c r="L59" s="79"/>
      <c r="M59" s="80"/>
      <c r="N59" s="81"/>
      <c r="O59" s="79"/>
      <c r="P59" s="79"/>
      <c r="Q59" s="80"/>
      <c r="R59" s="81"/>
      <c r="S59" s="79"/>
      <c r="T59" s="79"/>
      <c r="U59" s="80"/>
      <c r="V59" s="82"/>
      <c r="W59" s="83"/>
      <c r="X59" s="83"/>
      <c r="Y59" s="84"/>
      <c r="Z59" s="78"/>
      <c r="AA59" s="79"/>
      <c r="AB59" s="79"/>
      <c r="AC59" s="79"/>
      <c r="AD59" s="85"/>
    </row>
    <row r="60" spans="2:88" ht="20.100000000000001" customHeight="1" x14ac:dyDescent="0.2">
      <c r="B60" s="75" t="str">
        <f>B40</f>
        <v>Rocker R-100</v>
      </c>
      <c r="C60" s="76"/>
      <c r="D60" s="76"/>
      <c r="E60" s="76"/>
      <c r="F60" s="76"/>
      <c r="G60" s="76"/>
      <c r="H60" s="76"/>
      <c r="I60" s="77"/>
      <c r="J60" s="78">
        <f>J40</f>
        <v>8</v>
      </c>
      <c r="K60" s="79"/>
      <c r="L60" s="79"/>
      <c r="M60" s="80"/>
      <c r="N60" s="81"/>
      <c r="O60" s="79"/>
      <c r="P60" s="79"/>
      <c r="Q60" s="80"/>
      <c r="R60" s="81"/>
      <c r="S60" s="79"/>
      <c r="T60" s="79"/>
      <c r="U60" s="80"/>
      <c r="V60" s="82">
        <f>V40</f>
        <v>3.8080000000000003</v>
      </c>
      <c r="W60" s="83"/>
      <c r="X60" s="83"/>
      <c r="Y60" s="84"/>
      <c r="Z60" s="78">
        <f>Z40</f>
        <v>30.5</v>
      </c>
      <c r="AA60" s="79"/>
      <c r="AB60" s="79"/>
      <c r="AC60" s="79"/>
      <c r="AD60" s="85"/>
    </row>
    <row r="61" spans="2:88" ht="20.100000000000001" customHeight="1" x14ac:dyDescent="0.2">
      <c r="B61" s="75" t="str">
        <f>B41</f>
        <v>Rocker R-175</v>
      </c>
      <c r="C61" s="76"/>
      <c r="D61" s="76"/>
      <c r="E61" s="76"/>
      <c r="F61" s="76"/>
      <c r="G61" s="76"/>
      <c r="H61" s="76"/>
      <c r="I61" s="77"/>
      <c r="J61" s="78">
        <f>J41</f>
        <v>4</v>
      </c>
      <c r="K61" s="79"/>
      <c r="L61" s="79"/>
      <c r="M61" s="80"/>
      <c r="N61" s="81"/>
      <c r="O61" s="79"/>
      <c r="P61" s="79"/>
      <c r="Q61" s="80"/>
      <c r="R61" s="81"/>
      <c r="S61" s="79"/>
      <c r="T61" s="79"/>
      <c r="U61" s="80"/>
      <c r="V61" s="82">
        <f>V41</f>
        <v>6.165</v>
      </c>
      <c r="W61" s="83"/>
      <c r="X61" s="83"/>
      <c r="Y61" s="84"/>
      <c r="Z61" s="78">
        <f>Z41</f>
        <v>24.7</v>
      </c>
      <c r="AA61" s="79"/>
      <c r="AB61" s="79"/>
      <c r="AC61" s="79"/>
      <c r="AD61" s="85"/>
      <c r="AF61" s="55"/>
    </row>
    <row r="62" spans="2:88" ht="20.100000000000001" customHeight="1" x14ac:dyDescent="0.2">
      <c r="B62" s="75" t="str">
        <f>B42</f>
        <v>Bolster B-175</v>
      </c>
      <c r="C62" s="76"/>
      <c r="D62" s="76"/>
      <c r="E62" s="76"/>
      <c r="F62" s="76"/>
      <c r="G62" s="76"/>
      <c r="H62" s="76"/>
      <c r="I62" s="77"/>
      <c r="J62" s="78">
        <f>J42</f>
        <v>4</v>
      </c>
      <c r="K62" s="79"/>
      <c r="L62" s="79"/>
      <c r="M62" s="80"/>
      <c r="N62" s="81"/>
      <c r="O62" s="79"/>
      <c r="P62" s="79"/>
      <c r="Q62" s="80"/>
      <c r="R62" s="81"/>
      <c r="S62" s="79"/>
      <c r="T62" s="79"/>
      <c r="U62" s="80"/>
      <c r="V62" s="82">
        <f>V42</f>
        <v>6.0019999999999998</v>
      </c>
      <c r="W62" s="83"/>
      <c r="X62" s="83"/>
      <c r="Y62" s="84"/>
      <c r="Z62" s="78">
        <f>Z42</f>
        <v>24</v>
      </c>
      <c r="AA62" s="79"/>
      <c r="AB62" s="79"/>
      <c r="AC62" s="79"/>
      <c r="AD62" s="85"/>
      <c r="AF62" s="55"/>
    </row>
    <row r="63" spans="2:88" ht="20.100000000000001" customHeight="1" x14ac:dyDescent="0.2">
      <c r="B63" s="75"/>
      <c r="C63" s="76"/>
      <c r="D63" s="76"/>
      <c r="E63" s="76"/>
      <c r="F63" s="76"/>
      <c r="G63" s="76"/>
      <c r="H63" s="76"/>
      <c r="I63" s="77"/>
      <c r="J63" s="78"/>
      <c r="K63" s="79"/>
      <c r="L63" s="79"/>
      <c r="M63" s="80"/>
      <c r="N63" s="81"/>
      <c r="O63" s="79"/>
      <c r="P63" s="79"/>
      <c r="Q63" s="80"/>
      <c r="R63" s="81"/>
      <c r="S63" s="79"/>
      <c r="T63" s="79"/>
      <c r="U63" s="80"/>
      <c r="V63" s="82"/>
      <c r="W63" s="83"/>
      <c r="X63" s="83"/>
      <c r="Y63" s="84"/>
      <c r="Z63" s="78"/>
      <c r="AA63" s="79"/>
      <c r="AB63" s="79"/>
      <c r="AC63" s="79"/>
      <c r="AD63" s="85"/>
      <c r="AF63" s="55"/>
    </row>
    <row r="64" spans="2:88" ht="20.100000000000001" customHeight="1" thickBot="1" x14ac:dyDescent="0.25">
      <c r="B64" s="75" t="str">
        <f t="shared" ref="B64" si="8">B44</f>
        <v>Scuppers</v>
      </c>
      <c r="C64" s="76"/>
      <c r="D64" s="76"/>
      <c r="E64" s="76"/>
      <c r="F64" s="76"/>
      <c r="G64" s="76"/>
      <c r="H64" s="76"/>
      <c r="I64" s="77"/>
      <c r="J64" s="78">
        <f t="shared" ref="J64" si="9">J44</f>
        <v>6</v>
      </c>
      <c r="K64" s="79"/>
      <c r="L64" s="79"/>
      <c r="M64" s="80"/>
      <c r="N64" s="227">
        <f t="shared" ref="N64:U64" si="10">N44</f>
        <v>1.57</v>
      </c>
      <c r="O64" s="228"/>
      <c r="P64" s="228"/>
      <c r="Q64" s="229"/>
      <c r="R64" s="227">
        <f t="shared" si="10"/>
        <v>3.5</v>
      </c>
      <c r="S64" s="228"/>
      <c r="T64" s="228"/>
      <c r="U64" s="229"/>
      <c r="V64" s="83"/>
      <c r="W64" s="83"/>
      <c r="X64" s="83"/>
      <c r="Y64" s="84"/>
      <c r="Z64" s="78">
        <f t="shared" ref="Z64" si="11">Z44</f>
        <v>32.9</v>
      </c>
      <c r="AA64" s="79"/>
      <c r="AB64" s="79"/>
      <c r="AC64" s="79"/>
      <c r="AD64" s="85"/>
      <c r="AF64" s="55"/>
    </row>
    <row r="65" spans="2:30" ht="20.100000000000001" customHeight="1" thickTop="1" thickBot="1" x14ac:dyDescent="0.25">
      <c r="B65" s="89" t="s">
        <v>9</v>
      </c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6">
        <f>ROUND(SUM(Z50:AD64),0)</f>
        <v>2737</v>
      </c>
      <c r="AA65" s="87"/>
      <c r="AB65" s="87"/>
      <c r="AC65" s="87"/>
      <c r="AD65" s="88"/>
    </row>
    <row r="66" spans="2:30" ht="12" customHeight="1" thickBot="1" x14ac:dyDescent="0.25">
      <c r="B66" s="200"/>
      <c r="C66" s="201"/>
      <c r="D66" s="201"/>
      <c r="E66" s="201"/>
      <c r="F66" s="201"/>
      <c r="G66" s="201"/>
      <c r="H66" s="201"/>
      <c r="I66" s="201"/>
      <c r="J66" s="201"/>
      <c r="K66" s="201"/>
      <c r="L66" s="201"/>
      <c r="M66" s="201"/>
      <c r="N66" s="201"/>
      <c r="O66" s="201"/>
      <c r="P66" s="201"/>
      <c r="Q66" s="201"/>
      <c r="R66" s="201"/>
      <c r="S66" s="201"/>
      <c r="T66" s="201"/>
      <c r="U66" s="201"/>
      <c r="V66" s="201"/>
      <c r="W66" s="201"/>
      <c r="X66" s="201"/>
      <c r="Y66" s="201"/>
      <c r="Z66" s="201"/>
      <c r="AA66" s="201"/>
      <c r="AB66" s="201"/>
      <c r="AC66" s="201"/>
      <c r="AD66" s="202"/>
    </row>
    <row r="67" spans="2:30" ht="20.100000000000001" customHeight="1" thickBot="1" x14ac:dyDescent="0.25">
      <c r="B67" s="130" t="s">
        <v>506</v>
      </c>
      <c r="C67" s="131"/>
      <c r="D67" s="131"/>
      <c r="E67" s="131"/>
      <c r="F67" s="131"/>
      <c r="G67" s="131"/>
      <c r="H67" s="131"/>
      <c r="I67" s="131"/>
      <c r="J67" s="131"/>
      <c r="K67" s="131"/>
      <c r="L67" s="131"/>
      <c r="M67" s="131"/>
      <c r="N67" s="131"/>
      <c r="O67" s="131"/>
      <c r="P67" s="131"/>
      <c r="Q67" s="131"/>
      <c r="R67" s="131"/>
      <c r="S67" s="131"/>
      <c r="T67" s="131"/>
      <c r="U67" s="131"/>
      <c r="V67" s="131"/>
      <c r="W67" s="131"/>
      <c r="X67" s="131"/>
      <c r="Y67" s="131"/>
      <c r="Z67" s="131"/>
      <c r="AA67" s="131"/>
      <c r="AB67" s="131"/>
      <c r="AC67" s="131"/>
      <c r="AD67" s="132"/>
    </row>
    <row r="68" spans="2:30" ht="20.100000000000001" customHeight="1" x14ac:dyDescent="0.2">
      <c r="B68" s="133" t="s">
        <v>473</v>
      </c>
      <c r="C68" s="134"/>
      <c r="D68" s="134"/>
      <c r="E68" s="134"/>
      <c r="F68" s="134"/>
      <c r="G68" s="134"/>
      <c r="H68" s="134"/>
      <c r="I68" s="135"/>
      <c r="J68" s="139" t="s">
        <v>478</v>
      </c>
      <c r="K68" s="140"/>
      <c r="L68" s="140"/>
      <c r="M68" s="141"/>
      <c r="N68" s="145" t="s">
        <v>477</v>
      </c>
      <c r="O68" s="140"/>
      <c r="P68" s="140"/>
      <c r="Q68" s="141"/>
      <c r="R68" s="147" t="s">
        <v>472</v>
      </c>
      <c r="S68" s="147"/>
      <c r="T68" s="147"/>
      <c r="U68" s="147"/>
      <c r="V68" s="149" t="s">
        <v>515</v>
      </c>
      <c r="W68" s="150"/>
      <c r="X68" s="150"/>
      <c r="Y68" s="150"/>
      <c r="Z68" s="150" t="s">
        <v>474</v>
      </c>
      <c r="AA68" s="150"/>
      <c r="AB68" s="150"/>
      <c r="AC68" s="150"/>
      <c r="AD68" s="150"/>
    </row>
    <row r="69" spans="2:30" ht="20.100000000000001" customHeight="1" thickBot="1" x14ac:dyDescent="0.25">
      <c r="B69" s="136"/>
      <c r="C69" s="137"/>
      <c r="D69" s="137"/>
      <c r="E69" s="137"/>
      <c r="F69" s="137"/>
      <c r="G69" s="137"/>
      <c r="H69" s="137"/>
      <c r="I69" s="138"/>
      <c r="J69" s="142"/>
      <c r="K69" s="143"/>
      <c r="L69" s="143"/>
      <c r="M69" s="144"/>
      <c r="N69" s="146"/>
      <c r="O69" s="143"/>
      <c r="P69" s="143"/>
      <c r="Q69" s="144"/>
      <c r="R69" s="148"/>
      <c r="S69" s="148"/>
      <c r="T69" s="148"/>
      <c r="U69" s="148"/>
      <c r="V69" s="151"/>
      <c r="W69" s="152"/>
      <c r="X69" s="152"/>
      <c r="Y69" s="152"/>
      <c r="Z69" s="152"/>
      <c r="AA69" s="152"/>
      <c r="AB69" s="152"/>
      <c r="AC69" s="152"/>
      <c r="AD69" s="152"/>
    </row>
    <row r="70" spans="2:30" ht="20.100000000000001" customHeight="1" x14ac:dyDescent="0.2">
      <c r="B70" s="155" t="str">
        <f>B30</f>
        <v>Beams</v>
      </c>
      <c r="C70" s="156"/>
      <c r="D70" s="156"/>
      <c r="E70" s="156"/>
      <c r="F70" s="156"/>
      <c r="G70" s="156"/>
      <c r="H70" s="156"/>
      <c r="I70" s="157"/>
      <c r="J70" s="107">
        <f>J30</f>
        <v>1</v>
      </c>
      <c r="K70" s="108"/>
      <c r="L70" s="108"/>
      <c r="M70" s="110"/>
      <c r="N70" s="111" t="str">
        <f>N30</f>
        <v>W36 x 135</v>
      </c>
      <c r="O70" s="108"/>
      <c r="P70" s="108"/>
      <c r="Q70" s="110"/>
      <c r="R70" s="111">
        <f>R30</f>
        <v>32.363999999999997</v>
      </c>
      <c r="S70" s="108"/>
      <c r="T70" s="108"/>
      <c r="U70" s="110"/>
      <c r="V70" s="111">
        <f>V30</f>
        <v>8.81</v>
      </c>
      <c r="W70" s="108"/>
      <c r="X70" s="108"/>
      <c r="Y70" s="110"/>
      <c r="Z70" s="107">
        <f>Z30</f>
        <v>285.10000000000002</v>
      </c>
      <c r="AA70" s="108"/>
      <c r="AB70" s="108"/>
      <c r="AC70" s="108"/>
      <c r="AD70" s="109"/>
    </row>
    <row r="71" spans="2:30" ht="20.100000000000001" customHeight="1" x14ac:dyDescent="0.2">
      <c r="B71" s="75"/>
      <c r="C71" s="76"/>
      <c r="D71" s="76"/>
      <c r="E71" s="76"/>
      <c r="F71" s="76"/>
      <c r="G71" s="76"/>
      <c r="H71" s="76"/>
      <c r="I71" s="77"/>
      <c r="J71" s="78">
        <f>J31</f>
        <v>1</v>
      </c>
      <c r="K71" s="79"/>
      <c r="L71" s="79"/>
      <c r="M71" s="80"/>
      <c r="N71" s="81" t="str">
        <f>N31</f>
        <v>W36 x 135</v>
      </c>
      <c r="O71" s="79"/>
      <c r="P71" s="79"/>
      <c r="Q71" s="80"/>
      <c r="R71" s="81">
        <f>R31</f>
        <v>31.962</v>
      </c>
      <c r="S71" s="79"/>
      <c r="T71" s="79"/>
      <c r="U71" s="80"/>
      <c r="V71" s="82">
        <f>V31</f>
        <v>8.81</v>
      </c>
      <c r="W71" s="79"/>
      <c r="X71" s="79"/>
      <c r="Y71" s="80"/>
      <c r="Z71" s="78">
        <f>Z31</f>
        <v>281.60000000000002</v>
      </c>
      <c r="AA71" s="79"/>
      <c r="AB71" s="79"/>
      <c r="AC71" s="79"/>
      <c r="AD71" s="85"/>
    </row>
    <row r="72" spans="2:30" ht="20.100000000000001" customHeight="1" x14ac:dyDescent="0.2">
      <c r="B72" s="75"/>
      <c r="C72" s="76"/>
      <c r="D72" s="76"/>
      <c r="E72" s="76"/>
      <c r="F72" s="76"/>
      <c r="G72" s="76"/>
      <c r="H72" s="76"/>
      <c r="I72" s="77"/>
      <c r="J72" s="78">
        <f>J32</f>
        <v>2</v>
      </c>
      <c r="K72" s="79"/>
      <c r="L72" s="79"/>
      <c r="M72" s="80"/>
      <c r="N72" s="81" t="str">
        <f>N32</f>
        <v>W36 x 160</v>
      </c>
      <c r="O72" s="79"/>
      <c r="P72" s="79"/>
      <c r="Q72" s="80"/>
      <c r="R72" s="81">
        <f>R32</f>
        <v>84.762</v>
      </c>
      <c r="S72" s="79"/>
      <c r="T72" s="79"/>
      <c r="U72" s="80"/>
      <c r="V72" s="82">
        <f>V32</f>
        <v>8.89</v>
      </c>
      <c r="W72" s="79"/>
      <c r="X72" s="79"/>
      <c r="Y72" s="80"/>
      <c r="Z72" s="78">
        <f>Z32</f>
        <v>1507.1</v>
      </c>
      <c r="AA72" s="79"/>
      <c r="AB72" s="79"/>
      <c r="AC72" s="79"/>
      <c r="AD72" s="85"/>
    </row>
    <row r="73" spans="2:30" ht="20.100000000000001" customHeight="1" x14ac:dyDescent="0.2">
      <c r="B73" s="75"/>
      <c r="C73" s="76"/>
      <c r="D73" s="76"/>
      <c r="E73" s="76"/>
      <c r="F73" s="76"/>
      <c r="G73" s="76"/>
      <c r="H73" s="76"/>
      <c r="I73" s="77"/>
      <c r="J73" s="78">
        <f>J33</f>
        <v>1</v>
      </c>
      <c r="K73" s="79"/>
      <c r="L73" s="79"/>
      <c r="M73" s="80"/>
      <c r="N73" s="81" t="str">
        <f>N33</f>
        <v>W36 x 135</v>
      </c>
      <c r="O73" s="79"/>
      <c r="P73" s="79"/>
      <c r="Q73" s="80"/>
      <c r="R73" s="81">
        <f>R33</f>
        <v>31.135000000000002</v>
      </c>
      <c r="S73" s="79"/>
      <c r="T73" s="79"/>
      <c r="U73" s="80"/>
      <c r="V73" s="82">
        <f>V33</f>
        <v>8.81</v>
      </c>
      <c r="W73" s="79"/>
      <c r="X73" s="79"/>
      <c r="Y73" s="80"/>
      <c r="Z73" s="78">
        <f>Z33</f>
        <v>274.3</v>
      </c>
      <c r="AA73" s="79"/>
      <c r="AB73" s="79"/>
      <c r="AC73" s="79"/>
      <c r="AD73" s="85"/>
    </row>
    <row r="74" spans="2:30" ht="20.100000000000001" customHeight="1" x14ac:dyDescent="0.2">
      <c r="B74" s="75"/>
      <c r="C74" s="76"/>
      <c r="D74" s="76"/>
      <c r="E74" s="76"/>
      <c r="F74" s="76"/>
      <c r="G74" s="76"/>
      <c r="H74" s="76"/>
      <c r="I74" s="77"/>
      <c r="J74" s="78">
        <f>J34</f>
        <v>1</v>
      </c>
      <c r="K74" s="79"/>
      <c r="L74" s="79"/>
      <c r="M74" s="80"/>
      <c r="N74" s="81" t="str">
        <f>N34</f>
        <v>W36 x 135</v>
      </c>
      <c r="O74" s="79"/>
      <c r="P74" s="79"/>
      <c r="Q74" s="80"/>
      <c r="R74" s="81">
        <f>R34</f>
        <v>30.744</v>
      </c>
      <c r="S74" s="79"/>
      <c r="T74" s="79"/>
      <c r="U74" s="80"/>
      <c r="V74" s="82">
        <f>V34</f>
        <v>8.81</v>
      </c>
      <c r="W74" s="79"/>
      <c r="X74" s="79"/>
      <c r="Y74" s="80"/>
      <c r="Z74" s="78">
        <f>Z34</f>
        <v>270.89999999999998</v>
      </c>
      <c r="AA74" s="79"/>
      <c r="AB74" s="79"/>
      <c r="AC74" s="79"/>
      <c r="AD74" s="85"/>
    </row>
    <row r="75" spans="2:30" ht="20.100000000000001" customHeight="1" x14ac:dyDescent="0.2">
      <c r="B75" s="75"/>
      <c r="C75" s="76"/>
      <c r="D75" s="76"/>
      <c r="E75" s="76"/>
      <c r="F75" s="76"/>
      <c r="G75" s="76"/>
      <c r="H75" s="76"/>
      <c r="I75" s="77"/>
      <c r="J75" s="78"/>
      <c r="K75" s="79"/>
      <c r="L75" s="79"/>
      <c r="M75" s="80"/>
      <c r="N75" s="81"/>
      <c r="O75" s="79"/>
      <c r="P75" s="79"/>
      <c r="Q75" s="80"/>
      <c r="R75" s="81"/>
      <c r="S75" s="79"/>
      <c r="T75" s="79"/>
      <c r="U75" s="80"/>
      <c r="V75" s="82"/>
      <c r="W75" s="79"/>
      <c r="X75" s="79"/>
      <c r="Y75" s="80"/>
      <c r="Z75" s="78"/>
      <c r="AA75" s="79"/>
      <c r="AB75" s="79"/>
      <c r="AC75" s="79"/>
      <c r="AD75" s="85"/>
    </row>
    <row r="76" spans="2:30" ht="20.100000000000001" customHeight="1" x14ac:dyDescent="0.2">
      <c r="B76" s="75" t="str">
        <f>B36</f>
        <v>Web Splice Plates (Edges)</v>
      </c>
      <c r="C76" s="76"/>
      <c r="D76" s="76"/>
      <c r="E76" s="76"/>
      <c r="F76" s="76"/>
      <c r="G76" s="76"/>
      <c r="H76" s="76"/>
      <c r="I76" s="77"/>
      <c r="J76" s="78">
        <f>J36</f>
        <v>8</v>
      </c>
      <c r="K76" s="79"/>
      <c r="L76" s="79"/>
      <c r="M76" s="80"/>
      <c r="N76" s="81">
        <f>N36</f>
        <v>4.6899999999999997E-2</v>
      </c>
      <c r="O76" s="79"/>
      <c r="P76" s="79"/>
      <c r="Q76" s="80"/>
      <c r="R76" s="81">
        <f>R36</f>
        <v>7.5833300000000001</v>
      </c>
      <c r="S76" s="79"/>
      <c r="T76" s="79"/>
      <c r="U76" s="80"/>
      <c r="V76" s="82"/>
      <c r="W76" s="79"/>
      <c r="X76" s="79"/>
      <c r="Y76" s="80"/>
      <c r="Z76" s="78">
        <f>Z36</f>
        <v>2.8</v>
      </c>
      <c r="AA76" s="79"/>
      <c r="AB76" s="79"/>
      <c r="AC76" s="79"/>
      <c r="AD76" s="85"/>
    </row>
    <row r="77" spans="2:30" ht="20.100000000000001" customHeight="1" x14ac:dyDescent="0.2">
      <c r="B77" s="75" t="str">
        <f>B37</f>
        <v>Bottom Flange Splice Plates (Edges)</v>
      </c>
      <c r="C77" s="76"/>
      <c r="D77" s="76"/>
      <c r="E77" s="76"/>
      <c r="F77" s="76"/>
      <c r="G77" s="76"/>
      <c r="H77" s="76"/>
      <c r="I77" s="77"/>
      <c r="J77" s="78">
        <f>J37</f>
        <v>4</v>
      </c>
      <c r="K77" s="79"/>
      <c r="L77" s="79"/>
      <c r="M77" s="80"/>
      <c r="N77" s="81">
        <f>N37</f>
        <v>3.1300000000000001E-2</v>
      </c>
      <c r="O77" s="79"/>
      <c r="P77" s="79"/>
      <c r="Q77" s="80"/>
      <c r="R77" s="81">
        <f>R37</f>
        <v>7.0833000000000004</v>
      </c>
      <c r="S77" s="79"/>
      <c r="T77" s="79"/>
      <c r="U77" s="80"/>
      <c r="V77" s="82"/>
      <c r="W77" s="79"/>
      <c r="X77" s="79"/>
      <c r="Y77" s="80"/>
      <c r="Z77" s="78">
        <f>Z37</f>
        <v>0.9</v>
      </c>
      <c r="AA77" s="79"/>
      <c r="AB77" s="79"/>
      <c r="AC77" s="79"/>
      <c r="AD77" s="85"/>
    </row>
    <row r="78" spans="2:30" ht="20.100000000000001" customHeight="1" x14ac:dyDescent="0.2">
      <c r="B78" s="75" t="str">
        <f>B38</f>
        <v>Inner Flange Splice Plates (Edges)</v>
      </c>
      <c r="C78" s="76"/>
      <c r="D78" s="76"/>
      <c r="E78" s="76"/>
      <c r="F78" s="76"/>
      <c r="G78" s="76"/>
      <c r="H78" s="76"/>
      <c r="I78" s="77"/>
      <c r="J78" s="78">
        <f>J38</f>
        <v>16</v>
      </c>
      <c r="K78" s="79"/>
      <c r="L78" s="79"/>
      <c r="M78" s="80"/>
      <c r="N78" s="81">
        <f>N38</f>
        <v>3.1300000000000001E-2</v>
      </c>
      <c r="O78" s="79"/>
      <c r="P78" s="79"/>
      <c r="Q78" s="80"/>
      <c r="R78" s="81">
        <f>R38</f>
        <v>3.375</v>
      </c>
      <c r="S78" s="79"/>
      <c r="T78" s="79"/>
      <c r="U78" s="80"/>
      <c r="V78" s="82"/>
      <c r="W78" s="79"/>
      <c r="X78" s="79"/>
      <c r="Y78" s="80"/>
      <c r="Z78" s="78">
        <f>Z38</f>
        <v>1.7</v>
      </c>
      <c r="AA78" s="79"/>
      <c r="AB78" s="79"/>
      <c r="AC78" s="79"/>
      <c r="AD78" s="85"/>
    </row>
    <row r="79" spans="2:30" ht="20.100000000000001" customHeight="1" x14ac:dyDescent="0.2">
      <c r="B79" s="75"/>
      <c r="C79" s="76"/>
      <c r="D79" s="76"/>
      <c r="E79" s="76"/>
      <c r="F79" s="76"/>
      <c r="G79" s="76"/>
      <c r="H79" s="76"/>
      <c r="I79" s="77"/>
      <c r="J79" s="78"/>
      <c r="K79" s="79"/>
      <c r="L79" s="79"/>
      <c r="M79" s="80"/>
      <c r="N79" s="81"/>
      <c r="O79" s="79"/>
      <c r="P79" s="79"/>
      <c r="Q79" s="80"/>
      <c r="R79" s="81"/>
      <c r="S79" s="79"/>
      <c r="T79" s="79"/>
      <c r="U79" s="80"/>
      <c r="V79" s="82"/>
      <c r="W79" s="79"/>
      <c r="X79" s="79"/>
      <c r="Y79" s="80"/>
      <c r="Z79" s="78"/>
      <c r="AA79" s="79"/>
      <c r="AB79" s="79"/>
      <c r="AC79" s="79"/>
      <c r="AD79" s="85"/>
    </row>
    <row r="80" spans="2:30" ht="20.100000000000001" customHeight="1" x14ac:dyDescent="0.2">
      <c r="B80" s="75" t="str">
        <f>B40</f>
        <v>Rocker R-100</v>
      </c>
      <c r="C80" s="76"/>
      <c r="D80" s="76"/>
      <c r="E80" s="76"/>
      <c r="F80" s="76"/>
      <c r="G80" s="76"/>
      <c r="H80" s="76"/>
      <c r="I80" s="77"/>
      <c r="J80" s="78">
        <f>J40</f>
        <v>8</v>
      </c>
      <c r="K80" s="79"/>
      <c r="L80" s="79"/>
      <c r="M80" s="80"/>
      <c r="N80" s="81"/>
      <c r="O80" s="79"/>
      <c r="P80" s="79"/>
      <c r="Q80" s="80"/>
      <c r="R80" s="81"/>
      <c r="S80" s="79"/>
      <c r="T80" s="79"/>
      <c r="U80" s="80"/>
      <c r="V80" s="82">
        <f>V40</f>
        <v>3.8080000000000003</v>
      </c>
      <c r="W80" s="79"/>
      <c r="X80" s="79"/>
      <c r="Y80" s="80"/>
      <c r="Z80" s="78">
        <f>Z40</f>
        <v>30.5</v>
      </c>
      <c r="AA80" s="79"/>
      <c r="AB80" s="79"/>
      <c r="AC80" s="79"/>
      <c r="AD80" s="85"/>
    </row>
    <row r="81" spans="2:33" ht="20.100000000000001" customHeight="1" x14ac:dyDescent="0.2">
      <c r="B81" s="75" t="str">
        <f>B41</f>
        <v>Rocker R-175</v>
      </c>
      <c r="C81" s="76"/>
      <c r="D81" s="76"/>
      <c r="E81" s="76"/>
      <c r="F81" s="76"/>
      <c r="G81" s="76"/>
      <c r="H81" s="76"/>
      <c r="I81" s="77"/>
      <c r="J81" s="78">
        <f>J41</f>
        <v>4</v>
      </c>
      <c r="K81" s="79"/>
      <c r="L81" s="79"/>
      <c r="M81" s="80"/>
      <c r="N81" s="81"/>
      <c r="O81" s="79"/>
      <c r="P81" s="79"/>
      <c r="Q81" s="80"/>
      <c r="R81" s="81"/>
      <c r="S81" s="79"/>
      <c r="T81" s="79"/>
      <c r="U81" s="80"/>
      <c r="V81" s="82">
        <f>V41</f>
        <v>6.165</v>
      </c>
      <c r="W81" s="79"/>
      <c r="X81" s="79"/>
      <c r="Y81" s="80"/>
      <c r="Z81" s="78">
        <f>Z41</f>
        <v>24.7</v>
      </c>
      <c r="AA81" s="79"/>
      <c r="AB81" s="79"/>
      <c r="AC81" s="79"/>
      <c r="AD81" s="85"/>
    </row>
    <row r="82" spans="2:33" ht="20.100000000000001" customHeight="1" x14ac:dyDescent="0.2">
      <c r="B82" s="75" t="str">
        <f>B42</f>
        <v>Bolster B-175</v>
      </c>
      <c r="C82" s="76"/>
      <c r="D82" s="76"/>
      <c r="E82" s="76"/>
      <c r="F82" s="76"/>
      <c r="G82" s="76"/>
      <c r="H82" s="76"/>
      <c r="I82" s="77"/>
      <c r="J82" s="78">
        <f>J42</f>
        <v>4</v>
      </c>
      <c r="K82" s="79"/>
      <c r="L82" s="79"/>
      <c r="M82" s="80"/>
      <c r="N82" s="81"/>
      <c r="O82" s="79"/>
      <c r="P82" s="79"/>
      <c r="Q82" s="80"/>
      <c r="R82" s="81"/>
      <c r="S82" s="79"/>
      <c r="T82" s="79"/>
      <c r="U82" s="80"/>
      <c r="V82" s="82">
        <f>V42</f>
        <v>6.0019999999999998</v>
      </c>
      <c r="W82" s="79"/>
      <c r="X82" s="79"/>
      <c r="Y82" s="80"/>
      <c r="Z82" s="78">
        <f>Z42</f>
        <v>24</v>
      </c>
      <c r="AA82" s="79"/>
      <c r="AB82" s="79"/>
      <c r="AC82" s="79"/>
      <c r="AD82" s="85"/>
    </row>
    <row r="83" spans="2:33" ht="20.100000000000001" customHeight="1" x14ac:dyDescent="0.2">
      <c r="B83" s="75"/>
      <c r="C83" s="76"/>
      <c r="D83" s="76"/>
      <c r="E83" s="76"/>
      <c r="F83" s="76"/>
      <c r="G83" s="76"/>
      <c r="H83" s="76"/>
      <c r="I83" s="77"/>
      <c r="J83" s="78"/>
      <c r="K83" s="79"/>
      <c r="L83" s="79"/>
      <c r="M83" s="80"/>
      <c r="N83" s="81"/>
      <c r="O83" s="79"/>
      <c r="P83" s="79"/>
      <c r="Q83" s="80"/>
      <c r="R83" s="81"/>
      <c r="S83" s="79"/>
      <c r="T83" s="79"/>
      <c r="U83" s="80"/>
      <c r="V83" s="82"/>
      <c r="W83" s="79"/>
      <c r="X83" s="79"/>
      <c r="Y83" s="80"/>
      <c r="Z83" s="78"/>
      <c r="AA83" s="79"/>
      <c r="AB83" s="79"/>
      <c r="AC83" s="79"/>
      <c r="AD83" s="85"/>
    </row>
    <row r="84" spans="2:33" ht="20.100000000000001" customHeight="1" thickBot="1" x14ac:dyDescent="0.25">
      <c r="B84" s="75" t="str">
        <f t="shared" ref="B83:B84" si="12">B44</f>
        <v>Scuppers</v>
      </c>
      <c r="C84" s="76"/>
      <c r="D84" s="76"/>
      <c r="E84" s="76"/>
      <c r="F84" s="76"/>
      <c r="G84" s="76"/>
      <c r="H84" s="76"/>
      <c r="I84" s="77"/>
      <c r="J84" s="78">
        <f t="shared" ref="J83:J84" si="13">J44</f>
        <v>6</v>
      </c>
      <c r="K84" s="79"/>
      <c r="L84" s="79"/>
      <c r="M84" s="79"/>
      <c r="N84" s="224">
        <f t="shared" ref="N84:Y84" si="14">N44</f>
        <v>1.57</v>
      </c>
      <c r="O84" s="225"/>
      <c r="P84" s="225"/>
      <c r="Q84" s="226"/>
      <c r="R84" s="224">
        <f t="shared" si="14"/>
        <v>3.5</v>
      </c>
      <c r="S84" s="225"/>
      <c r="T84" s="225"/>
      <c r="U84" s="226"/>
      <c r="V84" s="79"/>
      <c r="W84" s="79"/>
      <c r="X84" s="79"/>
      <c r="Y84" s="80"/>
      <c r="Z84" s="78">
        <f t="shared" ref="Z83:Z84" si="15">Z44</f>
        <v>32.9</v>
      </c>
      <c r="AA84" s="79"/>
      <c r="AB84" s="79"/>
      <c r="AC84" s="79"/>
      <c r="AD84" s="85"/>
    </row>
    <row r="85" spans="2:33" ht="20.100000000000001" customHeight="1" thickTop="1" thickBot="1" x14ac:dyDescent="0.25">
      <c r="B85" s="89" t="s">
        <v>9</v>
      </c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6">
        <f>ROUND(SUM(Z70:AD84),0)</f>
        <v>2737</v>
      </c>
      <c r="AA85" s="87"/>
      <c r="AB85" s="87"/>
      <c r="AC85" s="87"/>
      <c r="AD85" s="88"/>
    </row>
    <row r="86" spans="2:33" ht="12" customHeight="1" thickBot="1" x14ac:dyDescent="0.25">
      <c r="B86" s="200"/>
      <c r="C86" s="201"/>
      <c r="D86" s="201"/>
      <c r="E86" s="201"/>
      <c r="F86" s="201"/>
      <c r="G86" s="201"/>
      <c r="H86" s="201"/>
      <c r="I86" s="201"/>
      <c r="J86" s="201"/>
      <c r="K86" s="201"/>
      <c r="L86" s="201"/>
      <c r="M86" s="201"/>
      <c r="N86" s="201"/>
      <c r="O86" s="201"/>
      <c r="P86" s="201"/>
      <c r="Q86" s="201"/>
      <c r="R86" s="201"/>
      <c r="S86" s="201"/>
      <c r="T86" s="201"/>
      <c r="U86" s="201"/>
      <c r="V86" s="201"/>
      <c r="W86" s="201"/>
      <c r="X86" s="201"/>
      <c r="Y86" s="201"/>
      <c r="Z86" s="201"/>
      <c r="AA86" s="201"/>
      <c r="AB86" s="201"/>
      <c r="AC86" s="201"/>
      <c r="AD86" s="202"/>
    </row>
    <row r="87" spans="2:33" ht="20.100000000000001" customHeight="1" thickBot="1" x14ac:dyDescent="0.25">
      <c r="B87" s="130" t="s">
        <v>513</v>
      </c>
      <c r="C87" s="131"/>
      <c r="D87" s="131"/>
      <c r="E87" s="131"/>
      <c r="F87" s="131"/>
      <c r="G87" s="131"/>
      <c r="H87" s="131"/>
      <c r="I87" s="131"/>
      <c r="J87" s="131"/>
      <c r="K87" s="131"/>
      <c r="L87" s="131"/>
      <c r="M87" s="131"/>
      <c r="N87" s="131"/>
      <c r="O87" s="131"/>
      <c r="P87" s="131"/>
      <c r="Q87" s="131"/>
      <c r="R87" s="131"/>
      <c r="S87" s="131"/>
      <c r="T87" s="131"/>
      <c r="U87" s="131"/>
      <c r="V87" s="131"/>
      <c r="W87" s="131"/>
      <c r="X87" s="131"/>
      <c r="Y87" s="131"/>
      <c r="Z87" s="131"/>
      <c r="AA87" s="131"/>
      <c r="AB87" s="131"/>
      <c r="AC87" s="131"/>
      <c r="AD87" s="132"/>
    </row>
    <row r="88" spans="2:33" ht="20.100000000000001" customHeight="1" x14ac:dyDescent="0.2">
      <c r="B88" s="133" t="s">
        <v>473</v>
      </c>
      <c r="C88" s="134"/>
      <c r="D88" s="134"/>
      <c r="E88" s="134"/>
      <c r="F88" s="134"/>
      <c r="G88" s="134"/>
      <c r="H88" s="134"/>
      <c r="I88" s="135"/>
      <c r="J88" s="139" t="str">
        <f>J68</f>
        <v>No. Beams / X-Frames</v>
      </c>
      <c r="K88" s="140"/>
      <c r="L88" s="140"/>
      <c r="M88" s="141"/>
      <c r="N88" s="145" t="str">
        <f>N68</f>
        <v>Beam Size/ X-frames</v>
      </c>
      <c r="O88" s="140"/>
      <c r="P88" s="140"/>
      <c r="Q88" s="141"/>
      <c r="R88" s="147" t="s">
        <v>472</v>
      </c>
      <c r="S88" s="147"/>
      <c r="T88" s="147"/>
      <c r="U88" s="147"/>
      <c r="V88" s="149" t="s">
        <v>476</v>
      </c>
      <c r="W88" s="150"/>
      <c r="X88" s="150"/>
      <c r="Y88" s="150"/>
      <c r="Z88" s="150" t="s">
        <v>514</v>
      </c>
      <c r="AA88" s="150"/>
      <c r="AB88" s="150"/>
      <c r="AC88" s="150"/>
      <c r="AD88" s="150"/>
    </row>
    <row r="89" spans="2:33" ht="20.100000000000001" customHeight="1" thickBot="1" x14ac:dyDescent="0.25">
      <c r="B89" s="136"/>
      <c r="C89" s="137"/>
      <c r="D89" s="137"/>
      <c r="E89" s="137"/>
      <c r="F89" s="137"/>
      <c r="G89" s="137"/>
      <c r="H89" s="137"/>
      <c r="I89" s="138"/>
      <c r="J89" s="142"/>
      <c r="K89" s="143"/>
      <c r="L89" s="143"/>
      <c r="M89" s="144"/>
      <c r="N89" s="146"/>
      <c r="O89" s="143"/>
      <c r="P89" s="143"/>
      <c r="Q89" s="144"/>
      <c r="R89" s="148"/>
      <c r="S89" s="148"/>
      <c r="T89" s="148"/>
      <c r="U89" s="148"/>
      <c r="V89" s="151"/>
      <c r="W89" s="152"/>
      <c r="X89" s="152"/>
      <c r="Y89" s="152"/>
      <c r="Z89" s="152"/>
      <c r="AA89" s="152"/>
      <c r="AB89" s="152"/>
      <c r="AC89" s="152"/>
      <c r="AD89" s="152"/>
    </row>
    <row r="90" spans="2:33" ht="20.100000000000001" customHeight="1" x14ac:dyDescent="0.2">
      <c r="B90" s="153" t="s">
        <v>10</v>
      </c>
      <c r="C90" s="92"/>
      <c r="D90" s="92"/>
      <c r="E90" s="92"/>
      <c r="F90" s="92"/>
      <c r="G90" s="92"/>
      <c r="H90" s="92"/>
      <c r="I90" s="154"/>
      <c r="J90" s="153">
        <f>J30</f>
        <v>1</v>
      </c>
      <c r="K90" s="92"/>
      <c r="L90" s="92"/>
      <c r="M90" s="93"/>
      <c r="N90" s="91" t="str">
        <f>N30</f>
        <v>W36 x 135</v>
      </c>
      <c r="O90" s="92"/>
      <c r="P90" s="92"/>
      <c r="Q90" s="93"/>
      <c r="R90" s="91">
        <f>R30</f>
        <v>32.363999999999997</v>
      </c>
      <c r="S90" s="92"/>
      <c r="T90" s="92"/>
      <c r="U90" s="92"/>
      <c r="V90" s="94">
        <f>(J90*R90)</f>
        <v>32.363999999999997</v>
      </c>
      <c r="W90" s="95"/>
      <c r="X90" s="95"/>
      <c r="Y90" s="95"/>
      <c r="Z90" s="96">
        <f>ROUND(V90/AF90,1)</f>
        <v>0.5</v>
      </c>
      <c r="AA90" s="96"/>
      <c r="AB90" s="96"/>
      <c r="AC90" s="96"/>
      <c r="AD90" s="96"/>
      <c r="AF90" s="17">
        <v>60</v>
      </c>
      <c r="AG90" s="60" t="s">
        <v>522</v>
      </c>
    </row>
    <row r="91" spans="2:33" ht="20.100000000000001" customHeight="1" x14ac:dyDescent="0.2">
      <c r="B91" s="75"/>
      <c r="C91" s="76"/>
      <c r="D91" s="76"/>
      <c r="E91" s="76"/>
      <c r="F91" s="76"/>
      <c r="G91" s="76"/>
      <c r="H91" s="76"/>
      <c r="I91" s="77"/>
      <c r="J91" s="78">
        <f>J31</f>
        <v>1</v>
      </c>
      <c r="K91" s="79"/>
      <c r="L91" s="79"/>
      <c r="M91" s="80"/>
      <c r="N91" s="81" t="str">
        <f>N31</f>
        <v>W36 x 135</v>
      </c>
      <c r="O91" s="79"/>
      <c r="P91" s="79"/>
      <c r="Q91" s="80"/>
      <c r="R91" s="81">
        <f>R31</f>
        <v>31.962</v>
      </c>
      <c r="S91" s="79"/>
      <c r="T91" s="79"/>
      <c r="U91" s="80"/>
      <c r="V91" s="82">
        <f>J91*R91</f>
        <v>31.962</v>
      </c>
      <c r="W91" s="83"/>
      <c r="X91" s="83"/>
      <c r="Y91" s="84"/>
      <c r="Z91" s="78">
        <f>ROUND(V91/AF90,1)</f>
        <v>0.5</v>
      </c>
      <c r="AA91" s="79"/>
      <c r="AB91" s="79"/>
      <c r="AC91" s="79"/>
      <c r="AD91" s="85"/>
    </row>
    <row r="92" spans="2:33" ht="20.100000000000001" customHeight="1" x14ac:dyDescent="0.2">
      <c r="B92" s="75"/>
      <c r="C92" s="76"/>
      <c r="D92" s="76"/>
      <c r="E92" s="76"/>
      <c r="F92" s="76"/>
      <c r="G92" s="76"/>
      <c r="H92" s="76"/>
      <c r="I92" s="77"/>
      <c r="J92" s="78">
        <f>J32</f>
        <v>2</v>
      </c>
      <c r="K92" s="79"/>
      <c r="L92" s="79"/>
      <c r="M92" s="80"/>
      <c r="N92" s="81" t="str">
        <f>N32</f>
        <v>W36 x 160</v>
      </c>
      <c r="O92" s="79"/>
      <c r="P92" s="79"/>
      <c r="Q92" s="80"/>
      <c r="R92" s="81">
        <f>R32</f>
        <v>84.762</v>
      </c>
      <c r="S92" s="79"/>
      <c r="T92" s="79"/>
      <c r="U92" s="80"/>
      <c r="V92" s="82">
        <f>J92*R92</f>
        <v>169.524</v>
      </c>
      <c r="W92" s="83"/>
      <c r="X92" s="83"/>
      <c r="Y92" s="84"/>
      <c r="Z92" s="78">
        <f>ROUND(V92/AF90,1)</f>
        <v>2.8</v>
      </c>
      <c r="AA92" s="79"/>
      <c r="AB92" s="79"/>
      <c r="AC92" s="79"/>
      <c r="AD92" s="85"/>
    </row>
    <row r="93" spans="2:33" ht="20.100000000000001" customHeight="1" x14ac:dyDescent="0.2">
      <c r="B93" s="75"/>
      <c r="C93" s="76"/>
      <c r="D93" s="76"/>
      <c r="E93" s="76"/>
      <c r="F93" s="76"/>
      <c r="G93" s="76"/>
      <c r="H93" s="76"/>
      <c r="I93" s="77"/>
      <c r="J93" s="78">
        <f>J33</f>
        <v>1</v>
      </c>
      <c r="K93" s="79"/>
      <c r="L93" s="79"/>
      <c r="M93" s="80"/>
      <c r="N93" s="81" t="str">
        <f>N33</f>
        <v>W36 x 135</v>
      </c>
      <c r="O93" s="79"/>
      <c r="P93" s="79"/>
      <c r="Q93" s="80"/>
      <c r="R93" s="81">
        <f>R33</f>
        <v>31.135000000000002</v>
      </c>
      <c r="S93" s="79"/>
      <c r="T93" s="79"/>
      <c r="U93" s="80"/>
      <c r="V93" s="82">
        <f t="shared" ref="V93:V94" si="16">J93*R93</f>
        <v>31.135000000000002</v>
      </c>
      <c r="W93" s="83"/>
      <c r="X93" s="83"/>
      <c r="Y93" s="84"/>
      <c r="Z93" s="78">
        <f>ROUND(V93/AF90,1)</f>
        <v>0.5</v>
      </c>
      <c r="AA93" s="79"/>
      <c r="AB93" s="79"/>
      <c r="AC93" s="79"/>
      <c r="AD93" s="85"/>
    </row>
    <row r="94" spans="2:33" ht="20.100000000000001" customHeight="1" thickBot="1" x14ac:dyDescent="0.25">
      <c r="B94" s="75"/>
      <c r="C94" s="76"/>
      <c r="D94" s="76"/>
      <c r="E94" s="76"/>
      <c r="F94" s="76"/>
      <c r="G94" s="76"/>
      <c r="H94" s="76"/>
      <c r="I94" s="77"/>
      <c r="J94" s="78">
        <f>J34</f>
        <v>1</v>
      </c>
      <c r="K94" s="79"/>
      <c r="L94" s="79"/>
      <c r="M94" s="80"/>
      <c r="N94" s="81" t="str">
        <f>N34</f>
        <v>W36 x 135</v>
      </c>
      <c r="O94" s="79"/>
      <c r="P94" s="79"/>
      <c r="Q94" s="80"/>
      <c r="R94" s="81">
        <f>R34</f>
        <v>30.744</v>
      </c>
      <c r="S94" s="79"/>
      <c r="T94" s="79"/>
      <c r="U94" s="80"/>
      <c r="V94" s="82">
        <f t="shared" si="16"/>
        <v>30.744</v>
      </c>
      <c r="W94" s="83"/>
      <c r="X94" s="83"/>
      <c r="Y94" s="84"/>
      <c r="Z94" s="78">
        <f>ROUND(V94/AF90,1)</f>
        <v>0.5</v>
      </c>
      <c r="AA94" s="79"/>
      <c r="AB94" s="79"/>
      <c r="AC94" s="79"/>
      <c r="AD94" s="85"/>
    </row>
    <row r="95" spans="2:33" ht="19.5" customHeight="1" thickTop="1" thickBot="1" x14ac:dyDescent="0.25">
      <c r="B95" s="89" t="s">
        <v>9</v>
      </c>
      <c r="C95" s="89"/>
      <c r="D95" s="89"/>
      <c r="E95" s="89"/>
      <c r="F95" s="89"/>
      <c r="G95" s="89"/>
      <c r="H95" s="89"/>
      <c r="I95" s="89"/>
      <c r="J95" s="89"/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90">
        <f>ROUND(SUM(Z90:AD94),0)</f>
        <v>5</v>
      </c>
      <c r="AA95" s="90"/>
      <c r="AB95" s="90"/>
      <c r="AC95" s="90"/>
      <c r="AD95" s="90"/>
    </row>
    <row r="96" spans="2:33" ht="20.100000000000001" customHeight="1" thickBot="1" x14ac:dyDescent="0.25">
      <c r="B96" s="126"/>
      <c r="C96" s="127"/>
      <c r="D96" s="127"/>
      <c r="E96" s="127"/>
      <c r="F96" s="127"/>
      <c r="G96" s="127"/>
      <c r="H96" s="127"/>
      <c r="I96" s="127"/>
      <c r="J96" s="128"/>
      <c r="K96" s="128"/>
      <c r="L96" s="128"/>
      <c r="M96" s="128"/>
      <c r="N96" s="127"/>
      <c r="O96" s="127"/>
      <c r="P96" s="127"/>
      <c r="Q96" s="127"/>
      <c r="R96" s="128"/>
      <c r="S96" s="128"/>
      <c r="T96" s="128"/>
      <c r="U96" s="128"/>
      <c r="V96" s="128"/>
      <c r="W96" s="128"/>
      <c r="X96" s="128"/>
      <c r="Y96" s="128"/>
      <c r="Z96" s="127"/>
      <c r="AA96" s="127"/>
      <c r="AB96" s="127"/>
      <c r="AC96" s="127"/>
      <c r="AD96" s="129"/>
    </row>
    <row r="97" spans="2:32" ht="20.100000000000001" customHeight="1" thickBot="1" x14ac:dyDescent="0.25">
      <c r="B97" s="130" t="s">
        <v>507</v>
      </c>
      <c r="C97" s="131"/>
      <c r="D97" s="131"/>
      <c r="E97" s="131"/>
      <c r="F97" s="131"/>
      <c r="G97" s="131"/>
      <c r="H97" s="131"/>
      <c r="I97" s="131"/>
      <c r="J97" s="131"/>
      <c r="K97" s="131"/>
      <c r="L97" s="131"/>
      <c r="M97" s="131"/>
      <c r="N97" s="131"/>
      <c r="O97" s="131"/>
      <c r="P97" s="131"/>
      <c r="Q97" s="131"/>
      <c r="R97" s="131"/>
      <c r="S97" s="131"/>
      <c r="T97" s="131"/>
      <c r="U97" s="131"/>
      <c r="V97" s="131"/>
      <c r="W97" s="131"/>
      <c r="X97" s="131"/>
      <c r="Y97" s="131"/>
      <c r="Z97" s="131"/>
      <c r="AA97" s="131"/>
      <c r="AB97" s="131"/>
      <c r="AC97" s="131"/>
      <c r="AD97" s="132"/>
    </row>
    <row r="98" spans="2:32" ht="20.100000000000001" customHeight="1" x14ac:dyDescent="0.2">
      <c r="B98" s="133" t="s">
        <v>473</v>
      </c>
      <c r="C98" s="134"/>
      <c r="D98" s="134"/>
      <c r="E98" s="134"/>
      <c r="F98" s="134"/>
      <c r="G98" s="134"/>
      <c r="H98" s="134"/>
      <c r="I98" s="135"/>
      <c r="J98" s="139" t="str">
        <f>J68</f>
        <v>No. Beams / X-Frames</v>
      </c>
      <c r="K98" s="140"/>
      <c r="L98" s="140"/>
      <c r="M98" s="141"/>
      <c r="N98" s="145" t="str">
        <f>N68</f>
        <v>Beam Size/ X-frames</v>
      </c>
      <c r="O98" s="140"/>
      <c r="P98" s="140"/>
      <c r="Q98" s="141"/>
      <c r="R98" s="147" t="s">
        <v>472</v>
      </c>
      <c r="S98" s="147"/>
      <c r="T98" s="147"/>
      <c r="U98" s="147"/>
      <c r="V98" s="149" t="s">
        <v>476</v>
      </c>
      <c r="W98" s="150"/>
      <c r="X98" s="150"/>
      <c r="Y98" s="150"/>
      <c r="Z98" s="150" t="s">
        <v>475</v>
      </c>
      <c r="AA98" s="150"/>
      <c r="AB98" s="150"/>
      <c r="AC98" s="150"/>
      <c r="AD98" s="150"/>
    </row>
    <row r="99" spans="2:32" ht="20.100000000000001" customHeight="1" thickBot="1" x14ac:dyDescent="0.25">
      <c r="B99" s="136"/>
      <c r="C99" s="137"/>
      <c r="D99" s="137"/>
      <c r="E99" s="137"/>
      <c r="F99" s="137"/>
      <c r="G99" s="137"/>
      <c r="H99" s="137"/>
      <c r="I99" s="138"/>
      <c r="J99" s="142"/>
      <c r="K99" s="143"/>
      <c r="L99" s="143"/>
      <c r="M99" s="144"/>
      <c r="N99" s="146"/>
      <c r="O99" s="143"/>
      <c r="P99" s="143"/>
      <c r="Q99" s="144"/>
      <c r="R99" s="148"/>
      <c r="S99" s="148"/>
      <c r="T99" s="148"/>
      <c r="U99" s="148"/>
      <c r="V99" s="151"/>
      <c r="W99" s="152"/>
      <c r="X99" s="152"/>
      <c r="Y99" s="152"/>
      <c r="Z99" s="152"/>
      <c r="AA99" s="152"/>
      <c r="AB99" s="152"/>
      <c r="AC99" s="152"/>
      <c r="AD99" s="152"/>
    </row>
    <row r="100" spans="2:32" ht="20.100000000000001" customHeight="1" x14ac:dyDescent="0.2">
      <c r="B100" s="107" t="s">
        <v>523</v>
      </c>
      <c r="C100" s="108"/>
      <c r="D100" s="108"/>
      <c r="E100" s="108"/>
      <c r="F100" s="108"/>
      <c r="G100" s="108"/>
      <c r="H100" s="108"/>
      <c r="I100" s="109"/>
      <c r="J100" s="107">
        <f>J30</f>
        <v>1</v>
      </c>
      <c r="K100" s="108"/>
      <c r="L100" s="108"/>
      <c r="M100" s="110"/>
      <c r="N100" s="111"/>
      <c r="O100" s="108"/>
      <c r="P100" s="108"/>
      <c r="Q100" s="110"/>
      <c r="R100" s="111">
        <f>R30+R32+R33</f>
        <v>148.261</v>
      </c>
      <c r="S100" s="108"/>
      <c r="T100" s="108"/>
      <c r="U100" s="108"/>
      <c r="V100" s="112">
        <f>(J100*R100)</f>
        <v>148.261</v>
      </c>
      <c r="W100" s="113"/>
      <c r="X100" s="113"/>
      <c r="Y100" s="113"/>
      <c r="Z100" s="114">
        <f>ROUND(V100/AF100,1)</f>
        <v>0.5</v>
      </c>
      <c r="AA100" s="114"/>
      <c r="AB100" s="114"/>
      <c r="AC100" s="114"/>
      <c r="AD100" s="114"/>
      <c r="AF100" s="17">
        <v>300</v>
      </c>
    </row>
    <row r="101" spans="2:32" ht="20.100000000000001" customHeight="1" x14ac:dyDescent="0.2">
      <c r="B101" s="78" t="s">
        <v>524</v>
      </c>
      <c r="C101" s="79"/>
      <c r="D101" s="79"/>
      <c r="E101" s="79"/>
      <c r="F101" s="79"/>
      <c r="G101" s="79"/>
      <c r="H101" s="79"/>
      <c r="I101" s="85"/>
      <c r="J101" s="78">
        <f>J30</f>
        <v>1</v>
      </c>
      <c r="K101" s="79"/>
      <c r="L101" s="79"/>
      <c r="M101" s="80"/>
      <c r="N101" s="81"/>
      <c r="O101" s="79"/>
      <c r="P101" s="79"/>
      <c r="Q101" s="80"/>
      <c r="R101" s="81">
        <f>R30+R32+R33</f>
        <v>148.261</v>
      </c>
      <c r="S101" s="79"/>
      <c r="T101" s="79"/>
      <c r="U101" s="80"/>
      <c r="V101" s="82">
        <f>J101*R101</f>
        <v>148.261</v>
      </c>
      <c r="W101" s="83"/>
      <c r="X101" s="83"/>
      <c r="Y101" s="84"/>
      <c r="Z101" s="115">
        <f>ROUND(V101/AF101,1)</f>
        <v>0.5</v>
      </c>
      <c r="AA101" s="116"/>
      <c r="AB101" s="116"/>
      <c r="AC101" s="116"/>
      <c r="AD101" s="117"/>
      <c r="AF101" s="17">
        <v>300</v>
      </c>
    </row>
    <row r="102" spans="2:32" ht="20.100000000000001" customHeight="1" x14ac:dyDescent="0.2">
      <c r="B102" s="75" t="s">
        <v>525</v>
      </c>
      <c r="C102" s="76"/>
      <c r="D102" s="76"/>
      <c r="E102" s="76"/>
      <c r="F102" s="76"/>
      <c r="G102" s="76"/>
      <c r="H102" s="76"/>
      <c r="I102" s="77"/>
      <c r="J102" s="78">
        <f>J31</f>
        <v>1</v>
      </c>
      <c r="K102" s="79"/>
      <c r="L102" s="79"/>
      <c r="M102" s="79"/>
      <c r="N102" s="81"/>
      <c r="O102" s="79"/>
      <c r="P102" s="79"/>
      <c r="Q102" s="80"/>
      <c r="R102" s="79">
        <f>R31+R32+R34</f>
        <v>147.46800000000002</v>
      </c>
      <c r="S102" s="79"/>
      <c r="T102" s="79"/>
      <c r="U102" s="80"/>
      <c r="V102" s="82">
        <f>J102*R102</f>
        <v>147.46800000000002</v>
      </c>
      <c r="W102" s="83"/>
      <c r="X102" s="83"/>
      <c r="Y102" s="84"/>
      <c r="Z102" s="78">
        <f>ROUND(V102/AF102,1)</f>
        <v>0.5</v>
      </c>
      <c r="AA102" s="79"/>
      <c r="AB102" s="79"/>
      <c r="AC102" s="79"/>
      <c r="AD102" s="85"/>
      <c r="AF102" s="17">
        <v>300</v>
      </c>
    </row>
    <row r="103" spans="2:32" ht="20.100000000000001" customHeight="1" thickBot="1" x14ac:dyDescent="0.25">
      <c r="B103" s="118" t="s">
        <v>512</v>
      </c>
      <c r="C103" s="119"/>
      <c r="D103" s="119"/>
      <c r="E103" s="119"/>
      <c r="F103" s="119"/>
      <c r="G103" s="119"/>
      <c r="H103" s="119"/>
      <c r="I103" s="120"/>
      <c r="J103" s="118">
        <f>J31</f>
        <v>1</v>
      </c>
      <c r="K103" s="119"/>
      <c r="L103" s="119"/>
      <c r="M103" s="119"/>
      <c r="N103" s="121"/>
      <c r="O103" s="119"/>
      <c r="P103" s="119"/>
      <c r="Q103" s="122"/>
      <c r="R103" s="119">
        <f>R31+R32+R34</f>
        <v>147.46800000000002</v>
      </c>
      <c r="S103" s="119"/>
      <c r="T103" s="119"/>
      <c r="U103" s="122"/>
      <c r="V103" s="123">
        <f>J103*R103</f>
        <v>147.46800000000002</v>
      </c>
      <c r="W103" s="124"/>
      <c r="X103" s="124"/>
      <c r="Y103" s="125"/>
      <c r="Z103" s="118">
        <f>ROUND(V103/AF103,1)</f>
        <v>0.5</v>
      </c>
      <c r="AA103" s="119"/>
      <c r="AB103" s="119"/>
      <c r="AC103" s="119"/>
      <c r="AD103" s="120"/>
      <c r="AF103" s="17">
        <v>300</v>
      </c>
    </row>
    <row r="104" spans="2:32" ht="19.5" customHeight="1" thickTop="1" thickBot="1" x14ac:dyDescent="0.25">
      <c r="B104" s="89" t="s">
        <v>9</v>
      </c>
      <c r="C104" s="89"/>
      <c r="D104" s="89"/>
      <c r="E104" s="89"/>
      <c r="F104" s="89"/>
      <c r="G104" s="89"/>
      <c r="H104" s="89"/>
      <c r="I104" s="89"/>
      <c r="J104" s="89"/>
      <c r="K104" s="89"/>
      <c r="L104" s="89"/>
      <c r="M104" s="89"/>
      <c r="N104" s="89"/>
      <c r="O104" s="89"/>
      <c r="P104" s="89"/>
      <c r="Q104" s="89"/>
      <c r="R104" s="89"/>
      <c r="S104" s="89"/>
      <c r="T104" s="89"/>
      <c r="U104" s="89"/>
      <c r="V104" s="89"/>
      <c r="W104" s="89"/>
      <c r="X104" s="89"/>
      <c r="Y104" s="89"/>
      <c r="Z104" s="90">
        <f>ROUND(SUM(Z100:Z103),0)</f>
        <v>2</v>
      </c>
      <c r="AA104" s="90"/>
      <c r="AB104" s="90"/>
      <c r="AC104" s="90"/>
      <c r="AD104" s="90"/>
    </row>
    <row r="105" spans="2:32" ht="20.100000000000001" customHeight="1" x14ac:dyDescent="0.2">
      <c r="B105" s="99"/>
      <c r="C105" s="99"/>
      <c r="D105" s="99"/>
      <c r="E105" s="99"/>
      <c r="F105" s="99"/>
      <c r="G105" s="99"/>
      <c r="H105" s="99"/>
      <c r="I105" s="99"/>
      <c r="J105" s="99"/>
      <c r="K105" s="99"/>
      <c r="L105" s="99"/>
      <c r="M105" s="99"/>
      <c r="N105" s="99"/>
      <c r="O105" s="100"/>
      <c r="P105" s="100"/>
      <c r="Q105" s="99"/>
      <c r="R105" s="99"/>
      <c r="S105" s="100"/>
      <c r="T105" s="100"/>
      <c r="U105" s="99"/>
      <c r="V105" s="99"/>
      <c r="W105" s="100"/>
      <c r="X105" s="100"/>
      <c r="Y105" s="99"/>
      <c r="Z105" s="99"/>
      <c r="AA105" s="101"/>
      <c r="AB105" s="101"/>
      <c r="AC105" s="101"/>
      <c r="AD105" s="101"/>
    </row>
    <row r="106" spans="2:32" ht="20.100000000000001" customHeight="1" x14ac:dyDescent="0.2">
      <c r="B106" s="99"/>
      <c r="C106" s="99"/>
      <c r="D106" s="99"/>
      <c r="E106" s="99"/>
      <c r="F106" s="99"/>
      <c r="G106" s="99"/>
      <c r="H106" s="99"/>
      <c r="I106" s="99"/>
      <c r="J106" s="99"/>
      <c r="K106" s="99"/>
      <c r="L106" s="99"/>
      <c r="M106" s="99"/>
      <c r="N106" s="99"/>
      <c r="O106" s="100"/>
      <c r="P106" s="100"/>
      <c r="Q106" s="99"/>
      <c r="R106" s="99"/>
      <c r="S106" s="100"/>
      <c r="T106" s="100"/>
      <c r="U106" s="99"/>
      <c r="V106" s="99"/>
      <c r="W106" s="100"/>
      <c r="X106" s="100"/>
      <c r="Y106" s="99"/>
      <c r="Z106" s="99"/>
      <c r="AA106" s="101"/>
      <c r="AB106" s="101"/>
      <c r="AC106" s="101"/>
      <c r="AD106" s="101"/>
    </row>
    <row r="107" spans="2:32" ht="20.100000000000001" customHeight="1" x14ac:dyDescent="0.2">
      <c r="B107" s="99"/>
      <c r="C107" s="99"/>
      <c r="D107" s="99"/>
      <c r="E107" s="99"/>
      <c r="F107" s="99"/>
      <c r="G107" s="99"/>
      <c r="H107" s="99"/>
      <c r="I107" s="99"/>
      <c r="J107" s="99"/>
      <c r="K107" s="99"/>
      <c r="L107" s="99"/>
      <c r="M107" s="99"/>
      <c r="N107" s="99"/>
      <c r="O107" s="100"/>
      <c r="P107" s="100"/>
      <c r="Q107" s="99"/>
      <c r="R107" s="99"/>
      <c r="S107" s="100"/>
      <c r="T107" s="100"/>
      <c r="U107" s="99"/>
      <c r="V107" s="99"/>
      <c r="W107" s="100"/>
      <c r="X107" s="100"/>
      <c r="Y107" s="99"/>
      <c r="Z107" s="99"/>
      <c r="AA107" s="101"/>
      <c r="AB107" s="101"/>
      <c r="AC107" s="101"/>
      <c r="AD107" s="101"/>
    </row>
    <row r="108" spans="2:32" ht="20.100000000000001" customHeight="1" x14ac:dyDescent="0.2">
      <c r="B108" s="99"/>
      <c r="C108" s="99"/>
      <c r="D108" s="99"/>
      <c r="E108" s="99"/>
      <c r="F108" s="99"/>
      <c r="G108" s="99"/>
      <c r="H108" s="99"/>
      <c r="I108" s="99"/>
      <c r="J108" s="99"/>
      <c r="K108" s="99"/>
      <c r="L108" s="99"/>
      <c r="M108" s="99"/>
      <c r="N108" s="99"/>
      <c r="O108" s="100"/>
      <c r="P108" s="100"/>
      <c r="Q108" s="99"/>
      <c r="R108" s="99"/>
      <c r="S108" s="100"/>
      <c r="T108" s="100"/>
      <c r="U108" s="99"/>
      <c r="V108" s="99"/>
      <c r="W108" s="100"/>
      <c r="X108" s="100"/>
      <c r="Y108" s="99"/>
      <c r="Z108" s="99"/>
      <c r="AA108" s="101"/>
      <c r="AB108" s="101"/>
      <c r="AC108" s="101"/>
      <c r="AD108" s="101"/>
    </row>
    <row r="109" spans="2:32" ht="20.100000000000001" customHeight="1" x14ac:dyDescent="0.2">
      <c r="B109" s="99"/>
      <c r="C109" s="99"/>
      <c r="D109" s="99"/>
      <c r="E109" s="99"/>
      <c r="F109" s="99"/>
      <c r="G109" s="99"/>
      <c r="H109" s="99"/>
      <c r="I109" s="99"/>
      <c r="J109" s="99"/>
      <c r="K109" s="99"/>
      <c r="L109" s="99"/>
      <c r="M109" s="99"/>
      <c r="N109" s="99"/>
      <c r="O109" s="100"/>
      <c r="P109" s="100"/>
      <c r="Q109" s="99"/>
      <c r="R109" s="99"/>
      <c r="S109" s="100"/>
      <c r="T109" s="100"/>
      <c r="U109" s="99"/>
      <c r="V109" s="99"/>
      <c r="W109" s="100"/>
      <c r="X109" s="100"/>
      <c r="Y109" s="99"/>
      <c r="Z109" s="99"/>
      <c r="AA109" s="101"/>
      <c r="AB109" s="101"/>
      <c r="AC109" s="101"/>
      <c r="AD109" s="101"/>
    </row>
    <row r="110" spans="2:32" ht="20.100000000000001" customHeight="1" x14ac:dyDescent="0.2">
      <c r="B110" s="97"/>
      <c r="C110" s="97"/>
      <c r="D110" s="97"/>
      <c r="E110" s="97"/>
      <c r="F110" s="97"/>
      <c r="G110" s="97"/>
      <c r="H110" s="97"/>
      <c r="I110" s="97"/>
      <c r="J110" s="97"/>
      <c r="K110" s="97"/>
      <c r="L110" s="97"/>
      <c r="M110" s="97"/>
      <c r="N110" s="97"/>
      <c r="O110" s="97"/>
      <c r="P110" s="97"/>
      <c r="Q110" s="97"/>
      <c r="R110" s="97"/>
      <c r="S110" s="97"/>
      <c r="T110" s="97"/>
      <c r="U110" s="97"/>
      <c r="V110" s="97"/>
      <c r="W110" s="97"/>
      <c r="X110" s="97"/>
      <c r="Y110" s="97"/>
      <c r="Z110" s="97"/>
      <c r="AA110" s="98"/>
      <c r="AB110" s="98"/>
      <c r="AC110" s="98"/>
      <c r="AD110" s="98"/>
    </row>
    <row r="111" spans="2:32" ht="20.100000000000001" customHeight="1" x14ac:dyDescent="0.2">
      <c r="B111" s="103"/>
      <c r="C111" s="103"/>
      <c r="D111" s="103"/>
      <c r="E111" s="103"/>
      <c r="F111" s="103"/>
      <c r="G111" s="103"/>
      <c r="H111" s="103"/>
      <c r="I111" s="103"/>
      <c r="J111" s="103"/>
      <c r="K111" s="103"/>
      <c r="L111" s="103"/>
      <c r="M111" s="103"/>
      <c r="N111" s="103"/>
      <c r="O111" s="103"/>
      <c r="P111" s="103"/>
      <c r="Q111" s="103"/>
      <c r="R111" s="103"/>
      <c r="S111" s="103"/>
      <c r="T111" s="103"/>
      <c r="U111" s="103"/>
      <c r="V111" s="103"/>
      <c r="W111" s="103"/>
      <c r="X111" s="103"/>
      <c r="Y111" s="103"/>
      <c r="Z111" s="103"/>
      <c r="AA111" s="103"/>
      <c r="AB111" s="103"/>
      <c r="AC111" s="103"/>
      <c r="AD111" s="103"/>
    </row>
    <row r="112" spans="2:32" ht="20.100000000000001" customHeight="1" x14ac:dyDescent="0.2">
      <c r="B112" s="104"/>
      <c r="C112" s="104"/>
      <c r="D112" s="104"/>
      <c r="E112" s="104"/>
      <c r="F112" s="104"/>
      <c r="G112" s="104"/>
      <c r="H112" s="104"/>
      <c r="I112" s="104"/>
      <c r="J112" s="104"/>
      <c r="K112" s="105"/>
      <c r="L112" s="105"/>
      <c r="M112" s="105"/>
      <c r="N112" s="105"/>
      <c r="O112" s="105"/>
      <c r="P112" s="105"/>
      <c r="Q112" s="105"/>
      <c r="R112" s="105"/>
      <c r="S112" s="105"/>
      <c r="T112" s="105"/>
      <c r="U112" s="105"/>
      <c r="V112" s="105"/>
      <c r="W112" s="105"/>
      <c r="X112" s="105"/>
      <c r="Y112" s="105"/>
      <c r="Z112" s="105"/>
      <c r="AA112" s="105"/>
      <c r="AB112" s="105"/>
      <c r="AC112" s="105"/>
      <c r="AD112" s="105"/>
    </row>
    <row r="113" spans="2:30" ht="20.100000000000001" customHeight="1" x14ac:dyDescent="0.2">
      <c r="B113" s="99"/>
      <c r="C113" s="99"/>
      <c r="D113" s="99"/>
      <c r="E113" s="99"/>
      <c r="F113" s="99"/>
      <c r="G113" s="99"/>
      <c r="H113" s="99"/>
      <c r="I113" s="99"/>
      <c r="J113" s="99"/>
      <c r="K113" s="99"/>
      <c r="L113" s="99"/>
      <c r="M113" s="99"/>
      <c r="N113" s="99"/>
      <c r="O113" s="100"/>
      <c r="P113" s="100"/>
      <c r="Q113" s="99"/>
      <c r="R113" s="99"/>
      <c r="S113" s="100"/>
      <c r="T113" s="100"/>
      <c r="U113" s="99"/>
      <c r="V113" s="99"/>
      <c r="W113" s="100"/>
      <c r="X113" s="100"/>
      <c r="Y113" s="99"/>
      <c r="Z113" s="99"/>
      <c r="AA113" s="101"/>
      <c r="AB113" s="101"/>
      <c r="AC113" s="101"/>
      <c r="AD113" s="101"/>
    </row>
    <row r="114" spans="2:30" ht="20.100000000000001" customHeight="1" x14ac:dyDescent="0.2">
      <c r="B114" s="99"/>
      <c r="C114" s="99"/>
      <c r="D114" s="99"/>
      <c r="E114" s="99"/>
      <c r="F114" s="99"/>
      <c r="G114" s="99"/>
      <c r="H114" s="99"/>
      <c r="I114" s="99"/>
      <c r="J114" s="99"/>
      <c r="K114" s="99"/>
      <c r="L114" s="99"/>
      <c r="M114" s="99"/>
      <c r="N114" s="99"/>
      <c r="O114" s="100"/>
      <c r="P114" s="100"/>
      <c r="Q114" s="99"/>
      <c r="R114" s="99"/>
      <c r="S114" s="100"/>
      <c r="T114" s="100"/>
      <c r="U114" s="99"/>
      <c r="V114" s="99"/>
      <c r="W114" s="100"/>
      <c r="X114" s="100"/>
      <c r="Y114" s="99"/>
      <c r="Z114" s="99"/>
      <c r="AA114" s="101"/>
      <c r="AB114" s="101"/>
      <c r="AC114" s="101"/>
      <c r="AD114" s="101"/>
    </row>
    <row r="115" spans="2:30" ht="20.100000000000001" customHeight="1" x14ac:dyDescent="0.2">
      <c r="B115" s="99"/>
      <c r="C115" s="99"/>
      <c r="D115" s="99"/>
      <c r="E115" s="99"/>
      <c r="F115" s="99"/>
      <c r="G115" s="99"/>
      <c r="H115" s="99"/>
      <c r="I115" s="99"/>
      <c r="J115" s="99"/>
      <c r="K115" s="99"/>
      <c r="L115" s="99"/>
      <c r="M115" s="99"/>
      <c r="N115" s="99"/>
      <c r="O115" s="100"/>
      <c r="P115" s="100"/>
      <c r="Q115" s="99"/>
      <c r="R115" s="99"/>
      <c r="S115" s="100"/>
      <c r="T115" s="100"/>
      <c r="U115" s="99"/>
      <c r="V115" s="99"/>
      <c r="W115" s="100"/>
      <c r="X115" s="100"/>
      <c r="Y115" s="99"/>
      <c r="Z115" s="99"/>
      <c r="AA115" s="101"/>
      <c r="AB115" s="101"/>
      <c r="AC115" s="101"/>
      <c r="AD115" s="101"/>
    </row>
    <row r="116" spans="2:30" ht="20.100000000000001" customHeight="1" x14ac:dyDescent="0.2">
      <c r="B116" s="97"/>
      <c r="C116" s="97"/>
      <c r="D116" s="97"/>
      <c r="E116" s="97"/>
      <c r="F116" s="97"/>
      <c r="G116" s="97"/>
      <c r="H116" s="97"/>
      <c r="I116" s="97"/>
      <c r="J116" s="97"/>
      <c r="K116" s="97"/>
      <c r="L116" s="97"/>
      <c r="M116" s="97"/>
      <c r="N116" s="97"/>
      <c r="O116" s="97"/>
      <c r="P116" s="97"/>
      <c r="Q116" s="97"/>
      <c r="R116" s="97"/>
      <c r="S116" s="97"/>
      <c r="T116" s="97"/>
      <c r="U116" s="97"/>
      <c r="V116" s="97"/>
      <c r="W116" s="97"/>
      <c r="X116" s="97"/>
      <c r="Y116" s="97"/>
      <c r="Z116" s="97"/>
      <c r="AA116" s="98"/>
      <c r="AB116" s="98"/>
      <c r="AC116" s="98"/>
      <c r="AD116" s="98"/>
    </row>
    <row r="117" spans="2:30" ht="20.100000000000001" customHeight="1" x14ac:dyDescent="0.2">
      <c r="B117" s="103"/>
      <c r="C117" s="103"/>
      <c r="D117" s="103"/>
      <c r="E117" s="103"/>
      <c r="F117" s="103"/>
      <c r="G117" s="103"/>
      <c r="H117" s="103"/>
      <c r="I117" s="103"/>
      <c r="J117" s="103"/>
      <c r="K117" s="103"/>
      <c r="L117" s="103"/>
      <c r="M117" s="103"/>
      <c r="N117" s="103"/>
      <c r="O117" s="103"/>
      <c r="P117" s="103"/>
      <c r="Q117" s="103"/>
      <c r="R117" s="103"/>
      <c r="S117" s="103"/>
      <c r="T117" s="103"/>
      <c r="U117" s="103"/>
      <c r="V117" s="103"/>
      <c r="W117" s="103"/>
      <c r="X117" s="103"/>
      <c r="Y117" s="103"/>
      <c r="Z117" s="103"/>
      <c r="AA117" s="103"/>
      <c r="AB117" s="103"/>
      <c r="AC117" s="103"/>
      <c r="AD117" s="103"/>
    </row>
    <row r="118" spans="2:30" ht="20.100000000000001" customHeight="1" x14ac:dyDescent="0.2">
      <c r="B118" s="104"/>
      <c r="C118" s="104"/>
      <c r="D118" s="104"/>
      <c r="E118" s="104"/>
      <c r="F118" s="104"/>
      <c r="G118" s="104"/>
      <c r="H118" s="104"/>
      <c r="I118" s="104"/>
      <c r="J118" s="104"/>
      <c r="K118" s="105"/>
      <c r="L118" s="105"/>
      <c r="M118" s="105"/>
      <c r="N118" s="105"/>
      <c r="O118" s="105"/>
      <c r="P118" s="105"/>
      <c r="Q118" s="105"/>
      <c r="R118" s="105"/>
      <c r="S118" s="105"/>
      <c r="T118" s="105"/>
      <c r="U118" s="105"/>
      <c r="V118" s="105"/>
      <c r="W118" s="105"/>
      <c r="X118" s="105"/>
      <c r="Y118" s="105"/>
      <c r="Z118" s="105"/>
      <c r="AA118" s="105"/>
      <c r="AB118" s="105"/>
      <c r="AC118" s="105"/>
      <c r="AD118" s="105"/>
    </row>
    <row r="119" spans="2:30" ht="20.100000000000001" customHeight="1" x14ac:dyDescent="0.2">
      <c r="B119" s="99"/>
      <c r="C119" s="99"/>
      <c r="D119" s="99"/>
      <c r="E119" s="99"/>
      <c r="F119" s="99"/>
      <c r="G119" s="99"/>
      <c r="H119" s="99"/>
      <c r="I119" s="99"/>
      <c r="J119" s="99"/>
      <c r="K119" s="99"/>
      <c r="L119" s="99"/>
      <c r="M119" s="99"/>
      <c r="N119" s="99"/>
      <c r="O119" s="100"/>
      <c r="P119" s="100"/>
      <c r="Q119" s="99"/>
      <c r="R119" s="99"/>
      <c r="S119" s="100"/>
      <c r="T119" s="100"/>
      <c r="U119" s="99"/>
      <c r="V119" s="99"/>
      <c r="W119" s="100"/>
      <c r="X119" s="100"/>
      <c r="Y119" s="99"/>
      <c r="Z119" s="99"/>
      <c r="AA119" s="101"/>
      <c r="AB119" s="101"/>
      <c r="AC119" s="101"/>
      <c r="AD119" s="101"/>
    </row>
    <row r="120" spans="2:30" ht="20.100000000000001" customHeight="1" x14ac:dyDescent="0.2">
      <c r="B120" s="99"/>
      <c r="C120" s="99"/>
      <c r="D120" s="99"/>
      <c r="E120" s="99"/>
      <c r="F120" s="99"/>
      <c r="G120" s="99"/>
      <c r="H120" s="99"/>
      <c r="I120" s="99"/>
      <c r="J120" s="99"/>
      <c r="K120" s="99"/>
      <c r="L120" s="99"/>
      <c r="M120" s="99"/>
      <c r="N120" s="99"/>
      <c r="O120" s="100"/>
      <c r="P120" s="100"/>
      <c r="Q120" s="99"/>
      <c r="R120" s="99"/>
      <c r="S120" s="100"/>
      <c r="T120" s="100"/>
      <c r="U120" s="99"/>
      <c r="V120" s="99"/>
      <c r="W120" s="100"/>
      <c r="X120" s="100"/>
      <c r="Y120" s="99"/>
      <c r="Z120" s="99"/>
      <c r="AA120" s="101"/>
      <c r="AB120" s="101"/>
      <c r="AC120" s="101"/>
      <c r="AD120" s="101"/>
    </row>
    <row r="121" spans="2:30" ht="20.100000000000001" customHeight="1" x14ac:dyDescent="0.2">
      <c r="B121" s="97"/>
      <c r="C121" s="97"/>
      <c r="D121" s="97"/>
      <c r="E121" s="97"/>
      <c r="F121" s="97"/>
      <c r="G121" s="97"/>
      <c r="H121" s="97"/>
      <c r="I121" s="97"/>
      <c r="J121" s="97"/>
      <c r="K121" s="97"/>
      <c r="L121" s="97"/>
      <c r="M121" s="97"/>
      <c r="N121" s="97"/>
      <c r="O121" s="97"/>
      <c r="P121" s="97"/>
      <c r="Q121" s="97"/>
      <c r="R121" s="97"/>
      <c r="S121" s="97"/>
      <c r="T121" s="97"/>
      <c r="U121" s="97"/>
      <c r="V121" s="97"/>
      <c r="W121" s="97"/>
      <c r="X121" s="97"/>
      <c r="Y121" s="97"/>
      <c r="Z121" s="97"/>
      <c r="AA121" s="98"/>
      <c r="AB121" s="98"/>
      <c r="AC121" s="98"/>
      <c r="AD121" s="98"/>
    </row>
    <row r="122" spans="2:30" ht="20.100000000000001" customHeight="1" x14ac:dyDescent="0.2">
      <c r="B122" s="106"/>
      <c r="C122" s="106"/>
      <c r="D122" s="106"/>
      <c r="E122" s="106"/>
      <c r="F122" s="106"/>
      <c r="G122" s="106"/>
      <c r="H122" s="106"/>
      <c r="I122" s="106"/>
      <c r="J122" s="106"/>
      <c r="K122" s="106"/>
      <c r="L122" s="106"/>
      <c r="M122" s="106"/>
      <c r="N122" s="106"/>
      <c r="O122" s="106"/>
      <c r="P122" s="106"/>
      <c r="Q122" s="106"/>
      <c r="R122" s="106"/>
      <c r="S122" s="106"/>
      <c r="T122" s="106"/>
      <c r="U122" s="106"/>
      <c r="V122" s="106"/>
      <c r="W122" s="106"/>
      <c r="X122" s="106"/>
      <c r="Y122" s="106"/>
      <c r="Z122" s="106"/>
      <c r="AA122" s="106"/>
      <c r="AB122" s="106"/>
      <c r="AC122" s="106"/>
      <c r="AD122" s="106"/>
    </row>
    <row r="123" spans="2:30" ht="20.100000000000001" customHeight="1" x14ac:dyDescent="0.2">
      <c r="B123" s="104"/>
      <c r="C123" s="104"/>
      <c r="D123" s="104"/>
      <c r="E123" s="104"/>
      <c r="F123" s="104"/>
      <c r="G123" s="104"/>
      <c r="H123" s="104"/>
      <c r="I123" s="104"/>
      <c r="J123" s="104"/>
      <c r="K123" s="105"/>
      <c r="L123" s="105"/>
      <c r="M123" s="105"/>
      <c r="N123" s="105"/>
      <c r="O123" s="105"/>
      <c r="P123" s="105"/>
      <c r="Q123" s="105"/>
      <c r="R123" s="105"/>
      <c r="S123" s="105"/>
      <c r="T123" s="105"/>
      <c r="U123" s="105"/>
      <c r="V123" s="105"/>
      <c r="W123" s="105"/>
      <c r="X123" s="105"/>
      <c r="Y123" s="105"/>
      <c r="Z123" s="105"/>
      <c r="AA123" s="105"/>
      <c r="AB123" s="105"/>
      <c r="AC123" s="105"/>
      <c r="AD123" s="105"/>
    </row>
    <row r="124" spans="2:30" ht="20.100000000000001" customHeight="1" x14ac:dyDescent="0.2">
      <c r="B124" s="99"/>
      <c r="C124" s="99"/>
      <c r="D124" s="99"/>
      <c r="E124" s="99"/>
      <c r="F124" s="99"/>
      <c r="G124" s="99"/>
      <c r="H124" s="99"/>
      <c r="I124" s="99"/>
      <c r="J124" s="99"/>
      <c r="K124" s="99"/>
      <c r="L124" s="99"/>
      <c r="M124" s="99"/>
      <c r="N124" s="99"/>
      <c r="O124" s="100"/>
      <c r="P124" s="100"/>
      <c r="Q124" s="99"/>
      <c r="R124" s="99"/>
      <c r="S124" s="100"/>
      <c r="T124" s="100"/>
      <c r="U124" s="99"/>
      <c r="V124" s="99"/>
      <c r="W124" s="100"/>
      <c r="X124" s="100"/>
      <c r="Y124" s="99"/>
      <c r="Z124" s="99"/>
      <c r="AA124" s="101"/>
      <c r="AB124" s="101"/>
      <c r="AC124" s="101"/>
      <c r="AD124" s="101"/>
    </row>
    <row r="125" spans="2:30" ht="20.100000000000001" customHeight="1" x14ac:dyDescent="0.2">
      <c r="B125" s="99"/>
      <c r="C125" s="99"/>
      <c r="D125" s="99"/>
      <c r="E125" s="99"/>
      <c r="F125" s="99"/>
      <c r="G125" s="99"/>
      <c r="H125" s="99"/>
      <c r="I125" s="99"/>
      <c r="J125" s="99"/>
      <c r="K125" s="99"/>
      <c r="L125" s="99"/>
      <c r="M125" s="99"/>
      <c r="N125" s="99"/>
      <c r="O125" s="100"/>
      <c r="P125" s="100"/>
      <c r="Q125" s="99"/>
      <c r="R125" s="99"/>
      <c r="S125" s="100"/>
      <c r="T125" s="100"/>
      <c r="U125" s="99"/>
      <c r="V125" s="99"/>
      <c r="W125" s="100"/>
      <c r="X125" s="100"/>
      <c r="Y125" s="99"/>
      <c r="Z125" s="99"/>
      <c r="AA125" s="101"/>
      <c r="AB125" s="101"/>
      <c r="AC125" s="101"/>
      <c r="AD125" s="101"/>
    </row>
    <row r="126" spans="2:30" ht="20.100000000000001" customHeight="1" x14ac:dyDescent="0.2">
      <c r="B126" s="97"/>
      <c r="C126" s="97"/>
      <c r="D126" s="97"/>
      <c r="E126" s="97"/>
      <c r="F126" s="97"/>
      <c r="G126" s="97"/>
      <c r="H126" s="97"/>
      <c r="I126" s="97"/>
      <c r="J126" s="97"/>
      <c r="K126" s="97"/>
      <c r="L126" s="97"/>
      <c r="M126" s="97"/>
      <c r="N126" s="97"/>
      <c r="O126" s="97"/>
      <c r="P126" s="97"/>
      <c r="Q126" s="97"/>
      <c r="R126" s="97"/>
      <c r="S126" s="97"/>
      <c r="T126" s="97"/>
      <c r="U126" s="97"/>
      <c r="V126" s="97"/>
      <c r="W126" s="97"/>
      <c r="X126" s="97"/>
      <c r="Y126" s="97"/>
      <c r="Z126" s="97"/>
      <c r="AA126" s="98"/>
      <c r="AB126" s="98"/>
      <c r="AC126" s="98"/>
      <c r="AD126" s="98"/>
    </row>
    <row r="127" spans="2:30" ht="20.100000000000001" customHeight="1" x14ac:dyDescent="0.2">
      <c r="B127" s="106"/>
      <c r="C127" s="106"/>
      <c r="D127" s="106"/>
      <c r="E127" s="106"/>
      <c r="F127" s="106"/>
      <c r="G127" s="106"/>
      <c r="H127" s="106"/>
      <c r="I127" s="106"/>
      <c r="J127" s="106"/>
      <c r="K127" s="106"/>
      <c r="L127" s="106"/>
      <c r="M127" s="106"/>
      <c r="N127" s="106"/>
      <c r="O127" s="106"/>
      <c r="P127" s="106"/>
      <c r="Q127" s="106"/>
      <c r="R127" s="106"/>
      <c r="S127" s="106"/>
      <c r="T127" s="106"/>
      <c r="U127" s="106"/>
      <c r="V127" s="106"/>
      <c r="W127" s="106"/>
      <c r="X127" s="106"/>
      <c r="Y127" s="106"/>
      <c r="Z127" s="106"/>
      <c r="AA127" s="106"/>
      <c r="AB127" s="106"/>
      <c r="AC127" s="106"/>
      <c r="AD127" s="106"/>
    </row>
    <row r="128" spans="2:30" ht="20.100000000000001" customHeight="1" x14ac:dyDescent="0.2">
      <c r="B128" s="104"/>
      <c r="C128" s="104"/>
      <c r="D128" s="104"/>
      <c r="E128" s="104"/>
      <c r="F128" s="104"/>
      <c r="G128" s="104"/>
      <c r="H128" s="104"/>
      <c r="I128" s="104"/>
      <c r="J128" s="104"/>
      <c r="K128" s="105"/>
      <c r="L128" s="105"/>
      <c r="M128" s="105"/>
      <c r="N128" s="105"/>
      <c r="O128" s="105"/>
      <c r="P128" s="105"/>
      <c r="Q128" s="105"/>
      <c r="R128" s="105"/>
      <c r="S128" s="105"/>
      <c r="T128" s="105"/>
      <c r="U128" s="105"/>
      <c r="V128" s="105"/>
      <c r="W128" s="105"/>
      <c r="X128" s="105"/>
      <c r="Y128" s="105"/>
      <c r="Z128" s="105"/>
      <c r="AA128" s="105"/>
      <c r="AB128" s="105"/>
      <c r="AC128" s="105"/>
      <c r="AD128" s="105"/>
    </row>
    <row r="129" spans="2:30" ht="20.100000000000001" customHeight="1" x14ac:dyDescent="0.2">
      <c r="B129" s="99"/>
      <c r="C129" s="99"/>
      <c r="D129" s="99"/>
      <c r="E129" s="99"/>
      <c r="F129" s="99"/>
      <c r="G129" s="99"/>
      <c r="H129" s="99"/>
      <c r="I129" s="99"/>
      <c r="J129" s="99"/>
      <c r="K129" s="99"/>
      <c r="L129" s="99"/>
      <c r="M129" s="99"/>
      <c r="N129" s="99"/>
      <c r="O129" s="100"/>
      <c r="P129" s="100"/>
      <c r="Q129" s="99"/>
      <c r="R129" s="99"/>
      <c r="S129" s="100"/>
      <c r="T129" s="100"/>
      <c r="U129" s="99"/>
      <c r="V129" s="99"/>
      <c r="W129" s="100"/>
      <c r="X129" s="100"/>
      <c r="Y129" s="99"/>
      <c r="Z129" s="99"/>
      <c r="AA129" s="101"/>
      <c r="AB129" s="101"/>
      <c r="AC129" s="101"/>
      <c r="AD129" s="101"/>
    </row>
    <row r="130" spans="2:30" ht="20.100000000000001" customHeight="1" x14ac:dyDescent="0.2">
      <c r="B130" s="99"/>
      <c r="C130" s="99"/>
      <c r="D130" s="99"/>
      <c r="E130" s="99"/>
      <c r="F130" s="99"/>
      <c r="G130" s="99"/>
      <c r="H130" s="99"/>
      <c r="I130" s="99"/>
      <c r="J130" s="99"/>
      <c r="K130" s="99"/>
      <c r="L130" s="99"/>
      <c r="M130" s="99"/>
      <c r="N130" s="99"/>
      <c r="O130" s="100"/>
      <c r="P130" s="100"/>
      <c r="Q130" s="99"/>
      <c r="R130" s="99"/>
      <c r="S130" s="100"/>
      <c r="T130" s="100"/>
      <c r="U130" s="99"/>
      <c r="V130" s="99"/>
      <c r="W130" s="100"/>
      <c r="X130" s="100"/>
      <c r="Y130" s="99"/>
      <c r="Z130" s="99"/>
      <c r="AA130" s="101"/>
      <c r="AB130" s="101"/>
      <c r="AC130" s="101"/>
      <c r="AD130" s="101"/>
    </row>
    <row r="131" spans="2:30" ht="20.100000000000001" customHeight="1" x14ac:dyDescent="0.2">
      <c r="B131" s="97"/>
      <c r="C131" s="97"/>
      <c r="D131" s="97"/>
      <c r="E131" s="97"/>
      <c r="F131" s="97"/>
      <c r="G131" s="97"/>
      <c r="H131" s="97"/>
      <c r="I131" s="97"/>
      <c r="J131" s="97"/>
      <c r="K131" s="97"/>
      <c r="L131" s="97"/>
      <c r="M131" s="97"/>
      <c r="N131" s="97"/>
      <c r="O131" s="97"/>
      <c r="P131" s="97"/>
      <c r="Q131" s="97"/>
      <c r="R131" s="97"/>
      <c r="S131" s="97"/>
      <c r="T131" s="97"/>
      <c r="U131" s="97"/>
      <c r="V131" s="97"/>
      <c r="W131" s="97"/>
      <c r="X131" s="97"/>
      <c r="Y131" s="97"/>
      <c r="Z131" s="97"/>
      <c r="AA131" s="98"/>
      <c r="AB131" s="98"/>
      <c r="AC131" s="98"/>
      <c r="AD131" s="98"/>
    </row>
    <row r="132" spans="2:30" ht="20.100000000000001" customHeight="1" x14ac:dyDescent="0.2">
      <c r="B132" s="106"/>
      <c r="C132" s="106"/>
      <c r="D132" s="106"/>
      <c r="E132" s="106"/>
      <c r="F132" s="106"/>
      <c r="G132" s="106"/>
      <c r="H132" s="106"/>
      <c r="I132" s="106"/>
      <c r="J132" s="106"/>
      <c r="K132" s="106"/>
      <c r="L132" s="106"/>
      <c r="M132" s="106"/>
      <c r="N132" s="106"/>
      <c r="O132" s="106"/>
      <c r="P132" s="106"/>
      <c r="Q132" s="106"/>
      <c r="R132" s="106"/>
      <c r="S132" s="106"/>
      <c r="T132" s="106"/>
      <c r="U132" s="106"/>
      <c r="V132" s="106"/>
      <c r="W132" s="106"/>
      <c r="X132" s="106"/>
      <c r="Y132" s="106"/>
      <c r="Z132" s="106"/>
      <c r="AA132" s="106"/>
      <c r="AB132" s="106"/>
      <c r="AC132" s="106"/>
      <c r="AD132" s="106"/>
    </row>
    <row r="133" spans="2:30" ht="20.100000000000001" customHeight="1" x14ac:dyDescent="0.2">
      <c r="B133" s="104"/>
      <c r="C133" s="104"/>
      <c r="D133" s="104"/>
      <c r="E133" s="104"/>
      <c r="F133" s="104"/>
      <c r="G133" s="104"/>
      <c r="H133" s="104"/>
      <c r="I133" s="104"/>
      <c r="J133" s="104"/>
      <c r="K133" s="105"/>
      <c r="L133" s="105"/>
      <c r="M133" s="105"/>
      <c r="N133" s="105"/>
      <c r="O133" s="105"/>
      <c r="P133" s="105"/>
      <c r="Q133" s="105"/>
      <c r="R133" s="105"/>
      <c r="S133" s="105"/>
      <c r="T133" s="105"/>
      <c r="U133" s="105"/>
      <c r="V133" s="105"/>
      <c r="W133" s="105"/>
      <c r="X133" s="105"/>
      <c r="Y133" s="105"/>
      <c r="Z133" s="105"/>
      <c r="AA133" s="105"/>
      <c r="AB133" s="105"/>
      <c r="AC133" s="105"/>
      <c r="AD133" s="105"/>
    </row>
    <row r="134" spans="2:30" ht="20.100000000000001" customHeight="1" x14ac:dyDescent="0.2">
      <c r="B134" s="99"/>
      <c r="C134" s="99"/>
      <c r="D134" s="99"/>
      <c r="E134" s="99"/>
      <c r="F134" s="99"/>
      <c r="G134" s="99"/>
      <c r="H134" s="99"/>
      <c r="I134" s="99"/>
      <c r="J134" s="99"/>
      <c r="K134" s="99"/>
      <c r="L134" s="99"/>
      <c r="M134" s="99"/>
      <c r="N134" s="99"/>
      <c r="O134" s="100"/>
      <c r="P134" s="100"/>
      <c r="Q134" s="99"/>
      <c r="R134" s="99"/>
      <c r="S134" s="100"/>
      <c r="T134" s="100"/>
      <c r="U134" s="99"/>
      <c r="V134" s="99"/>
      <c r="W134" s="100"/>
      <c r="X134" s="100"/>
      <c r="Y134" s="99"/>
      <c r="Z134" s="99"/>
      <c r="AA134" s="101"/>
      <c r="AB134" s="101"/>
      <c r="AC134" s="101"/>
      <c r="AD134" s="101"/>
    </row>
    <row r="135" spans="2:30" ht="20.100000000000001" customHeight="1" x14ac:dyDescent="0.2">
      <c r="B135" s="99"/>
      <c r="C135" s="99"/>
      <c r="D135" s="99"/>
      <c r="E135" s="99"/>
      <c r="F135" s="99"/>
      <c r="G135" s="99"/>
      <c r="H135" s="99"/>
      <c r="I135" s="99"/>
      <c r="J135" s="99"/>
      <c r="K135" s="99"/>
      <c r="L135" s="99"/>
      <c r="M135" s="99"/>
      <c r="N135" s="99"/>
      <c r="O135" s="100"/>
      <c r="P135" s="100"/>
      <c r="Q135" s="99"/>
      <c r="R135" s="99"/>
      <c r="S135" s="100"/>
      <c r="T135" s="100"/>
      <c r="U135" s="99"/>
      <c r="V135" s="99"/>
      <c r="W135" s="100"/>
      <c r="X135" s="100"/>
      <c r="Y135" s="99"/>
      <c r="Z135" s="99"/>
      <c r="AA135" s="101"/>
      <c r="AB135" s="101"/>
      <c r="AC135" s="101"/>
      <c r="AD135" s="101"/>
    </row>
    <row r="136" spans="2:30" ht="20.100000000000001" customHeight="1" x14ac:dyDescent="0.2">
      <c r="B136" s="97"/>
      <c r="C136" s="97"/>
      <c r="D136" s="97"/>
      <c r="E136" s="97"/>
      <c r="F136" s="97"/>
      <c r="G136" s="97"/>
      <c r="H136" s="97"/>
      <c r="I136" s="97"/>
      <c r="J136" s="97"/>
      <c r="K136" s="97"/>
      <c r="L136" s="97"/>
      <c r="M136" s="97"/>
      <c r="N136" s="97"/>
      <c r="O136" s="97"/>
      <c r="P136" s="97"/>
      <c r="Q136" s="97"/>
      <c r="R136" s="97"/>
      <c r="S136" s="97"/>
      <c r="T136" s="97"/>
      <c r="U136" s="97"/>
      <c r="V136" s="97"/>
      <c r="W136" s="97"/>
      <c r="X136" s="97"/>
      <c r="Y136" s="97"/>
      <c r="Z136" s="97"/>
      <c r="AA136" s="98"/>
      <c r="AB136" s="98"/>
      <c r="AC136" s="98"/>
      <c r="AD136" s="98"/>
    </row>
    <row r="137" spans="2:30" ht="20.100000000000001" customHeight="1" x14ac:dyDescent="0.2">
      <c r="B137" s="103"/>
      <c r="C137" s="103"/>
      <c r="D137" s="103"/>
      <c r="E137" s="103"/>
      <c r="F137" s="103"/>
      <c r="G137" s="103"/>
      <c r="H137" s="103"/>
      <c r="I137" s="103"/>
      <c r="J137" s="103"/>
      <c r="K137" s="103"/>
      <c r="L137" s="103"/>
      <c r="M137" s="103"/>
      <c r="N137" s="103"/>
      <c r="O137" s="103"/>
      <c r="P137" s="103"/>
      <c r="Q137" s="103"/>
      <c r="R137" s="103"/>
      <c r="S137" s="103"/>
      <c r="T137" s="103"/>
      <c r="U137" s="103"/>
      <c r="V137" s="103"/>
      <c r="W137" s="103"/>
      <c r="X137" s="103"/>
      <c r="Y137" s="103"/>
      <c r="Z137" s="103"/>
      <c r="AA137" s="103"/>
      <c r="AB137" s="103"/>
      <c r="AC137" s="103"/>
      <c r="AD137" s="103"/>
    </row>
    <row r="138" spans="2:30" ht="20.100000000000001" customHeight="1" x14ac:dyDescent="0.2">
      <c r="B138" s="104"/>
      <c r="C138" s="104"/>
      <c r="D138" s="104"/>
      <c r="E138" s="104"/>
      <c r="F138" s="104"/>
      <c r="G138" s="104"/>
      <c r="H138" s="104"/>
      <c r="I138" s="104"/>
      <c r="J138" s="104"/>
      <c r="K138" s="105"/>
      <c r="L138" s="105"/>
      <c r="M138" s="105"/>
      <c r="N138" s="105"/>
      <c r="O138" s="105"/>
      <c r="P138" s="105"/>
      <c r="Q138" s="105"/>
      <c r="R138" s="105"/>
      <c r="S138" s="105"/>
      <c r="T138" s="105"/>
      <c r="U138" s="105"/>
      <c r="V138" s="105"/>
      <c r="W138" s="105"/>
      <c r="X138" s="105"/>
      <c r="Y138" s="105"/>
      <c r="Z138" s="105"/>
      <c r="AA138" s="105"/>
      <c r="AB138" s="105"/>
      <c r="AC138" s="105"/>
      <c r="AD138" s="105"/>
    </row>
    <row r="139" spans="2:30" ht="20.100000000000001" customHeight="1" x14ac:dyDescent="0.2">
      <c r="B139" s="99"/>
      <c r="C139" s="99"/>
      <c r="D139" s="99"/>
      <c r="E139" s="99"/>
      <c r="F139" s="99"/>
      <c r="G139" s="99"/>
      <c r="H139" s="99"/>
      <c r="I139" s="99"/>
      <c r="J139" s="99"/>
      <c r="K139" s="99"/>
      <c r="L139" s="99"/>
      <c r="M139" s="99"/>
      <c r="N139" s="99"/>
      <c r="O139" s="100"/>
      <c r="P139" s="100"/>
      <c r="Q139" s="99"/>
      <c r="R139" s="99"/>
      <c r="S139" s="100"/>
      <c r="T139" s="100"/>
      <c r="U139" s="99"/>
      <c r="V139" s="99"/>
      <c r="W139" s="100"/>
      <c r="X139" s="100"/>
      <c r="Y139" s="99"/>
      <c r="Z139" s="99"/>
      <c r="AA139" s="101"/>
      <c r="AB139" s="101"/>
      <c r="AC139" s="101"/>
      <c r="AD139" s="101"/>
    </row>
    <row r="140" spans="2:30" ht="20.100000000000001" customHeight="1" x14ac:dyDescent="0.2">
      <c r="B140" s="99"/>
      <c r="C140" s="99"/>
      <c r="D140" s="99"/>
      <c r="E140" s="99"/>
      <c r="F140" s="99"/>
      <c r="G140" s="99"/>
      <c r="H140" s="99"/>
      <c r="I140" s="99"/>
      <c r="J140" s="99"/>
      <c r="K140" s="99"/>
      <c r="L140" s="99"/>
      <c r="M140" s="99"/>
      <c r="N140" s="99"/>
      <c r="O140" s="100"/>
      <c r="P140" s="100"/>
      <c r="Q140" s="99"/>
      <c r="R140" s="99"/>
      <c r="S140" s="100"/>
      <c r="T140" s="100"/>
      <c r="U140" s="99"/>
      <c r="V140" s="99"/>
      <c r="W140" s="100"/>
      <c r="X140" s="100"/>
      <c r="Y140" s="99"/>
      <c r="Z140" s="99"/>
      <c r="AA140" s="101"/>
      <c r="AB140" s="101"/>
      <c r="AC140" s="101"/>
      <c r="AD140" s="101"/>
    </row>
    <row r="141" spans="2:30" ht="20.100000000000001" customHeight="1" x14ac:dyDescent="0.2">
      <c r="B141" s="99"/>
      <c r="C141" s="99"/>
      <c r="D141" s="99"/>
      <c r="E141" s="99"/>
      <c r="F141" s="99"/>
      <c r="G141" s="99"/>
      <c r="H141" s="99"/>
      <c r="I141" s="99"/>
      <c r="J141" s="99"/>
      <c r="K141" s="99"/>
      <c r="L141" s="99"/>
      <c r="M141" s="99"/>
      <c r="N141" s="99"/>
      <c r="O141" s="100"/>
      <c r="P141" s="100"/>
      <c r="Q141" s="99"/>
      <c r="R141" s="99"/>
      <c r="S141" s="100"/>
      <c r="T141" s="100"/>
      <c r="U141" s="99"/>
      <c r="V141" s="99"/>
      <c r="W141" s="100"/>
      <c r="X141" s="100"/>
      <c r="Y141" s="99"/>
      <c r="Z141" s="99"/>
      <c r="AA141" s="101"/>
      <c r="AB141" s="101"/>
      <c r="AC141" s="101"/>
      <c r="AD141" s="101"/>
    </row>
    <row r="142" spans="2:30" ht="20.100000000000001" customHeight="1" x14ac:dyDescent="0.2">
      <c r="B142" s="99"/>
      <c r="C142" s="99"/>
      <c r="D142" s="99"/>
      <c r="E142" s="99"/>
      <c r="F142" s="99"/>
      <c r="G142" s="99"/>
      <c r="H142" s="99"/>
      <c r="I142" s="99"/>
      <c r="J142" s="99"/>
      <c r="K142" s="99"/>
      <c r="L142" s="99"/>
      <c r="M142" s="99"/>
      <c r="N142" s="99"/>
      <c r="O142" s="100"/>
      <c r="P142" s="100"/>
      <c r="Q142" s="99"/>
      <c r="R142" s="99"/>
      <c r="S142" s="100"/>
      <c r="T142" s="100"/>
      <c r="U142" s="99"/>
      <c r="V142" s="99"/>
      <c r="W142" s="100"/>
      <c r="X142" s="100"/>
      <c r="Y142" s="99"/>
      <c r="Z142" s="99"/>
      <c r="AA142" s="101"/>
      <c r="AB142" s="101"/>
      <c r="AC142" s="101"/>
      <c r="AD142" s="101"/>
    </row>
    <row r="143" spans="2:30" ht="20.100000000000001" customHeight="1" x14ac:dyDescent="0.2">
      <c r="B143" s="99"/>
      <c r="C143" s="99"/>
      <c r="D143" s="99"/>
      <c r="E143" s="99"/>
      <c r="F143" s="99"/>
      <c r="G143" s="99"/>
      <c r="H143" s="99"/>
      <c r="I143" s="99"/>
      <c r="J143" s="99"/>
      <c r="K143" s="99"/>
      <c r="L143" s="99"/>
      <c r="M143" s="99"/>
      <c r="N143" s="99"/>
      <c r="O143" s="100"/>
      <c r="P143" s="100"/>
      <c r="Q143" s="99"/>
      <c r="R143" s="99"/>
      <c r="S143" s="100"/>
      <c r="T143" s="100"/>
      <c r="U143" s="99"/>
      <c r="V143" s="99"/>
      <c r="W143" s="100"/>
      <c r="X143" s="100"/>
      <c r="Y143" s="99"/>
      <c r="Z143" s="99"/>
      <c r="AA143" s="101"/>
      <c r="AB143" s="101"/>
      <c r="AC143" s="101"/>
      <c r="AD143" s="101"/>
    </row>
    <row r="144" spans="2:30" ht="20.100000000000001" customHeight="1" x14ac:dyDescent="0.2">
      <c r="B144" s="97"/>
      <c r="C144" s="97"/>
      <c r="D144" s="97"/>
      <c r="E144" s="97"/>
      <c r="F144" s="97"/>
      <c r="G144" s="97"/>
      <c r="H144" s="97"/>
      <c r="I144" s="97"/>
      <c r="J144" s="97"/>
      <c r="K144" s="97"/>
      <c r="L144" s="97"/>
      <c r="M144" s="97"/>
      <c r="N144" s="97"/>
      <c r="O144" s="97"/>
      <c r="P144" s="97"/>
      <c r="Q144" s="97"/>
      <c r="R144" s="97"/>
      <c r="S144" s="97"/>
      <c r="T144" s="97"/>
      <c r="U144" s="97"/>
      <c r="V144" s="97"/>
      <c r="W144" s="97"/>
      <c r="X144" s="97"/>
      <c r="Y144" s="97"/>
      <c r="Z144" s="97"/>
      <c r="AA144" s="98"/>
      <c r="AB144" s="98"/>
      <c r="AC144" s="98"/>
      <c r="AD144" s="98"/>
    </row>
    <row r="145" spans="2:30" ht="20.100000000000001" customHeight="1" x14ac:dyDescent="0.2">
      <c r="B145" s="103"/>
      <c r="C145" s="103"/>
      <c r="D145" s="103"/>
      <c r="E145" s="103"/>
      <c r="F145" s="103"/>
      <c r="G145" s="103"/>
      <c r="H145" s="103"/>
      <c r="I145" s="103"/>
      <c r="J145" s="103"/>
      <c r="K145" s="103"/>
      <c r="L145" s="103"/>
      <c r="M145" s="103"/>
      <c r="N145" s="103"/>
      <c r="O145" s="103"/>
      <c r="P145" s="103"/>
      <c r="Q145" s="103"/>
      <c r="R145" s="103"/>
      <c r="S145" s="103"/>
      <c r="T145" s="103"/>
      <c r="U145" s="103"/>
      <c r="V145" s="103"/>
      <c r="W145" s="103"/>
      <c r="X145" s="103"/>
      <c r="Y145" s="103"/>
      <c r="Z145" s="103"/>
      <c r="AA145" s="103"/>
      <c r="AB145" s="103"/>
      <c r="AC145" s="103"/>
      <c r="AD145" s="103"/>
    </row>
    <row r="146" spans="2:30" ht="20.100000000000001" customHeight="1" x14ac:dyDescent="0.2">
      <c r="B146" s="104"/>
      <c r="C146" s="104"/>
      <c r="D146" s="104"/>
      <c r="E146" s="104"/>
      <c r="F146" s="104"/>
      <c r="G146" s="104"/>
      <c r="H146" s="104"/>
      <c r="I146" s="104"/>
      <c r="J146" s="104"/>
      <c r="K146" s="105"/>
      <c r="L146" s="105"/>
      <c r="M146" s="105"/>
      <c r="N146" s="105"/>
      <c r="O146" s="105"/>
      <c r="P146" s="105"/>
      <c r="Q146" s="105"/>
      <c r="R146" s="105"/>
      <c r="S146" s="105"/>
      <c r="T146" s="105"/>
      <c r="U146" s="105"/>
      <c r="V146" s="105"/>
      <c r="W146" s="105"/>
      <c r="X146" s="105"/>
      <c r="Y146" s="105"/>
      <c r="Z146" s="105"/>
      <c r="AA146" s="105"/>
      <c r="AB146" s="105"/>
      <c r="AC146" s="105"/>
      <c r="AD146" s="105"/>
    </row>
    <row r="147" spans="2:30" ht="20.100000000000001" customHeight="1" x14ac:dyDescent="0.2">
      <c r="B147" s="99"/>
      <c r="C147" s="99"/>
      <c r="D147" s="99"/>
      <c r="E147" s="99"/>
      <c r="F147" s="99"/>
      <c r="G147" s="99"/>
      <c r="H147" s="99"/>
      <c r="I147" s="99"/>
      <c r="J147" s="99"/>
      <c r="K147" s="99"/>
      <c r="L147" s="99"/>
      <c r="M147" s="99"/>
      <c r="N147" s="99"/>
      <c r="O147" s="100"/>
      <c r="P147" s="100"/>
      <c r="Q147" s="99"/>
      <c r="R147" s="99"/>
      <c r="S147" s="100"/>
      <c r="T147" s="100"/>
      <c r="U147" s="99"/>
      <c r="V147" s="99"/>
      <c r="W147" s="100"/>
      <c r="X147" s="100"/>
      <c r="Y147" s="99"/>
      <c r="Z147" s="99"/>
      <c r="AA147" s="101"/>
      <c r="AB147" s="101"/>
      <c r="AC147" s="101"/>
      <c r="AD147" s="101"/>
    </row>
    <row r="148" spans="2:30" ht="20.100000000000001" customHeight="1" x14ac:dyDescent="0.2">
      <c r="B148" s="99"/>
      <c r="C148" s="99"/>
      <c r="D148" s="99"/>
      <c r="E148" s="99"/>
      <c r="F148" s="99"/>
      <c r="G148" s="99"/>
      <c r="H148" s="99"/>
      <c r="I148" s="99"/>
      <c r="J148" s="99"/>
      <c r="K148" s="99"/>
      <c r="L148" s="99"/>
      <c r="M148" s="99"/>
      <c r="N148" s="99"/>
      <c r="O148" s="100"/>
      <c r="P148" s="100"/>
      <c r="Q148" s="99"/>
      <c r="R148" s="99"/>
      <c r="S148" s="100"/>
      <c r="T148" s="100"/>
      <c r="U148" s="99"/>
      <c r="V148" s="99"/>
      <c r="W148" s="100"/>
      <c r="X148" s="100"/>
      <c r="Y148" s="99"/>
      <c r="Z148" s="99"/>
      <c r="AA148" s="101"/>
      <c r="AB148" s="101"/>
      <c r="AC148" s="101"/>
      <c r="AD148" s="101"/>
    </row>
    <row r="149" spans="2:30" ht="20.100000000000001" customHeight="1" x14ac:dyDescent="0.2">
      <c r="B149" s="99"/>
      <c r="C149" s="99"/>
      <c r="D149" s="99"/>
      <c r="E149" s="99"/>
      <c r="F149" s="99"/>
      <c r="G149" s="99"/>
      <c r="H149" s="99"/>
      <c r="I149" s="99"/>
      <c r="J149" s="99"/>
      <c r="K149" s="99"/>
      <c r="L149" s="99"/>
      <c r="M149" s="99"/>
      <c r="N149" s="99"/>
      <c r="O149" s="100"/>
      <c r="P149" s="100"/>
      <c r="Q149" s="99"/>
      <c r="R149" s="99"/>
      <c r="S149" s="100"/>
      <c r="T149" s="100"/>
      <c r="U149" s="99"/>
      <c r="V149" s="99"/>
      <c r="W149" s="100"/>
      <c r="X149" s="100"/>
      <c r="Y149" s="99"/>
      <c r="Z149" s="99"/>
      <c r="AA149" s="101"/>
      <c r="AB149" s="101"/>
      <c r="AC149" s="101"/>
      <c r="AD149" s="101"/>
    </row>
    <row r="150" spans="2:30" ht="20.100000000000001" customHeight="1" x14ac:dyDescent="0.2">
      <c r="B150" s="99"/>
      <c r="C150" s="99"/>
      <c r="D150" s="99"/>
      <c r="E150" s="99"/>
      <c r="F150" s="99"/>
      <c r="G150" s="99"/>
      <c r="H150" s="99"/>
      <c r="I150" s="99"/>
      <c r="J150" s="99"/>
      <c r="K150" s="99"/>
      <c r="L150" s="99"/>
      <c r="M150" s="99"/>
      <c r="N150" s="99"/>
      <c r="O150" s="100"/>
      <c r="P150" s="100"/>
      <c r="Q150" s="99"/>
      <c r="R150" s="99"/>
      <c r="S150" s="100"/>
      <c r="T150" s="100"/>
      <c r="U150" s="99"/>
      <c r="V150" s="99"/>
      <c r="W150" s="100"/>
      <c r="X150" s="100"/>
      <c r="Y150" s="99"/>
      <c r="Z150" s="99"/>
      <c r="AA150" s="101"/>
      <c r="AB150" s="101"/>
      <c r="AC150" s="101"/>
      <c r="AD150" s="101"/>
    </row>
    <row r="151" spans="2:30" ht="20.100000000000001" customHeight="1" x14ac:dyDescent="0.2">
      <c r="B151" s="99"/>
      <c r="C151" s="99"/>
      <c r="D151" s="99"/>
      <c r="E151" s="99"/>
      <c r="F151" s="99"/>
      <c r="G151" s="99"/>
      <c r="H151" s="99"/>
      <c r="I151" s="99"/>
      <c r="J151" s="99"/>
      <c r="K151" s="99"/>
      <c r="L151" s="99"/>
      <c r="M151" s="99"/>
      <c r="N151" s="99"/>
      <c r="O151" s="100"/>
      <c r="P151" s="100"/>
      <c r="Q151" s="99"/>
      <c r="R151" s="99"/>
      <c r="S151" s="100"/>
      <c r="T151" s="100"/>
      <c r="U151" s="99"/>
      <c r="V151" s="99"/>
      <c r="W151" s="100"/>
      <c r="X151" s="100"/>
      <c r="Y151" s="99"/>
      <c r="Z151" s="99"/>
      <c r="AA151" s="101"/>
      <c r="AB151" s="101"/>
      <c r="AC151" s="101"/>
      <c r="AD151" s="101"/>
    </row>
    <row r="152" spans="2:30" ht="20.100000000000001" customHeight="1" x14ac:dyDescent="0.2">
      <c r="B152" s="97"/>
      <c r="C152" s="97"/>
      <c r="D152" s="97"/>
      <c r="E152" s="97"/>
      <c r="F152" s="97"/>
      <c r="G152" s="97"/>
      <c r="H152" s="97"/>
      <c r="I152" s="97"/>
      <c r="J152" s="97"/>
      <c r="K152" s="97"/>
      <c r="L152" s="97"/>
      <c r="M152" s="97"/>
      <c r="N152" s="97"/>
      <c r="O152" s="97"/>
      <c r="P152" s="97"/>
      <c r="Q152" s="97"/>
      <c r="R152" s="97"/>
      <c r="S152" s="97"/>
      <c r="T152" s="97"/>
      <c r="U152" s="97"/>
      <c r="V152" s="97"/>
      <c r="W152" s="97"/>
      <c r="X152" s="97"/>
      <c r="Y152" s="97"/>
      <c r="Z152" s="97"/>
      <c r="AA152" s="98"/>
      <c r="AB152" s="98"/>
      <c r="AC152" s="98"/>
      <c r="AD152" s="98"/>
    </row>
    <row r="153" spans="2:30" ht="20.100000000000001" customHeight="1" x14ac:dyDescent="0.2">
      <c r="B153" s="103"/>
      <c r="C153" s="103"/>
      <c r="D153" s="103"/>
      <c r="E153" s="103"/>
      <c r="F153" s="103"/>
      <c r="G153" s="103"/>
      <c r="H153" s="103"/>
      <c r="I153" s="103"/>
      <c r="J153" s="103"/>
      <c r="K153" s="103"/>
      <c r="L153" s="103"/>
      <c r="M153" s="103"/>
      <c r="N153" s="103"/>
      <c r="O153" s="103"/>
      <c r="P153" s="103"/>
      <c r="Q153" s="103"/>
      <c r="R153" s="103"/>
      <c r="S153" s="103"/>
      <c r="T153" s="103"/>
      <c r="U153" s="103"/>
      <c r="V153" s="103"/>
      <c r="W153" s="103"/>
      <c r="X153" s="103"/>
      <c r="Y153" s="103"/>
      <c r="Z153" s="103"/>
      <c r="AA153" s="103"/>
      <c r="AB153" s="103"/>
      <c r="AC153" s="103"/>
      <c r="AD153" s="103"/>
    </row>
    <row r="154" spans="2:30" ht="20.100000000000001" customHeight="1" x14ac:dyDescent="0.2">
      <c r="B154" s="104"/>
      <c r="C154" s="104"/>
      <c r="D154" s="104"/>
      <c r="E154" s="104"/>
      <c r="F154" s="104"/>
      <c r="G154" s="104"/>
      <c r="H154" s="104"/>
      <c r="I154" s="104"/>
      <c r="J154" s="104"/>
      <c r="K154" s="105"/>
      <c r="L154" s="105"/>
      <c r="M154" s="105"/>
      <c r="N154" s="105"/>
      <c r="O154" s="105"/>
      <c r="P154" s="105"/>
      <c r="Q154" s="105"/>
      <c r="R154" s="105"/>
      <c r="S154" s="105"/>
      <c r="T154" s="105"/>
      <c r="U154" s="105"/>
      <c r="V154" s="105"/>
      <c r="W154" s="105"/>
      <c r="X154" s="105"/>
      <c r="Y154" s="105"/>
      <c r="Z154" s="105"/>
      <c r="AA154" s="105"/>
      <c r="AB154" s="105"/>
      <c r="AC154" s="105"/>
      <c r="AD154" s="105"/>
    </row>
    <row r="155" spans="2:30" ht="20.100000000000001" customHeight="1" x14ac:dyDescent="0.2">
      <c r="B155" s="99"/>
      <c r="C155" s="99"/>
      <c r="D155" s="99"/>
      <c r="E155" s="99"/>
      <c r="F155" s="99"/>
      <c r="G155" s="99"/>
      <c r="H155" s="99"/>
      <c r="I155" s="99"/>
      <c r="J155" s="99"/>
      <c r="K155" s="99"/>
      <c r="L155" s="99"/>
      <c r="M155" s="99"/>
      <c r="N155" s="99"/>
      <c r="O155" s="100"/>
      <c r="P155" s="100"/>
      <c r="Q155" s="99"/>
      <c r="R155" s="99"/>
      <c r="S155" s="100"/>
      <c r="T155" s="100"/>
      <c r="U155" s="99"/>
      <c r="V155" s="99"/>
      <c r="W155" s="100"/>
      <c r="X155" s="100"/>
      <c r="Y155" s="99"/>
      <c r="Z155" s="99"/>
      <c r="AA155" s="101"/>
      <c r="AB155" s="101"/>
      <c r="AC155" s="101"/>
      <c r="AD155" s="101"/>
    </row>
    <row r="156" spans="2:30" ht="20.100000000000001" customHeight="1" x14ac:dyDescent="0.2">
      <c r="B156" s="99"/>
      <c r="C156" s="99"/>
      <c r="D156" s="99"/>
      <c r="E156" s="99"/>
      <c r="F156" s="99"/>
      <c r="G156" s="99"/>
      <c r="H156" s="99"/>
      <c r="I156" s="99"/>
      <c r="J156" s="99"/>
      <c r="K156" s="99"/>
      <c r="L156" s="99"/>
      <c r="M156" s="99"/>
      <c r="N156" s="99"/>
      <c r="O156" s="100"/>
      <c r="P156" s="100"/>
      <c r="Q156" s="99"/>
      <c r="R156" s="99"/>
      <c r="S156" s="100"/>
      <c r="T156" s="100"/>
      <c r="U156" s="99"/>
      <c r="V156" s="99"/>
      <c r="W156" s="100"/>
      <c r="X156" s="100"/>
      <c r="Y156" s="99"/>
      <c r="Z156" s="99"/>
      <c r="AA156" s="101"/>
      <c r="AB156" s="101"/>
      <c r="AC156" s="101"/>
      <c r="AD156" s="101"/>
    </row>
    <row r="157" spans="2:30" ht="20.100000000000001" customHeight="1" x14ac:dyDescent="0.2">
      <c r="B157" s="99"/>
      <c r="C157" s="99"/>
      <c r="D157" s="99"/>
      <c r="E157" s="99"/>
      <c r="F157" s="99"/>
      <c r="G157" s="99"/>
      <c r="H157" s="99"/>
      <c r="I157" s="99"/>
      <c r="J157" s="99"/>
      <c r="K157" s="99"/>
      <c r="L157" s="99"/>
      <c r="M157" s="99"/>
      <c r="N157" s="99"/>
      <c r="O157" s="100"/>
      <c r="P157" s="100"/>
      <c r="Q157" s="99"/>
      <c r="R157" s="99"/>
      <c r="S157" s="100"/>
      <c r="T157" s="100"/>
      <c r="U157" s="99"/>
      <c r="V157" s="99"/>
      <c r="W157" s="100"/>
      <c r="X157" s="100"/>
      <c r="Y157" s="99"/>
      <c r="Z157" s="99"/>
      <c r="AA157" s="101"/>
      <c r="AB157" s="101"/>
      <c r="AC157" s="101"/>
      <c r="AD157" s="101"/>
    </row>
    <row r="158" spans="2:30" ht="20.100000000000001" customHeight="1" x14ac:dyDescent="0.2">
      <c r="B158" s="99"/>
      <c r="C158" s="99"/>
      <c r="D158" s="99"/>
      <c r="E158" s="99"/>
      <c r="F158" s="99"/>
      <c r="G158" s="99"/>
      <c r="H158" s="99"/>
      <c r="I158" s="99"/>
      <c r="J158" s="99"/>
      <c r="K158" s="99"/>
      <c r="L158" s="99"/>
      <c r="M158" s="99"/>
      <c r="N158" s="99"/>
      <c r="O158" s="100"/>
      <c r="P158" s="100"/>
      <c r="Q158" s="99"/>
      <c r="R158" s="99"/>
      <c r="S158" s="100"/>
      <c r="T158" s="100"/>
      <c r="U158" s="99"/>
      <c r="V158" s="99"/>
      <c r="W158" s="100"/>
      <c r="X158" s="100"/>
      <c r="Y158" s="99"/>
      <c r="Z158" s="99"/>
      <c r="AA158" s="101"/>
      <c r="AB158" s="101"/>
      <c r="AC158" s="101"/>
      <c r="AD158" s="101"/>
    </row>
    <row r="159" spans="2:30" ht="20.100000000000001" customHeight="1" x14ac:dyDescent="0.2">
      <c r="B159" s="99"/>
      <c r="C159" s="99"/>
      <c r="D159" s="99"/>
      <c r="E159" s="99"/>
      <c r="F159" s="99"/>
      <c r="G159" s="99"/>
      <c r="H159" s="99"/>
      <c r="I159" s="99"/>
      <c r="J159" s="99"/>
      <c r="K159" s="99"/>
      <c r="L159" s="99"/>
      <c r="M159" s="99"/>
      <c r="N159" s="99"/>
      <c r="O159" s="100"/>
      <c r="P159" s="100"/>
      <c r="Q159" s="99"/>
      <c r="R159" s="99"/>
      <c r="S159" s="100"/>
      <c r="T159" s="100"/>
      <c r="U159" s="99"/>
      <c r="V159" s="99"/>
      <c r="W159" s="100"/>
      <c r="X159" s="100"/>
      <c r="Y159" s="99"/>
      <c r="Z159" s="99"/>
      <c r="AA159" s="101"/>
      <c r="AB159" s="101"/>
      <c r="AC159" s="101"/>
      <c r="AD159" s="101"/>
    </row>
    <row r="160" spans="2:30" ht="20.100000000000001" customHeight="1" x14ac:dyDescent="0.2">
      <c r="B160" s="102"/>
      <c r="C160" s="102"/>
      <c r="D160" s="102"/>
      <c r="E160" s="102"/>
      <c r="F160" s="102"/>
      <c r="G160" s="102"/>
      <c r="H160" s="102"/>
      <c r="I160" s="102"/>
      <c r="J160" s="102"/>
      <c r="K160" s="99"/>
      <c r="L160" s="99"/>
      <c r="M160" s="99"/>
      <c r="N160" s="99"/>
      <c r="O160" s="100"/>
      <c r="P160" s="100"/>
      <c r="Q160" s="99"/>
      <c r="R160" s="99"/>
      <c r="S160" s="100"/>
      <c r="T160" s="100"/>
      <c r="U160" s="99"/>
      <c r="V160" s="99"/>
      <c r="W160" s="100"/>
      <c r="X160" s="100"/>
      <c r="Y160" s="99"/>
      <c r="Z160" s="99"/>
      <c r="AA160" s="101"/>
      <c r="AB160" s="101"/>
      <c r="AC160" s="101"/>
      <c r="AD160" s="101"/>
    </row>
    <row r="161" spans="2:30" ht="20.100000000000001" customHeight="1" x14ac:dyDescent="0.2">
      <c r="B161" s="99"/>
      <c r="C161" s="99"/>
      <c r="D161" s="99"/>
      <c r="E161" s="99"/>
      <c r="F161" s="99"/>
      <c r="G161" s="99"/>
      <c r="H161" s="99"/>
      <c r="I161" s="99"/>
      <c r="J161" s="99"/>
      <c r="K161" s="99"/>
      <c r="L161" s="99"/>
      <c r="M161" s="99"/>
      <c r="N161" s="99"/>
      <c r="O161" s="100"/>
      <c r="P161" s="100"/>
      <c r="Q161" s="99"/>
      <c r="R161" s="99"/>
      <c r="S161" s="100"/>
      <c r="T161" s="100"/>
      <c r="U161" s="99"/>
      <c r="V161" s="99"/>
      <c r="W161" s="100"/>
      <c r="X161" s="100"/>
      <c r="Y161" s="99"/>
      <c r="Z161" s="99"/>
      <c r="AA161" s="101"/>
      <c r="AB161" s="101"/>
      <c r="AC161" s="101"/>
      <c r="AD161" s="101"/>
    </row>
    <row r="162" spans="2:30" ht="20.100000000000001" customHeight="1" x14ac:dyDescent="0.2">
      <c r="B162" s="99"/>
      <c r="C162" s="99"/>
      <c r="D162" s="99"/>
      <c r="E162" s="99"/>
      <c r="F162" s="99"/>
      <c r="G162" s="99"/>
      <c r="H162" s="99"/>
      <c r="I162" s="99"/>
      <c r="J162" s="99"/>
      <c r="K162" s="99"/>
      <c r="L162" s="99"/>
      <c r="M162" s="99"/>
      <c r="N162" s="99"/>
      <c r="O162" s="100"/>
      <c r="P162" s="100"/>
      <c r="Q162" s="99"/>
      <c r="R162" s="99"/>
      <c r="S162" s="100"/>
      <c r="T162" s="100"/>
      <c r="U162" s="99"/>
      <c r="V162" s="99"/>
      <c r="W162" s="100"/>
      <c r="X162" s="100"/>
      <c r="Y162" s="99"/>
      <c r="Z162" s="99"/>
      <c r="AA162" s="101"/>
      <c r="AB162" s="101"/>
      <c r="AC162" s="101"/>
      <c r="AD162" s="101"/>
    </row>
    <row r="163" spans="2:30" ht="20.100000000000001" customHeight="1" x14ac:dyDescent="0.2">
      <c r="B163" s="99"/>
      <c r="C163" s="99"/>
      <c r="D163" s="99"/>
      <c r="E163" s="99"/>
      <c r="F163" s="99"/>
      <c r="G163" s="99"/>
      <c r="H163" s="99"/>
      <c r="I163" s="99"/>
      <c r="J163" s="99"/>
      <c r="K163" s="99"/>
      <c r="L163" s="99"/>
      <c r="M163" s="99"/>
      <c r="N163" s="99"/>
      <c r="O163" s="100"/>
      <c r="P163" s="100"/>
      <c r="Q163" s="99"/>
      <c r="R163" s="99"/>
      <c r="S163" s="100"/>
      <c r="T163" s="100"/>
      <c r="U163" s="99"/>
      <c r="V163" s="99"/>
      <c r="W163" s="100"/>
      <c r="X163" s="100"/>
      <c r="Y163" s="99"/>
      <c r="Z163" s="99"/>
      <c r="AA163" s="101"/>
      <c r="AB163" s="101"/>
      <c r="AC163" s="101"/>
      <c r="AD163" s="101"/>
    </row>
    <row r="164" spans="2:30" ht="20.100000000000001" customHeight="1" x14ac:dyDescent="0.2">
      <c r="B164" s="99"/>
      <c r="C164" s="99"/>
      <c r="D164" s="99"/>
      <c r="E164" s="99"/>
      <c r="F164" s="99"/>
      <c r="G164" s="99"/>
      <c r="H164" s="99"/>
      <c r="I164" s="99"/>
      <c r="J164" s="99"/>
      <c r="K164" s="99"/>
      <c r="L164" s="99"/>
      <c r="M164" s="99"/>
      <c r="N164" s="99"/>
      <c r="O164" s="100"/>
      <c r="P164" s="100"/>
      <c r="Q164" s="99"/>
      <c r="R164" s="99"/>
      <c r="S164" s="100"/>
      <c r="T164" s="100"/>
      <c r="U164" s="99"/>
      <c r="V164" s="99"/>
      <c r="W164" s="100"/>
      <c r="X164" s="100"/>
      <c r="Y164" s="99"/>
      <c r="Z164" s="99"/>
      <c r="AA164" s="101"/>
      <c r="AB164" s="101"/>
      <c r="AC164" s="101"/>
      <c r="AD164" s="101"/>
    </row>
    <row r="165" spans="2:30" ht="20.100000000000001" customHeight="1" x14ac:dyDescent="0.2">
      <c r="B165" s="99"/>
      <c r="C165" s="99"/>
      <c r="D165" s="99"/>
      <c r="E165" s="99"/>
      <c r="F165" s="99"/>
      <c r="G165" s="99"/>
      <c r="H165" s="99"/>
      <c r="I165" s="99"/>
      <c r="J165" s="99"/>
      <c r="K165" s="99"/>
      <c r="L165" s="99"/>
      <c r="M165" s="99"/>
      <c r="N165" s="99"/>
      <c r="O165" s="100"/>
      <c r="P165" s="100"/>
      <c r="Q165" s="99"/>
      <c r="R165" s="99"/>
      <c r="S165" s="100"/>
      <c r="T165" s="100"/>
      <c r="U165" s="99"/>
      <c r="V165" s="99"/>
      <c r="W165" s="100"/>
      <c r="X165" s="100"/>
      <c r="Y165" s="99"/>
      <c r="Z165" s="99"/>
      <c r="AA165" s="101"/>
      <c r="AB165" s="101"/>
      <c r="AC165" s="101"/>
      <c r="AD165" s="101"/>
    </row>
    <row r="166" spans="2:30" ht="20.100000000000001" customHeight="1" x14ac:dyDescent="0.2">
      <c r="B166" s="99"/>
      <c r="C166" s="99"/>
      <c r="D166" s="99"/>
      <c r="E166" s="99"/>
      <c r="F166" s="99"/>
      <c r="G166" s="99"/>
      <c r="H166" s="99"/>
      <c r="I166" s="99"/>
      <c r="J166" s="99"/>
      <c r="K166" s="99"/>
      <c r="L166" s="99"/>
      <c r="M166" s="99"/>
      <c r="N166" s="99"/>
      <c r="O166" s="100"/>
      <c r="P166" s="100"/>
      <c r="Q166" s="99"/>
      <c r="R166" s="99"/>
      <c r="S166" s="100"/>
      <c r="T166" s="100"/>
      <c r="U166" s="99"/>
      <c r="V166" s="99"/>
      <c r="W166" s="100"/>
      <c r="X166" s="100"/>
      <c r="Y166" s="99"/>
      <c r="Z166" s="99"/>
      <c r="AA166" s="101"/>
      <c r="AB166" s="101"/>
      <c r="AC166" s="101"/>
      <c r="AD166" s="101"/>
    </row>
    <row r="167" spans="2:30" ht="20.100000000000001" customHeight="1" x14ac:dyDescent="0.2">
      <c r="B167" s="99"/>
      <c r="C167" s="99"/>
      <c r="D167" s="99"/>
      <c r="E167" s="99"/>
      <c r="F167" s="99"/>
      <c r="G167" s="99"/>
      <c r="H167" s="99"/>
      <c r="I167" s="99"/>
      <c r="J167" s="99"/>
      <c r="K167" s="99"/>
      <c r="L167" s="99"/>
      <c r="M167" s="99"/>
      <c r="N167" s="99"/>
      <c r="O167" s="100"/>
      <c r="P167" s="100"/>
      <c r="Q167" s="99"/>
      <c r="R167" s="99"/>
      <c r="S167" s="100"/>
      <c r="T167" s="100"/>
      <c r="U167" s="99"/>
      <c r="V167" s="99"/>
      <c r="W167" s="100"/>
      <c r="X167" s="100"/>
      <c r="Y167" s="99"/>
      <c r="Z167" s="99"/>
      <c r="AA167" s="101"/>
      <c r="AB167" s="101"/>
      <c r="AC167" s="101"/>
      <c r="AD167" s="101"/>
    </row>
    <row r="168" spans="2:30" ht="20.100000000000001" customHeight="1" x14ac:dyDescent="0.2">
      <c r="B168" s="99"/>
      <c r="C168" s="99"/>
      <c r="D168" s="99"/>
      <c r="E168" s="99"/>
      <c r="F168" s="99"/>
      <c r="G168" s="99"/>
      <c r="H168" s="99"/>
      <c r="I168" s="99"/>
      <c r="J168" s="99"/>
      <c r="K168" s="99"/>
      <c r="L168" s="99"/>
      <c r="M168" s="99"/>
      <c r="N168" s="99"/>
      <c r="O168" s="100"/>
      <c r="P168" s="100"/>
      <c r="Q168" s="99"/>
      <c r="R168" s="99"/>
      <c r="S168" s="100"/>
      <c r="T168" s="100"/>
      <c r="U168" s="99"/>
      <c r="V168" s="99"/>
      <c r="W168" s="100"/>
      <c r="X168" s="100"/>
      <c r="Y168" s="99"/>
      <c r="Z168" s="99"/>
      <c r="AA168" s="101"/>
      <c r="AB168" s="101"/>
      <c r="AC168" s="101"/>
      <c r="AD168" s="101"/>
    </row>
    <row r="169" spans="2:30" ht="20.100000000000001" customHeight="1" x14ac:dyDescent="0.2">
      <c r="B169" s="97"/>
      <c r="C169" s="97"/>
      <c r="D169" s="97"/>
      <c r="E169" s="97"/>
      <c r="F169" s="97"/>
      <c r="G169" s="97"/>
      <c r="H169" s="97"/>
      <c r="I169" s="97"/>
      <c r="J169" s="97"/>
      <c r="K169" s="97"/>
      <c r="L169" s="97"/>
      <c r="M169" s="97"/>
      <c r="N169" s="97"/>
      <c r="O169" s="97"/>
      <c r="P169" s="97"/>
      <c r="Q169" s="97"/>
      <c r="R169" s="97"/>
      <c r="S169" s="97"/>
      <c r="T169" s="97"/>
      <c r="U169" s="97"/>
      <c r="V169" s="97"/>
      <c r="W169" s="97"/>
      <c r="X169" s="97"/>
      <c r="Y169" s="97"/>
      <c r="Z169" s="97"/>
      <c r="AA169" s="98"/>
      <c r="AB169" s="98"/>
      <c r="AC169" s="98"/>
      <c r="AD169" s="98"/>
    </row>
    <row r="170" spans="2:30" ht="20.100000000000001" customHeight="1" x14ac:dyDescent="0.2">
      <c r="B170" s="103"/>
      <c r="C170" s="103"/>
      <c r="D170" s="103"/>
      <c r="E170" s="103"/>
      <c r="F170" s="103"/>
      <c r="G170" s="103"/>
      <c r="H170" s="103"/>
      <c r="I170" s="103"/>
      <c r="J170" s="103"/>
      <c r="K170" s="103"/>
      <c r="L170" s="103"/>
      <c r="M170" s="103"/>
      <c r="N170" s="103"/>
      <c r="O170" s="103"/>
      <c r="P170" s="103"/>
      <c r="Q170" s="103"/>
      <c r="R170" s="103"/>
      <c r="S170" s="103"/>
      <c r="T170" s="103"/>
      <c r="U170" s="103"/>
      <c r="V170" s="103"/>
      <c r="W170" s="103"/>
      <c r="X170" s="103"/>
      <c r="Y170" s="103"/>
      <c r="Z170" s="103"/>
      <c r="AA170" s="103"/>
      <c r="AB170" s="103"/>
      <c r="AC170" s="103"/>
      <c r="AD170" s="103"/>
    </row>
    <row r="171" spans="2:30" ht="20.100000000000001" customHeight="1" x14ac:dyDescent="0.2">
      <c r="B171" s="104"/>
      <c r="C171" s="104"/>
      <c r="D171" s="104"/>
      <c r="E171" s="104"/>
      <c r="F171" s="104"/>
      <c r="G171" s="104"/>
      <c r="H171" s="104"/>
      <c r="I171" s="104"/>
      <c r="J171" s="104"/>
      <c r="K171" s="105"/>
      <c r="L171" s="105"/>
      <c r="M171" s="105"/>
      <c r="N171" s="105"/>
      <c r="O171" s="105"/>
      <c r="P171" s="105"/>
      <c r="Q171" s="105"/>
      <c r="R171" s="105"/>
      <c r="S171" s="105"/>
      <c r="T171" s="105"/>
      <c r="U171" s="105"/>
      <c r="V171" s="105"/>
      <c r="W171" s="105"/>
      <c r="X171" s="105"/>
      <c r="Y171" s="105"/>
      <c r="Z171" s="105"/>
      <c r="AA171" s="105"/>
      <c r="AB171" s="105"/>
      <c r="AC171" s="105"/>
      <c r="AD171" s="105"/>
    </row>
    <row r="172" spans="2:30" ht="20.100000000000001" customHeight="1" x14ac:dyDescent="0.2">
      <c r="B172" s="99"/>
      <c r="C172" s="99"/>
      <c r="D172" s="99"/>
      <c r="E172" s="99"/>
      <c r="F172" s="99"/>
      <c r="G172" s="99"/>
      <c r="H172" s="99"/>
      <c r="I172" s="99"/>
      <c r="J172" s="99"/>
      <c r="K172" s="99"/>
      <c r="L172" s="99"/>
      <c r="M172" s="99"/>
      <c r="N172" s="99"/>
      <c r="O172" s="100"/>
      <c r="P172" s="100"/>
      <c r="Q172" s="99"/>
      <c r="R172" s="99"/>
      <c r="S172" s="100"/>
      <c r="T172" s="100"/>
      <c r="U172" s="99"/>
      <c r="V172" s="99"/>
      <c r="W172" s="100"/>
      <c r="X172" s="100"/>
      <c r="Y172" s="99"/>
      <c r="Z172" s="99"/>
      <c r="AA172" s="101"/>
      <c r="AB172" s="101"/>
      <c r="AC172" s="101"/>
      <c r="AD172" s="101"/>
    </row>
    <row r="173" spans="2:30" ht="20.100000000000001" customHeight="1" x14ac:dyDescent="0.2">
      <c r="B173" s="99"/>
      <c r="C173" s="99"/>
      <c r="D173" s="99"/>
      <c r="E173" s="99"/>
      <c r="F173" s="99"/>
      <c r="G173" s="99"/>
      <c r="H173" s="99"/>
      <c r="I173" s="99"/>
      <c r="J173" s="99"/>
      <c r="K173" s="99"/>
      <c r="L173" s="99"/>
      <c r="M173" s="99"/>
      <c r="N173" s="99"/>
      <c r="O173" s="100"/>
      <c r="P173" s="100"/>
      <c r="Q173" s="99"/>
      <c r="R173" s="99"/>
      <c r="S173" s="100"/>
      <c r="T173" s="100"/>
      <c r="U173" s="99"/>
      <c r="V173" s="99"/>
      <c r="W173" s="100"/>
      <c r="X173" s="100"/>
      <c r="Y173" s="99"/>
      <c r="Z173" s="99"/>
      <c r="AA173" s="101"/>
      <c r="AB173" s="101"/>
      <c r="AC173" s="101"/>
      <c r="AD173" s="101"/>
    </row>
    <row r="174" spans="2:30" ht="20.100000000000001" customHeight="1" x14ac:dyDescent="0.2">
      <c r="B174" s="99"/>
      <c r="C174" s="99"/>
      <c r="D174" s="99"/>
      <c r="E174" s="99"/>
      <c r="F174" s="99"/>
      <c r="G174" s="99"/>
      <c r="H174" s="99"/>
      <c r="I174" s="99"/>
      <c r="J174" s="99"/>
      <c r="K174" s="99"/>
      <c r="L174" s="99"/>
      <c r="M174" s="99"/>
      <c r="N174" s="99"/>
      <c r="O174" s="100"/>
      <c r="P174" s="100"/>
      <c r="Q174" s="99"/>
      <c r="R174" s="99"/>
      <c r="S174" s="100"/>
      <c r="T174" s="100"/>
      <c r="U174" s="99"/>
      <c r="V174" s="99"/>
      <c r="W174" s="100"/>
      <c r="X174" s="100"/>
      <c r="Y174" s="99"/>
      <c r="Z174" s="99"/>
      <c r="AA174" s="101"/>
      <c r="AB174" s="101"/>
      <c r="AC174" s="101"/>
      <c r="AD174" s="101"/>
    </row>
    <row r="175" spans="2:30" ht="20.100000000000001" customHeight="1" x14ac:dyDescent="0.2">
      <c r="B175" s="99"/>
      <c r="C175" s="99"/>
      <c r="D175" s="99"/>
      <c r="E175" s="99"/>
      <c r="F175" s="99"/>
      <c r="G175" s="99"/>
      <c r="H175" s="99"/>
      <c r="I175" s="99"/>
      <c r="J175" s="99"/>
      <c r="K175" s="99"/>
      <c r="L175" s="99"/>
      <c r="M175" s="99"/>
      <c r="N175" s="99"/>
      <c r="O175" s="100"/>
      <c r="P175" s="100"/>
      <c r="Q175" s="99"/>
      <c r="R175" s="99"/>
      <c r="S175" s="100"/>
      <c r="T175" s="100"/>
      <c r="U175" s="99"/>
      <c r="V175" s="99"/>
      <c r="W175" s="100"/>
      <c r="X175" s="100"/>
      <c r="Y175" s="99"/>
      <c r="Z175" s="99"/>
      <c r="AA175" s="101"/>
      <c r="AB175" s="101"/>
      <c r="AC175" s="101"/>
      <c r="AD175" s="101"/>
    </row>
    <row r="176" spans="2:30" ht="20.100000000000001" customHeight="1" x14ac:dyDescent="0.2">
      <c r="B176" s="99"/>
      <c r="C176" s="99"/>
      <c r="D176" s="99"/>
      <c r="E176" s="99"/>
      <c r="F176" s="99"/>
      <c r="G176" s="99"/>
      <c r="H176" s="99"/>
      <c r="I176" s="99"/>
      <c r="J176" s="99"/>
      <c r="K176" s="99"/>
      <c r="L176" s="99"/>
      <c r="M176" s="99"/>
      <c r="N176" s="99"/>
      <c r="O176" s="100"/>
      <c r="P176" s="100"/>
      <c r="Q176" s="99"/>
      <c r="R176" s="99"/>
      <c r="S176" s="100"/>
      <c r="T176" s="100"/>
      <c r="U176" s="99"/>
      <c r="V176" s="99"/>
      <c r="W176" s="100"/>
      <c r="X176" s="100"/>
      <c r="Y176" s="99"/>
      <c r="Z176" s="99"/>
      <c r="AA176" s="101"/>
      <c r="AB176" s="101"/>
      <c r="AC176" s="101"/>
      <c r="AD176" s="101"/>
    </row>
    <row r="177" spans="2:30" ht="20.100000000000001" customHeight="1" x14ac:dyDescent="0.2">
      <c r="B177" s="102"/>
      <c r="C177" s="102"/>
      <c r="D177" s="102"/>
      <c r="E177" s="102"/>
      <c r="F177" s="102"/>
      <c r="G177" s="102"/>
      <c r="H177" s="102"/>
      <c r="I177" s="102"/>
      <c r="J177" s="102"/>
      <c r="K177" s="99"/>
      <c r="L177" s="99"/>
      <c r="M177" s="99"/>
      <c r="N177" s="99"/>
      <c r="O177" s="100"/>
      <c r="P177" s="100"/>
      <c r="Q177" s="99"/>
      <c r="R177" s="99"/>
      <c r="S177" s="100"/>
      <c r="T177" s="100"/>
      <c r="U177" s="99"/>
      <c r="V177" s="99"/>
      <c r="W177" s="100"/>
      <c r="X177" s="100"/>
      <c r="Y177" s="99"/>
      <c r="Z177" s="99"/>
      <c r="AA177" s="101"/>
      <c r="AB177" s="101"/>
      <c r="AC177" s="101"/>
      <c r="AD177" s="101"/>
    </row>
    <row r="178" spans="2:30" ht="20.100000000000001" customHeight="1" x14ac:dyDescent="0.2">
      <c r="B178" s="99"/>
      <c r="C178" s="99"/>
      <c r="D178" s="99"/>
      <c r="E178" s="99"/>
      <c r="F178" s="99"/>
      <c r="G178" s="99"/>
      <c r="H178" s="99"/>
      <c r="I178" s="99"/>
      <c r="J178" s="99"/>
      <c r="K178" s="99"/>
      <c r="L178" s="99"/>
      <c r="M178" s="99"/>
      <c r="N178" s="99"/>
      <c r="O178" s="100"/>
      <c r="P178" s="100"/>
      <c r="Q178" s="99"/>
      <c r="R178" s="99"/>
      <c r="S178" s="100"/>
      <c r="T178" s="100"/>
      <c r="U178" s="99"/>
      <c r="V178" s="99"/>
      <c r="W178" s="100"/>
      <c r="X178" s="100"/>
      <c r="Y178" s="99"/>
      <c r="Z178" s="99"/>
      <c r="AA178" s="101"/>
      <c r="AB178" s="101"/>
      <c r="AC178" s="101"/>
      <c r="AD178" s="101"/>
    </row>
    <row r="179" spans="2:30" ht="20.100000000000001" customHeight="1" x14ac:dyDescent="0.2">
      <c r="B179" s="99"/>
      <c r="C179" s="99"/>
      <c r="D179" s="99"/>
      <c r="E179" s="99"/>
      <c r="F179" s="99"/>
      <c r="G179" s="99"/>
      <c r="H179" s="99"/>
      <c r="I179" s="99"/>
      <c r="J179" s="99"/>
      <c r="K179" s="99"/>
      <c r="L179" s="99"/>
      <c r="M179" s="99"/>
      <c r="N179" s="99"/>
      <c r="O179" s="100"/>
      <c r="P179" s="100"/>
      <c r="Q179" s="99"/>
      <c r="R179" s="99"/>
      <c r="S179" s="100"/>
      <c r="T179" s="100"/>
      <c r="U179" s="99"/>
      <c r="V179" s="99"/>
      <c r="W179" s="100"/>
      <c r="X179" s="100"/>
      <c r="Y179" s="99"/>
      <c r="Z179" s="99"/>
      <c r="AA179" s="101"/>
      <c r="AB179" s="101"/>
      <c r="AC179" s="101"/>
      <c r="AD179" s="101"/>
    </row>
    <row r="180" spans="2:30" ht="20.100000000000001" customHeight="1" x14ac:dyDescent="0.2">
      <c r="B180" s="99"/>
      <c r="C180" s="99"/>
      <c r="D180" s="99"/>
      <c r="E180" s="99"/>
      <c r="F180" s="99"/>
      <c r="G180" s="99"/>
      <c r="H180" s="99"/>
      <c r="I180" s="99"/>
      <c r="J180" s="99"/>
      <c r="K180" s="99"/>
      <c r="L180" s="99"/>
      <c r="M180" s="99"/>
      <c r="N180" s="99"/>
      <c r="O180" s="100"/>
      <c r="P180" s="100"/>
      <c r="Q180" s="99"/>
      <c r="R180" s="99"/>
      <c r="S180" s="100"/>
      <c r="T180" s="100"/>
      <c r="U180" s="99"/>
      <c r="V180" s="99"/>
      <c r="W180" s="100"/>
      <c r="X180" s="100"/>
      <c r="Y180" s="99"/>
      <c r="Z180" s="99"/>
      <c r="AA180" s="101"/>
      <c r="AB180" s="101"/>
      <c r="AC180" s="101"/>
      <c r="AD180" s="101"/>
    </row>
    <row r="181" spans="2:30" ht="20.100000000000001" customHeight="1" x14ac:dyDescent="0.2">
      <c r="B181" s="99"/>
      <c r="C181" s="99"/>
      <c r="D181" s="99"/>
      <c r="E181" s="99"/>
      <c r="F181" s="99"/>
      <c r="G181" s="99"/>
      <c r="H181" s="99"/>
      <c r="I181" s="99"/>
      <c r="J181" s="99"/>
      <c r="K181" s="99"/>
      <c r="L181" s="99"/>
      <c r="M181" s="99"/>
      <c r="N181" s="99"/>
      <c r="O181" s="100"/>
      <c r="P181" s="100"/>
      <c r="Q181" s="99"/>
      <c r="R181" s="99"/>
      <c r="S181" s="100"/>
      <c r="T181" s="100"/>
      <c r="U181" s="99"/>
      <c r="V181" s="99"/>
      <c r="W181" s="100"/>
      <c r="X181" s="100"/>
      <c r="Y181" s="99"/>
      <c r="Z181" s="99"/>
      <c r="AA181" s="101"/>
      <c r="AB181" s="101"/>
      <c r="AC181" s="101"/>
      <c r="AD181" s="101"/>
    </row>
    <row r="182" spans="2:30" ht="20.100000000000001" customHeight="1" x14ac:dyDescent="0.2">
      <c r="B182" s="99"/>
      <c r="C182" s="99"/>
      <c r="D182" s="99"/>
      <c r="E182" s="99"/>
      <c r="F182" s="99"/>
      <c r="G182" s="99"/>
      <c r="H182" s="99"/>
      <c r="I182" s="99"/>
      <c r="J182" s="99"/>
      <c r="K182" s="99"/>
      <c r="L182" s="99"/>
      <c r="M182" s="99"/>
      <c r="N182" s="99"/>
      <c r="O182" s="100"/>
      <c r="P182" s="100"/>
      <c r="Q182" s="99"/>
      <c r="R182" s="99"/>
      <c r="S182" s="100"/>
      <c r="T182" s="100"/>
      <c r="U182" s="99"/>
      <c r="V182" s="99"/>
      <c r="W182" s="100"/>
      <c r="X182" s="100"/>
      <c r="Y182" s="99"/>
      <c r="Z182" s="99"/>
      <c r="AA182" s="101"/>
      <c r="AB182" s="101"/>
      <c r="AC182" s="101"/>
      <c r="AD182" s="101"/>
    </row>
    <row r="183" spans="2:30" ht="20.100000000000001" customHeight="1" x14ac:dyDescent="0.2">
      <c r="B183" s="99"/>
      <c r="C183" s="99"/>
      <c r="D183" s="99"/>
      <c r="E183" s="99"/>
      <c r="F183" s="99"/>
      <c r="G183" s="99"/>
      <c r="H183" s="99"/>
      <c r="I183" s="99"/>
      <c r="J183" s="99"/>
      <c r="K183" s="99"/>
      <c r="L183" s="99"/>
      <c r="M183" s="99"/>
      <c r="N183" s="99"/>
      <c r="O183" s="100"/>
      <c r="P183" s="100"/>
      <c r="Q183" s="99"/>
      <c r="R183" s="99"/>
      <c r="S183" s="100"/>
      <c r="T183" s="100"/>
      <c r="U183" s="99"/>
      <c r="V183" s="99"/>
      <c r="W183" s="100"/>
      <c r="X183" s="100"/>
      <c r="Y183" s="99"/>
      <c r="Z183" s="99"/>
      <c r="AA183" s="101"/>
      <c r="AB183" s="101"/>
      <c r="AC183" s="101"/>
      <c r="AD183" s="101"/>
    </row>
    <row r="184" spans="2:30" ht="20.100000000000001" customHeight="1" x14ac:dyDescent="0.2">
      <c r="B184" s="99"/>
      <c r="C184" s="99"/>
      <c r="D184" s="99"/>
      <c r="E184" s="99"/>
      <c r="F184" s="99"/>
      <c r="G184" s="99"/>
      <c r="H184" s="99"/>
      <c r="I184" s="99"/>
      <c r="J184" s="99"/>
      <c r="K184" s="99"/>
      <c r="L184" s="99"/>
      <c r="M184" s="99"/>
      <c r="N184" s="99"/>
      <c r="O184" s="100"/>
      <c r="P184" s="100"/>
      <c r="Q184" s="99"/>
      <c r="R184" s="99"/>
      <c r="S184" s="100"/>
      <c r="T184" s="100"/>
      <c r="U184" s="99"/>
      <c r="V184" s="99"/>
      <c r="W184" s="100"/>
      <c r="X184" s="100"/>
      <c r="Y184" s="99"/>
      <c r="Z184" s="99"/>
      <c r="AA184" s="101"/>
      <c r="AB184" s="101"/>
      <c r="AC184" s="101"/>
      <c r="AD184" s="101"/>
    </row>
    <row r="185" spans="2:30" ht="20.100000000000001" customHeight="1" x14ac:dyDescent="0.2">
      <c r="B185" s="99"/>
      <c r="C185" s="99"/>
      <c r="D185" s="99"/>
      <c r="E185" s="99"/>
      <c r="F185" s="99"/>
      <c r="G185" s="99"/>
      <c r="H185" s="99"/>
      <c r="I185" s="99"/>
      <c r="J185" s="99"/>
      <c r="K185" s="99"/>
      <c r="L185" s="99"/>
      <c r="M185" s="99"/>
      <c r="N185" s="99"/>
      <c r="O185" s="100"/>
      <c r="P185" s="100"/>
      <c r="Q185" s="99"/>
      <c r="R185" s="99"/>
      <c r="S185" s="100"/>
      <c r="T185" s="100"/>
      <c r="U185" s="99"/>
      <c r="V185" s="99"/>
      <c r="W185" s="100"/>
      <c r="X185" s="100"/>
      <c r="Y185" s="99"/>
      <c r="Z185" s="99"/>
      <c r="AA185" s="101"/>
      <c r="AB185" s="101"/>
      <c r="AC185" s="101"/>
      <c r="AD185" s="101"/>
    </row>
    <row r="186" spans="2:30" ht="20.100000000000001" customHeight="1" x14ac:dyDescent="0.2">
      <c r="B186" s="97"/>
      <c r="C186" s="97"/>
      <c r="D186" s="97"/>
      <c r="E186" s="97"/>
      <c r="F186" s="97"/>
      <c r="G186" s="97"/>
      <c r="H186" s="97"/>
      <c r="I186" s="97"/>
      <c r="J186" s="97"/>
      <c r="K186" s="97"/>
      <c r="L186" s="97"/>
      <c r="M186" s="97"/>
      <c r="N186" s="97"/>
      <c r="O186" s="97"/>
      <c r="P186" s="97"/>
      <c r="Q186" s="97"/>
      <c r="R186" s="97"/>
      <c r="S186" s="97"/>
      <c r="T186" s="97"/>
      <c r="U186" s="97"/>
      <c r="V186" s="97"/>
      <c r="W186" s="97"/>
      <c r="X186" s="97"/>
      <c r="Y186" s="97"/>
      <c r="Z186" s="97"/>
      <c r="AA186" s="98"/>
      <c r="AB186" s="98"/>
      <c r="AC186" s="98"/>
      <c r="AD186" s="98"/>
    </row>
    <row r="187" spans="2:30" ht="20.100000000000001" customHeight="1" x14ac:dyDescent="0.2"/>
    <row r="188" spans="2:30" ht="20.100000000000001" customHeight="1" x14ac:dyDescent="0.2"/>
    <row r="189" spans="2:30" ht="20.100000000000001" customHeight="1" x14ac:dyDescent="0.2"/>
    <row r="190" spans="2:30" ht="20.100000000000001" customHeight="1" x14ac:dyDescent="0.2"/>
    <row r="191" spans="2:30" ht="20.100000000000001" customHeight="1" x14ac:dyDescent="0.2"/>
    <row r="192" spans="2:30" ht="20.100000000000001" customHeight="1" x14ac:dyDescent="0.2"/>
    <row r="193" ht="20.100000000000001" customHeight="1" x14ac:dyDescent="0.2"/>
    <row r="194" ht="20.100000000000001" customHeight="1" x14ac:dyDescent="0.2"/>
    <row r="195" ht="20.100000000000001" customHeight="1" x14ac:dyDescent="0.2"/>
    <row r="196" ht="20.100000000000001" customHeight="1" x14ac:dyDescent="0.2"/>
    <row r="197" ht="20.100000000000001" customHeight="1" x14ac:dyDescent="0.2"/>
    <row r="198" ht="20.100000000000001" customHeight="1" x14ac:dyDescent="0.2"/>
    <row r="199" ht="20.100000000000001" customHeight="1" x14ac:dyDescent="0.2"/>
    <row r="200" ht="20.100000000000001" customHeight="1" x14ac:dyDescent="0.2"/>
    <row r="201" ht="20.100000000000001" customHeight="1" x14ac:dyDescent="0.2"/>
    <row r="202" ht="20.100000000000001" customHeight="1" x14ac:dyDescent="0.2"/>
    <row r="203" ht="20.100000000000001" customHeight="1" x14ac:dyDescent="0.2"/>
    <row r="204" ht="20.100000000000001" customHeight="1" x14ac:dyDescent="0.2"/>
    <row r="205" ht="20.100000000000001" customHeight="1" x14ac:dyDescent="0.2"/>
    <row r="206" ht="20.100000000000001" customHeight="1" x14ac:dyDescent="0.2"/>
    <row r="207" ht="20.100000000000001" customHeight="1" x14ac:dyDescent="0.2"/>
    <row r="208" ht="20.100000000000001" customHeight="1" x14ac:dyDescent="0.2"/>
    <row r="209" ht="20.100000000000001" customHeight="1" x14ac:dyDescent="0.2"/>
    <row r="210" ht="20.100000000000001" customHeight="1" x14ac:dyDescent="0.2"/>
    <row r="211" ht="20.100000000000001" customHeight="1" x14ac:dyDescent="0.2"/>
    <row r="212" ht="20.100000000000001" customHeight="1" x14ac:dyDescent="0.2"/>
    <row r="213" ht="20.100000000000001" customHeight="1" x14ac:dyDescent="0.2"/>
    <row r="214" ht="20.100000000000001" customHeight="1" x14ac:dyDescent="0.2"/>
    <row r="215" ht="20.100000000000001" customHeight="1" x14ac:dyDescent="0.2"/>
    <row r="216" ht="20.100000000000001" customHeight="1" x14ac:dyDescent="0.2"/>
    <row r="217" ht="20.100000000000001" customHeight="1" x14ac:dyDescent="0.2"/>
    <row r="218" ht="20.100000000000001" customHeight="1" x14ac:dyDescent="0.2"/>
    <row r="219" ht="20.100000000000001" customHeight="1" x14ac:dyDescent="0.2"/>
    <row r="220" ht="20.100000000000001" customHeight="1" x14ac:dyDescent="0.2"/>
    <row r="221" ht="20.100000000000001" customHeight="1" x14ac:dyDescent="0.2"/>
    <row r="222" ht="20.100000000000001" customHeight="1" x14ac:dyDescent="0.2"/>
    <row r="223" ht="20.100000000000001" customHeight="1" x14ac:dyDescent="0.2"/>
    <row r="224" ht="20.100000000000001" customHeight="1" x14ac:dyDescent="0.2"/>
    <row r="225" ht="20.100000000000001" customHeight="1" x14ac:dyDescent="0.2"/>
    <row r="226" ht="20.100000000000001" customHeight="1" x14ac:dyDescent="0.2"/>
    <row r="227" ht="20.100000000000001" customHeight="1" x14ac:dyDescent="0.2"/>
    <row r="228" ht="20.100000000000001" customHeight="1" x14ac:dyDescent="0.2"/>
    <row r="229" ht="20.100000000000001" customHeight="1" x14ac:dyDescent="0.2"/>
    <row r="230" ht="20.100000000000001" customHeight="1" x14ac:dyDescent="0.2"/>
    <row r="231" ht="20.100000000000001" customHeight="1" x14ac:dyDescent="0.2"/>
    <row r="232" ht="20.100000000000001" customHeight="1" x14ac:dyDescent="0.2"/>
    <row r="233" ht="20.100000000000001" customHeight="1" x14ac:dyDescent="0.2"/>
    <row r="234" ht="20.100000000000001" customHeight="1" x14ac:dyDescent="0.2"/>
    <row r="235" ht="20.100000000000001" customHeight="1" x14ac:dyDescent="0.2"/>
    <row r="236" ht="20.100000000000001" customHeight="1" x14ac:dyDescent="0.2"/>
    <row r="237" ht="20.100000000000001" customHeight="1" x14ac:dyDescent="0.2"/>
    <row r="238" ht="20.100000000000001" customHeight="1" x14ac:dyDescent="0.2"/>
    <row r="239" ht="20.100000000000001" customHeight="1" x14ac:dyDescent="0.2"/>
    <row r="240" ht="20.100000000000001" customHeight="1" x14ac:dyDescent="0.2"/>
    <row r="241" ht="20.100000000000001" customHeight="1" x14ac:dyDescent="0.2"/>
    <row r="242" ht="20.100000000000001" customHeight="1" x14ac:dyDescent="0.2"/>
    <row r="243" ht="20.100000000000001" customHeight="1" x14ac:dyDescent="0.2"/>
    <row r="244" ht="20.100000000000001" customHeight="1" x14ac:dyDescent="0.2"/>
    <row r="245" ht="20.100000000000001" customHeight="1" x14ac:dyDescent="0.2"/>
    <row r="246" ht="20.100000000000001" customHeight="1" x14ac:dyDescent="0.2"/>
    <row r="247" ht="20.100000000000001" customHeight="1" x14ac:dyDescent="0.2"/>
    <row r="248" ht="20.100000000000001" customHeight="1" x14ac:dyDescent="0.2"/>
    <row r="249" ht="20.100000000000001" customHeight="1" x14ac:dyDescent="0.2"/>
    <row r="250" ht="20.100000000000001" customHeight="1" x14ac:dyDescent="0.2"/>
    <row r="251" ht="20.100000000000001" customHeight="1" x14ac:dyDescent="0.2"/>
    <row r="252" ht="20.100000000000001" customHeight="1" x14ac:dyDescent="0.2"/>
    <row r="253" ht="20.100000000000001" customHeight="1" x14ac:dyDescent="0.2"/>
    <row r="254" ht="20.100000000000001" customHeight="1" x14ac:dyDescent="0.2"/>
    <row r="255" ht="20.100000000000001" customHeight="1" x14ac:dyDescent="0.2"/>
    <row r="256" ht="20.100000000000001" customHeight="1" x14ac:dyDescent="0.2"/>
    <row r="257" ht="20.100000000000001" customHeight="1" x14ac:dyDescent="0.2"/>
    <row r="258" ht="20.100000000000001" customHeight="1" x14ac:dyDescent="0.2"/>
    <row r="259" ht="20.100000000000001" customHeight="1" x14ac:dyDescent="0.2"/>
    <row r="260" ht="20.100000000000001" customHeight="1" x14ac:dyDescent="0.2"/>
    <row r="261" ht="20.100000000000001" customHeight="1" x14ac:dyDescent="0.2"/>
    <row r="262" ht="20.100000000000001" customHeight="1" x14ac:dyDescent="0.2"/>
    <row r="263" ht="20.100000000000001" customHeight="1" x14ac:dyDescent="0.2"/>
    <row r="264" ht="20.100000000000001" customHeight="1" x14ac:dyDescent="0.2"/>
    <row r="265" ht="20.100000000000001" customHeight="1" x14ac:dyDescent="0.2"/>
    <row r="266" ht="20.100000000000001" customHeight="1" x14ac:dyDescent="0.2"/>
    <row r="267" ht="20.100000000000001" customHeight="1" x14ac:dyDescent="0.2"/>
    <row r="268" ht="20.100000000000001" customHeight="1" x14ac:dyDescent="0.2"/>
    <row r="269" ht="20.100000000000001" customHeight="1" x14ac:dyDescent="0.2"/>
    <row r="270" ht="20.100000000000001" customHeight="1" x14ac:dyDescent="0.2"/>
    <row r="271" ht="20.100000000000001" customHeight="1" x14ac:dyDescent="0.2"/>
    <row r="272" ht="20.100000000000001" customHeight="1" x14ac:dyDescent="0.2"/>
    <row r="273" ht="20.100000000000001" customHeight="1" x14ac:dyDescent="0.2"/>
    <row r="274" ht="20.100000000000001" customHeight="1" x14ac:dyDescent="0.2"/>
    <row r="275" ht="20.100000000000001" customHeight="1" x14ac:dyDescent="0.2"/>
    <row r="276" ht="20.100000000000001" customHeight="1" x14ac:dyDescent="0.2"/>
    <row r="277" ht="20.100000000000001" customHeight="1" x14ac:dyDescent="0.2"/>
    <row r="278" ht="20.100000000000001" customHeight="1" x14ac:dyDescent="0.2"/>
    <row r="279" ht="20.100000000000001" customHeight="1" x14ac:dyDescent="0.2"/>
    <row r="280" ht="20.100000000000001" customHeight="1" x14ac:dyDescent="0.2"/>
    <row r="281" ht="20.100000000000001" customHeight="1" x14ac:dyDescent="0.2"/>
    <row r="282" ht="20.100000000000001" customHeight="1" x14ac:dyDescent="0.2"/>
    <row r="283" ht="20.100000000000001" customHeight="1" x14ac:dyDescent="0.2"/>
    <row r="284" ht="20.100000000000001" customHeight="1" x14ac:dyDescent="0.2"/>
    <row r="285" ht="20.100000000000001" customHeight="1" x14ac:dyDescent="0.2"/>
    <row r="286" ht="20.100000000000001" customHeight="1" x14ac:dyDescent="0.2"/>
    <row r="287" ht="20.100000000000001" customHeight="1" x14ac:dyDescent="0.2"/>
    <row r="288" ht="20.100000000000001" customHeight="1" x14ac:dyDescent="0.2"/>
    <row r="289" ht="20.100000000000001" customHeight="1" x14ac:dyDescent="0.2"/>
    <row r="290" ht="20.100000000000001" customHeight="1" x14ac:dyDescent="0.2"/>
    <row r="291" ht="20.100000000000001" customHeight="1" x14ac:dyDescent="0.2"/>
    <row r="292" ht="20.100000000000001" customHeight="1" x14ac:dyDescent="0.2"/>
    <row r="293" ht="20.100000000000001" customHeight="1" x14ac:dyDescent="0.2"/>
    <row r="294" ht="20.100000000000001" customHeight="1" x14ac:dyDescent="0.2"/>
    <row r="295" ht="20.100000000000001" customHeight="1" x14ac:dyDescent="0.2"/>
    <row r="296" ht="20.100000000000001" customHeight="1" x14ac:dyDescent="0.2"/>
    <row r="297" ht="20.100000000000001" customHeight="1" x14ac:dyDescent="0.2"/>
    <row r="298" ht="20.100000000000001" customHeight="1" x14ac:dyDescent="0.2"/>
    <row r="299" ht="20.100000000000001" customHeight="1" x14ac:dyDescent="0.2"/>
    <row r="300" ht="20.100000000000001" customHeight="1" x14ac:dyDescent="0.2"/>
    <row r="301" ht="20.100000000000001" customHeight="1" x14ac:dyDescent="0.2"/>
    <row r="302" ht="20.100000000000001" customHeight="1" x14ac:dyDescent="0.2"/>
    <row r="303" ht="20.100000000000001" customHeight="1" x14ac:dyDescent="0.2"/>
    <row r="304" ht="20.100000000000001" customHeight="1" x14ac:dyDescent="0.2"/>
    <row r="305" ht="20.100000000000001" customHeight="1" x14ac:dyDescent="0.2"/>
    <row r="306" ht="20.100000000000001" customHeight="1" x14ac:dyDescent="0.2"/>
    <row r="307" ht="20.100000000000001" customHeight="1" x14ac:dyDescent="0.2"/>
    <row r="308" ht="20.100000000000001" customHeight="1" x14ac:dyDescent="0.2"/>
    <row r="309" ht="20.100000000000001" customHeight="1" x14ac:dyDescent="0.2"/>
    <row r="310" ht="20.100000000000001" customHeight="1" x14ac:dyDescent="0.2"/>
    <row r="311" ht="20.100000000000001" customHeight="1" x14ac:dyDescent="0.2"/>
    <row r="312" ht="20.100000000000001" customHeight="1" x14ac:dyDescent="0.2"/>
    <row r="313" ht="20.100000000000001" customHeight="1" x14ac:dyDescent="0.2"/>
    <row r="314" ht="20.100000000000001" customHeight="1" x14ac:dyDescent="0.2"/>
    <row r="315" ht="20.100000000000001" customHeight="1" x14ac:dyDescent="0.2"/>
    <row r="316" ht="20.100000000000001" customHeight="1" x14ac:dyDescent="0.2"/>
    <row r="317" ht="20.100000000000001" customHeight="1" x14ac:dyDescent="0.2"/>
    <row r="318" ht="20.100000000000001" customHeight="1" x14ac:dyDescent="0.2"/>
    <row r="319" ht="20.100000000000001" customHeight="1" x14ac:dyDescent="0.2"/>
    <row r="320" ht="20.100000000000001" customHeight="1" x14ac:dyDescent="0.2"/>
    <row r="321" ht="20.100000000000001" customHeight="1" x14ac:dyDescent="0.2"/>
    <row r="322" ht="20.100000000000001" customHeight="1" x14ac:dyDescent="0.2"/>
    <row r="323" ht="20.100000000000001" customHeight="1" x14ac:dyDescent="0.2"/>
    <row r="324" ht="20.100000000000001" customHeight="1" x14ac:dyDescent="0.2"/>
    <row r="325" ht="20.100000000000001" customHeight="1" x14ac:dyDescent="0.2"/>
    <row r="326" ht="20.100000000000001" customHeight="1" x14ac:dyDescent="0.2"/>
    <row r="327" ht="20.100000000000001" customHeight="1" x14ac:dyDescent="0.2"/>
    <row r="328" ht="20.100000000000001" customHeight="1" x14ac:dyDescent="0.2"/>
    <row r="329" ht="20.100000000000001" customHeight="1" x14ac:dyDescent="0.2"/>
    <row r="330" ht="20.100000000000001" customHeight="1" x14ac:dyDescent="0.2"/>
    <row r="331" ht="20.100000000000001" customHeight="1" x14ac:dyDescent="0.2"/>
    <row r="332" ht="20.100000000000001" customHeight="1" x14ac:dyDescent="0.2"/>
    <row r="333" ht="20.100000000000001" customHeight="1" x14ac:dyDescent="0.2"/>
    <row r="334" ht="20.100000000000001" customHeight="1" x14ac:dyDescent="0.2"/>
    <row r="335" ht="20.100000000000001" customHeight="1" x14ac:dyDescent="0.2"/>
    <row r="336" ht="20.100000000000001" customHeight="1" x14ac:dyDescent="0.2"/>
    <row r="337" ht="20.100000000000001" customHeight="1" x14ac:dyDescent="0.2"/>
    <row r="338" ht="20.100000000000001" customHeight="1" x14ac:dyDescent="0.2"/>
    <row r="339" ht="20.100000000000001" customHeight="1" x14ac:dyDescent="0.2"/>
    <row r="340" ht="20.100000000000001" customHeight="1" x14ac:dyDescent="0.2"/>
    <row r="341" ht="20.100000000000001" customHeight="1" x14ac:dyDescent="0.2"/>
    <row r="342" ht="20.100000000000001" customHeight="1" x14ac:dyDescent="0.2"/>
    <row r="343" ht="20.100000000000001" customHeight="1" x14ac:dyDescent="0.2"/>
    <row r="344" ht="20.100000000000001" customHeight="1" x14ac:dyDescent="0.2"/>
    <row r="345" ht="20.100000000000001" customHeight="1" x14ac:dyDescent="0.2"/>
    <row r="346" ht="20.100000000000001" customHeight="1" x14ac:dyDescent="0.2"/>
    <row r="347" ht="20.100000000000001" customHeight="1" x14ac:dyDescent="0.2"/>
    <row r="348" ht="20.100000000000001" customHeight="1" x14ac:dyDescent="0.2"/>
    <row r="349" ht="20.100000000000001" customHeight="1" x14ac:dyDescent="0.2"/>
    <row r="350" ht="20.100000000000001" customHeight="1" x14ac:dyDescent="0.2"/>
    <row r="351" ht="20.100000000000001" customHeight="1" x14ac:dyDescent="0.2"/>
    <row r="352" ht="20.100000000000001" customHeight="1" x14ac:dyDescent="0.2"/>
    <row r="353" ht="20.100000000000001" customHeight="1" x14ac:dyDescent="0.2"/>
    <row r="354" ht="20.100000000000001" customHeight="1" x14ac:dyDescent="0.2"/>
    <row r="355" ht="20.100000000000001" customHeight="1" x14ac:dyDescent="0.2"/>
    <row r="356" ht="20.100000000000001" customHeight="1" x14ac:dyDescent="0.2"/>
    <row r="357" ht="20.100000000000001" customHeight="1" x14ac:dyDescent="0.2"/>
    <row r="358" ht="20.100000000000001" customHeight="1" x14ac:dyDescent="0.2"/>
    <row r="359" ht="20.100000000000001" customHeight="1" x14ac:dyDescent="0.2"/>
    <row r="360" ht="20.100000000000001" customHeight="1" x14ac:dyDescent="0.2"/>
    <row r="361" ht="20.100000000000001" customHeight="1" x14ac:dyDescent="0.2"/>
    <row r="362" ht="20.100000000000001" customHeight="1" x14ac:dyDescent="0.2"/>
    <row r="363" ht="20.100000000000001" customHeight="1" x14ac:dyDescent="0.2"/>
    <row r="364" ht="20.100000000000001" customHeight="1" x14ac:dyDescent="0.2"/>
    <row r="365" ht="20.100000000000001" customHeight="1" x14ac:dyDescent="0.2"/>
    <row r="366" ht="20.100000000000001" customHeight="1" x14ac:dyDescent="0.2"/>
    <row r="367" ht="20.100000000000001" customHeight="1" x14ac:dyDescent="0.2"/>
    <row r="368" ht="20.100000000000001" customHeight="1" x14ac:dyDescent="0.2"/>
    <row r="369" ht="20.100000000000001" customHeight="1" x14ac:dyDescent="0.2"/>
    <row r="370" ht="20.100000000000001" customHeight="1" x14ac:dyDescent="0.2"/>
    <row r="371" ht="20.100000000000001" customHeight="1" x14ac:dyDescent="0.2"/>
    <row r="372" ht="20.100000000000001" customHeight="1" x14ac:dyDescent="0.2"/>
    <row r="373" ht="20.100000000000001" customHeight="1" x14ac:dyDescent="0.2"/>
    <row r="374" ht="20.100000000000001" customHeight="1" x14ac:dyDescent="0.2"/>
    <row r="375" ht="20.100000000000001" customHeight="1" x14ac:dyDescent="0.2"/>
    <row r="376" ht="20.100000000000001" customHeight="1" x14ac:dyDescent="0.2"/>
    <row r="377" ht="20.100000000000001" customHeight="1" x14ac:dyDescent="0.2"/>
    <row r="378" ht="20.100000000000001" customHeight="1" x14ac:dyDescent="0.2"/>
    <row r="379" ht="20.100000000000001" customHeight="1" x14ac:dyDescent="0.2"/>
    <row r="380" ht="20.100000000000001" customHeight="1" x14ac:dyDescent="0.2"/>
    <row r="381" ht="20.100000000000001" customHeight="1" x14ac:dyDescent="0.2"/>
    <row r="382" ht="20.100000000000001" customHeight="1" x14ac:dyDescent="0.2"/>
    <row r="383" ht="20.100000000000001" customHeight="1" x14ac:dyDescent="0.2"/>
    <row r="384" ht="20.100000000000001" customHeight="1" x14ac:dyDescent="0.2"/>
    <row r="385" ht="20.100000000000001" customHeight="1" x14ac:dyDescent="0.2"/>
    <row r="386" ht="20.100000000000001" customHeight="1" x14ac:dyDescent="0.2"/>
    <row r="387" ht="20.100000000000001" customHeight="1" x14ac:dyDescent="0.2"/>
    <row r="388" ht="20.100000000000001" customHeight="1" x14ac:dyDescent="0.2"/>
    <row r="389" ht="20.100000000000001" customHeight="1" x14ac:dyDescent="0.2"/>
    <row r="390" ht="20.100000000000001" customHeight="1" x14ac:dyDescent="0.2"/>
    <row r="391" ht="20.100000000000001" customHeight="1" x14ac:dyDescent="0.2"/>
    <row r="392" ht="20.100000000000001" customHeight="1" x14ac:dyDescent="0.2"/>
    <row r="393" ht="20.100000000000001" customHeight="1" x14ac:dyDescent="0.2"/>
    <row r="394" ht="20.100000000000001" customHeight="1" x14ac:dyDescent="0.2"/>
    <row r="395" ht="20.100000000000001" customHeight="1" x14ac:dyDescent="0.2"/>
    <row r="396" ht="20.100000000000001" customHeight="1" x14ac:dyDescent="0.2"/>
    <row r="397" ht="20.100000000000001" customHeight="1" x14ac:dyDescent="0.2"/>
    <row r="398" ht="20.100000000000001" customHeight="1" x14ac:dyDescent="0.2"/>
    <row r="399" ht="20.100000000000001" customHeight="1" x14ac:dyDescent="0.2"/>
    <row r="400" ht="20.100000000000001" customHeight="1" x14ac:dyDescent="0.2"/>
    <row r="401" ht="20.100000000000001" customHeight="1" x14ac:dyDescent="0.2"/>
    <row r="402" ht="20.100000000000001" customHeight="1" x14ac:dyDescent="0.2"/>
    <row r="403" ht="20.100000000000001" customHeight="1" x14ac:dyDescent="0.2"/>
    <row r="404" ht="20.100000000000001" customHeight="1" x14ac:dyDescent="0.2"/>
    <row r="405" ht="20.100000000000001" customHeight="1" x14ac:dyDescent="0.2"/>
    <row r="406" ht="20.100000000000001" customHeight="1" x14ac:dyDescent="0.2"/>
    <row r="407" ht="20.100000000000001" customHeight="1" x14ac:dyDescent="0.2"/>
    <row r="408" ht="20.100000000000001" customHeight="1" x14ac:dyDescent="0.2"/>
    <row r="409" ht="20.100000000000001" customHeight="1" x14ac:dyDescent="0.2"/>
    <row r="410" ht="20.100000000000001" customHeight="1" x14ac:dyDescent="0.2"/>
    <row r="411" ht="20.100000000000001" customHeight="1" x14ac:dyDescent="0.2"/>
    <row r="412" ht="20.100000000000001" customHeight="1" x14ac:dyDescent="0.2"/>
    <row r="413" ht="20.100000000000001" customHeight="1" x14ac:dyDescent="0.2"/>
    <row r="414" ht="20.100000000000001" customHeight="1" x14ac:dyDescent="0.2"/>
    <row r="415" ht="20.100000000000001" customHeight="1" x14ac:dyDescent="0.2"/>
    <row r="416" ht="20.100000000000001" customHeight="1" x14ac:dyDescent="0.2"/>
    <row r="417" ht="20.100000000000001" customHeight="1" x14ac:dyDescent="0.2"/>
    <row r="418" ht="20.100000000000001" customHeight="1" x14ac:dyDescent="0.2"/>
    <row r="419" ht="20.100000000000001" customHeight="1" x14ac:dyDescent="0.2"/>
    <row r="420" ht="20.100000000000001" customHeight="1" x14ac:dyDescent="0.2"/>
    <row r="421" ht="20.100000000000001" customHeight="1" x14ac:dyDescent="0.2"/>
    <row r="422" ht="20.100000000000001" customHeight="1" x14ac:dyDescent="0.2"/>
    <row r="423" ht="20.100000000000001" customHeight="1" x14ac:dyDescent="0.2"/>
    <row r="424" ht="20.100000000000001" customHeight="1" x14ac:dyDescent="0.2"/>
    <row r="425" ht="20.100000000000001" customHeight="1" x14ac:dyDescent="0.2"/>
    <row r="426" ht="20.100000000000001" customHeight="1" x14ac:dyDescent="0.2"/>
    <row r="427" ht="20.100000000000001" customHeight="1" x14ac:dyDescent="0.2"/>
    <row r="428" ht="20.100000000000001" customHeight="1" x14ac:dyDescent="0.2"/>
    <row r="429" ht="20.100000000000001" customHeight="1" x14ac:dyDescent="0.2"/>
    <row r="430" ht="20.100000000000001" customHeight="1" x14ac:dyDescent="0.2"/>
    <row r="431" ht="20.100000000000001" customHeight="1" x14ac:dyDescent="0.2"/>
    <row r="432" ht="20.100000000000001" customHeight="1" x14ac:dyDescent="0.2"/>
    <row r="433" ht="20.100000000000001" customHeight="1" x14ac:dyDescent="0.2"/>
    <row r="434" ht="20.100000000000001" customHeight="1" x14ac:dyDescent="0.2"/>
    <row r="435" ht="20.100000000000001" customHeight="1" x14ac:dyDescent="0.2"/>
    <row r="436" ht="20.100000000000001" customHeight="1" x14ac:dyDescent="0.2"/>
    <row r="437" ht="20.100000000000001" customHeight="1" x14ac:dyDescent="0.2"/>
    <row r="438" ht="20.100000000000001" customHeight="1" x14ac:dyDescent="0.2"/>
    <row r="439" ht="20.100000000000001" customHeight="1" x14ac:dyDescent="0.2"/>
    <row r="440" ht="20.100000000000001" customHeight="1" x14ac:dyDescent="0.2"/>
    <row r="441" ht="20.100000000000001" customHeight="1" x14ac:dyDescent="0.2"/>
    <row r="442" ht="20.100000000000001" customHeight="1" x14ac:dyDescent="0.2"/>
    <row r="443" ht="20.100000000000001" customHeight="1" x14ac:dyDescent="0.2"/>
    <row r="444" ht="20.100000000000001" customHeight="1" x14ac:dyDescent="0.2"/>
    <row r="445" ht="20.100000000000001" customHeight="1" x14ac:dyDescent="0.2"/>
    <row r="446" ht="20.100000000000001" customHeight="1" x14ac:dyDescent="0.2"/>
    <row r="447" ht="20.100000000000001" customHeight="1" x14ac:dyDescent="0.2"/>
    <row r="448" ht="20.100000000000001" customHeight="1" x14ac:dyDescent="0.2"/>
    <row r="449" ht="20.100000000000001" customHeight="1" x14ac:dyDescent="0.2"/>
    <row r="450" ht="20.100000000000001" customHeight="1" x14ac:dyDescent="0.2"/>
    <row r="451" ht="20.100000000000001" customHeight="1" x14ac:dyDescent="0.2"/>
    <row r="452" ht="20.100000000000001" customHeight="1" x14ac:dyDescent="0.2"/>
    <row r="453" ht="20.100000000000001" customHeight="1" x14ac:dyDescent="0.2"/>
    <row r="454" ht="20.100000000000001" customHeight="1" x14ac:dyDescent="0.2"/>
    <row r="455" ht="20.100000000000001" customHeight="1" x14ac:dyDescent="0.2"/>
    <row r="456" ht="20.100000000000001" customHeight="1" x14ac:dyDescent="0.2"/>
    <row r="457" ht="20.100000000000001" customHeight="1" x14ac:dyDescent="0.2"/>
    <row r="458" ht="20.100000000000001" customHeight="1" x14ac:dyDescent="0.2"/>
    <row r="459" ht="20.100000000000001" customHeight="1" x14ac:dyDescent="0.2"/>
    <row r="460" ht="20.100000000000001" customHeight="1" x14ac:dyDescent="0.2"/>
    <row r="461" ht="20.100000000000001" customHeight="1" x14ac:dyDescent="0.2"/>
    <row r="462" ht="20.100000000000001" customHeight="1" x14ac:dyDescent="0.2"/>
    <row r="463" ht="20.100000000000001" customHeight="1" x14ac:dyDescent="0.2"/>
    <row r="464" ht="20.100000000000001" customHeight="1" x14ac:dyDescent="0.2"/>
    <row r="465" ht="20.100000000000001" customHeight="1" x14ac:dyDescent="0.2"/>
    <row r="466" ht="20.100000000000001" customHeight="1" x14ac:dyDescent="0.2"/>
    <row r="467" ht="20.100000000000001" customHeight="1" x14ac:dyDescent="0.2"/>
    <row r="468" ht="20.100000000000001" customHeight="1" x14ac:dyDescent="0.2"/>
    <row r="469" ht="20.100000000000001" customHeight="1" x14ac:dyDescent="0.2"/>
    <row r="470" ht="20.100000000000001" customHeight="1" x14ac:dyDescent="0.2"/>
    <row r="471" ht="20.100000000000001" customHeight="1" x14ac:dyDescent="0.2"/>
    <row r="472" ht="20.100000000000001" customHeight="1" x14ac:dyDescent="0.2"/>
    <row r="473" ht="20.100000000000001" customHeight="1" x14ac:dyDescent="0.2"/>
    <row r="474" ht="20.100000000000001" customHeight="1" x14ac:dyDescent="0.2"/>
    <row r="475" ht="20.100000000000001" customHeight="1" x14ac:dyDescent="0.2"/>
    <row r="476" ht="20.100000000000001" customHeight="1" x14ac:dyDescent="0.2"/>
    <row r="477" ht="20.100000000000001" customHeight="1" x14ac:dyDescent="0.2"/>
    <row r="478" ht="20.100000000000001" customHeight="1" x14ac:dyDescent="0.2"/>
    <row r="479" ht="20.100000000000001" customHeight="1" x14ac:dyDescent="0.2"/>
    <row r="480" ht="20.100000000000001" customHeight="1" x14ac:dyDescent="0.2"/>
    <row r="481" ht="20.100000000000001" customHeight="1" x14ac:dyDescent="0.2"/>
    <row r="482" ht="20.100000000000001" customHeight="1" x14ac:dyDescent="0.2"/>
    <row r="483" ht="20.100000000000001" customHeight="1" x14ac:dyDescent="0.2"/>
    <row r="484" ht="20.100000000000001" customHeight="1" x14ac:dyDescent="0.2"/>
    <row r="485" ht="20.100000000000001" customHeight="1" x14ac:dyDescent="0.2"/>
    <row r="486" ht="20.100000000000001" customHeight="1" x14ac:dyDescent="0.2"/>
    <row r="487" ht="20.100000000000001" customHeight="1" x14ac:dyDescent="0.2"/>
    <row r="488" ht="20.100000000000001" customHeight="1" x14ac:dyDescent="0.2"/>
    <row r="489" ht="20.100000000000001" customHeight="1" x14ac:dyDescent="0.2"/>
    <row r="490" ht="20.100000000000001" customHeight="1" x14ac:dyDescent="0.2"/>
    <row r="491" ht="20.100000000000001" customHeight="1" x14ac:dyDescent="0.2"/>
    <row r="492" ht="20.100000000000001" customHeight="1" x14ac:dyDescent="0.2"/>
    <row r="493" ht="20.100000000000001" customHeight="1" x14ac:dyDescent="0.2"/>
    <row r="494" ht="20.100000000000001" customHeight="1" x14ac:dyDescent="0.2"/>
    <row r="495" ht="20.100000000000001" customHeight="1" x14ac:dyDescent="0.2"/>
    <row r="496" ht="20.100000000000001" customHeight="1" x14ac:dyDescent="0.2"/>
    <row r="497" ht="20.100000000000001" customHeight="1" x14ac:dyDescent="0.2"/>
    <row r="498" ht="20.100000000000001" customHeight="1" x14ac:dyDescent="0.2"/>
    <row r="499" ht="20.100000000000001" customHeight="1" x14ac:dyDescent="0.2"/>
    <row r="500" ht="20.100000000000001" customHeight="1" x14ac:dyDescent="0.2"/>
    <row r="501" ht="20.100000000000001" customHeight="1" x14ac:dyDescent="0.2"/>
    <row r="502" ht="20.100000000000001" customHeight="1" x14ac:dyDescent="0.2"/>
    <row r="503" ht="20.100000000000001" customHeight="1" x14ac:dyDescent="0.2"/>
    <row r="504" ht="20.100000000000001" customHeight="1" x14ac:dyDescent="0.2"/>
    <row r="505" ht="20.100000000000001" customHeight="1" x14ac:dyDescent="0.2"/>
    <row r="506" ht="20.100000000000001" customHeight="1" x14ac:dyDescent="0.2"/>
    <row r="507" ht="20.100000000000001" customHeight="1" x14ac:dyDescent="0.2"/>
    <row r="508" ht="20.100000000000001" customHeight="1" x14ac:dyDescent="0.2"/>
    <row r="509" ht="20.100000000000001" customHeight="1" x14ac:dyDescent="0.2"/>
    <row r="510" ht="20.100000000000001" customHeight="1" x14ac:dyDescent="0.2"/>
    <row r="511" ht="20.100000000000001" customHeight="1" x14ac:dyDescent="0.2"/>
    <row r="512" ht="20.100000000000001" customHeight="1" x14ac:dyDescent="0.2"/>
    <row r="513" ht="20.100000000000001" customHeight="1" x14ac:dyDescent="0.2"/>
    <row r="514" ht="20.100000000000001" customHeight="1" x14ac:dyDescent="0.2"/>
    <row r="515" ht="20.100000000000001" customHeight="1" x14ac:dyDescent="0.2"/>
    <row r="516" ht="20.100000000000001" customHeight="1" x14ac:dyDescent="0.2"/>
    <row r="517" ht="20.100000000000001" customHeight="1" x14ac:dyDescent="0.2"/>
    <row r="518" ht="20.100000000000001" customHeight="1" x14ac:dyDescent="0.2"/>
    <row r="519" ht="20.100000000000001" customHeight="1" x14ac:dyDescent="0.2"/>
    <row r="520" ht="20.100000000000001" customHeight="1" x14ac:dyDescent="0.2"/>
    <row r="521" ht="20.100000000000001" customHeight="1" x14ac:dyDescent="0.2"/>
    <row r="522" ht="20.100000000000001" customHeight="1" x14ac:dyDescent="0.2"/>
    <row r="523" ht="20.100000000000001" customHeight="1" x14ac:dyDescent="0.2"/>
    <row r="524" ht="20.100000000000001" customHeight="1" x14ac:dyDescent="0.2"/>
    <row r="525" ht="20.100000000000001" customHeight="1" x14ac:dyDescent="0.2"/>
    <row r="526" ht="20.100000000000001" customHeight="1" x14ac:dyDescent="0.2"/>
    <row r="527" ht="20.100000000000001" customHeight="1" x14ac:dyDescent="0.2"/>
    <row r="528" ht="20.100000000000001" customHeight="1" x14ac:dyDescent="0.2"/>
    <row r="529" ht="20.100000000000001" customHeight="1" x14ac:dyDescent="0.2"/>
    <row r="530" ht="20.100000000000001" customHeight="1" x14ac:dyDescent="0.2"/>
    <row r="531" ht="20.100000000000001" customHeight="1" x14ac:dyDescent="0.2"/>
    <row r="532" ht="20.100000000000001" customHeight="1" x14ac:dyDescent="0.2"/>
    <row r="533" ht="20.100000000000001" customHeight="1" x14ac:dyDescent="0.2"/>
    <row r="534" ht="20.100000000000001" customHeight="1" x14ac:dyDescent="0.2"/>
    <row r="535" ht="20.100000000000001" customHeight="1" x14ac:dyDescent="0.2"/>
    <row r="536" ht="20.100000000000001" customHeight="1" x14ac:dyDescent="0.2"/>
    <row r="537" ht="20.100000000000001" customHeight="1" x14ac:dyDescent="0.2"/>
    <row r="538" ht="20.100000000000001" customHeight="1" x14ac:dyDescent="0.2"/>
    <row r="539" ht="20.100000000000001" customHeight="1" x14ac:dyDescent="0.2"/>
    <row r="540" ht="20.100000000000001" customHeight="1" x14ac:dyDescent="0.2"/>
    <row r="541" ht="20.100000000000001" customHeight="1" x14ac:dyDescent="0.2"/>
    <row r="542" ht="20.100000000000001" customHeight="1" x14ac:dyDescent="0.2"/>
    <row r="543" ht="20.100000000000001" customHeight="1" x14ac:dyDescent="0.2"/>
    <row r="544" ht="20.100000000000001" customHeight="1" x14ac:dyDescent="0.2"/>
    <row r="545" ht="20.100000000000001" customHeight="1" x14ac:dyDescent="0.2"/>
    <row r="546" ht="20.100000000000001" customHeight="1" x14ac:dyDescent="0.2"/>
    <row r="547" ht="20.100000000000001" customHeight="1" x14ac:dyDescent="0.2"/>
    <row r="548" ht="20.100000000000001" customHeight="1" x14ac:dyDescent="0.2"/>
    <row r="549" ht="20.100000000000001" customHeight="1" x14ac:dyDescent="0.2"/>
    <row r="550" ht="20.100000000000001" customHeight="1" x14ac:dyDescent="0.2"/>
    <row r="551" ht="20.100000000000001" customHeight="1" x14ac:dyDescent="0.2"/>
    <row r="552" ht="20.100000000000001" customHeight="1" x14ac:dyDescent="0.2"/>
    <row r="553" ht="20.100000000000001" customHeight="1" x14ac:dyDescent="0.2"/>
    <row r="554" ht="20.100000000000001" customHeight="1" x14ac:dyDescent="0.2"/>
    <row r="555" ht="20.100000000000001" customHeight="1" x14ac:dyDescent="0.2"/>
    <row r="556" ht="20.100000000000001" customHeight="1" x14ac:dyDescent="0.2"/>
    <row r="557" ht="20.100000000000001" customHeight="1" x14ac:dyDescent="0.2"/>
    <row r="558" ht="20.100000000000001" customHeight="1" x14ac:dyDescent="0.2"/>
    <row r="559" ht="20.100000000000001" customHeight="1" x14ac:dyDescent="0.2"/>
    <row r="560" ht="20.100000000000001" customHeight="1" x14ac:dyDescent="0.2"/>
    <row r="561" ht="20.100000000000001" customHeight="1" x14ac:dyDescent="0.2"/>
    <row r="562" ht="20.100000000000001" customHeight="1" x14ac:dyDescent="0.2"/>
    <row r="563" ht="20.100000000000001" customHeight="1" x14ac:dyDescent="0.2"/>
    <row r="564" ht="20.100000000000001" customHeight="1" x14ac:dyDescent="0.2"/>
    <row r="565" ht="20.100000000000001" customHeight="1" x14ac:dyDescent="0.2"/>
    <row r="566" ht="20.100000000000001" customHeight="1" x14ac:dyDescent="0.2"/>
    <row r="567" ht="20.100000000000001" customHeight="1" x14ac:dyDescent="0.2"/>
    <row r="568" ht="20.100000000000001" customHeight="1" x14ac:dyDescent="0.2"/>
    <row r="569" ht="20.100000000000001" customHeight="1" x14ac:dyDescent="0.2"/>
    <row r="570" ht="20.100000000000001" customHeight="1" x14ac:dyDescent="0.2"/>
    <row r="571" ht="20.100000000000001" customHeight="1" x14ac:dyDescent="0.2"/>
    <row r="572" ht="20.100000000000001" customHeight="1" x14ac:dyDescent="0.2"/>
    <row r="573" ht="20.100000000000001" customHeight="1" x14ac:dyDescent="0.2"/>
    <row r="574" ht="20.100000000000001" customHeight="1" x14ac:dyDescent="0.2"/>
    <row r="575" ht="20.100000000000001" customHeight="1" x14ac:dyDescent="0.2"/>
    <row r="576" ht="20.100000000000001" customHeight="1" x14ac:dyDescent="0.2"/>
    <row r="577" ht="20.100000000000001" customHeight="1" x14ac:dyDescent="0.2"/>
    <row r="578" ht="20.100000000000001" customHeight="1" x14ac:dyDescent="0.2"/>
    <row r="579" ht="20.100000000000001" customHeight="1" x14ac:dyDescent="0.2"/>
    <row r="580" ht="20.100000000000001" customHeight="1" x14ac:dyDescent="0.2"/>
    <row r="581" ht="20.100000000000001" customHeight="1" x14ac:dyDescent="0.2"/>
    <row r="582" ht="20.100000000000001" customHeight="1" x14ac:dyDescent="0.2"/>
    <row r="583" ht="20.100000000000001" customHeight="1" x14ac:dyDescent="0.2"/>
    <row r="584" ht="20.100000000000001" customHeight="1" x14ac:dyDescent="0.2"/>
    <row r="585" ht="20.100000000000001" customHeight="1" x14ac:dyDescent="0.2"/>
    <row r="586" ht="20.100000000000001" customHeight="1" x14ac:dyDescent="0.2"/>
    <row r="587" ht="20.100000000000001" customHeight="1" x14ac:dyDescent="0.2"/>
    <row r="588" ht="20.100000000000001" customHeight="1" x14ac:dyDescent="0.2"/>
    <row r="589" ht="20.100000000000001" customHeight="1" x14ac:dyDescent="0.2"/>
    <row r="590" ht="20.100000000000001" customHeight="1" x14ac:dyDescent="0.2"/>
    <row r="591" ht="20.100000000000001" customHeight="1" x14ac:dyDescent="0.2"/>
    <row r="592" ht="20.100000000000001" customHeight="1" x14ac:dyDescent="0.2"/>
    <row r="593" ht="20.100000000000001" customHeight="1" x14ac:dyDescent="0.2"/>
    <row r="594" ht="20.100000000000001" customHeight="1" x14ac:dyDescent="0.2"/>
    <row r="595" ht="20.100000000000001" customHeight="1" x14ac:dyDescent="0.2"/>
    <row r="596" ht="20.100000000000001" customHeight="1" x14ac:dyDescent="0.2"/>
    <row r="597" ht="20.100000000000001" customHeight="1" x14ac:dyDescent="0.2"/>
    <row r="598" ht="20.100000000000001" customHeight="1" x14ac:dyDescent="0.2"/>
    <row r="599" ht="20.100000000000001" customHeight="1" x14ac:dyDescent="0.2"/>
    <row r="600" ht="20.100000000000001" customHeight="1" x14ac:dyDescent="0.2"/>
    <row r="601" ht="20.100000000000001" customHeight="1" x14ac:dyDescent="0.2"/>
    <row r="602" ht="20.100000000000001" customHeight="1" x14ac:dyDescent="0.2"/>
    <row r="603" ht="20.100000000000001" customHeight="1" x14ac:dyDescent="0.2"/>
    <row r="604" ht="20.100000000000001" customHeight="1" x14ac:dyDescent="0.2"/>
    <row r="605" ht="20.100000000000001" customHeight="1" x14ac:dyDescent="0.2"/>
    <row r="606" ht="20.100000000000001" customHeight="1" x14ac:dyDescent="0.2"/>
    <row r="607" ht="20.100000000000001" customHeight="1" x14ac:dyDescent="0.2"/>
    <row r="608" ht="20.100000000000001" customHeight="1" x14ac:dyDescent="0.2"/>
    <row r="609" ht="20.100000000000001" customHeight="1" x14ac:dyDescent="0.2"/>
    <row r="610" ht="20.100000000000001" customHeight="1" x14ac:dyDescent="0.2"/>
    <row r="611" ht="20.100000000000001" customHeight="1" x14ac:dyDescent="0.2"/>
    <row r="612" ht="20.100000000000001" customHeight="1" x14ac:dyDescent="0.2"/>
    <row r="613" ht="20.100000000000001" customHeight="1" x14ac:dyDescent="0.2"/>
    <row r="614" ht="20.100000000000001" customHeight="1" x14ac:dyDescent="0.2"/>
    <row r="615" ht="20.100000000000001" customHeight="1" x14ac:dyDescent="0.2"/>
    <row r="616" ht="20.100000000000001" customHeight="1" x14ac:dyDescent="0.2"/>
    <row r="617" ht="20.100000000000001" customHeight="1" x14ac:dyDescent="0.2"/>
    <row r="618" ht="20.100000000000001" customHeight="1" x14ac:dyDescent="0.2"/>
    <row r="619" ht="20.100000000000001" customHeight="1" x14ac:dyDescent="0.2"/>
    <row r="620" ht="20.100000000000001" customHeight="1" x14ac:dyDescent="0.2"/>
    <row r="621" ht="20.100000000000001" customHeight="1" x14ac:dyDescent="0.2"/>
    <row r="622" ht="20.100000000000001" customHeight="1" x14ac:dyDescent="0.2"/>
    <row r="623" ht="20.100000000000001" customHeight="1" x14ac:dyDescent="0.2"/>
    <row r="624" ht="20.100000000000001" customHeight="1" x14ac:dyDescent="0.2"/>
    <row r="625" ht="20.100000000000001" customHeight="1" x14ac:dyDescent="0.2"/>
    <row r="626" ht="20.100000000000001" customHeight="1" x14ac:dyDescent="0.2"/>
    <row r="627" ht="20.100000000000001" customHeight="1" x14ac:dyDescent="0.2"/>
    <row r="628" ht="20.100000000000001" customHeight="1" x14ac:dyDescent="0.2"/>
    <row r="629" ht="20.100000000000001" customHeight="1" x14ac:dyDescent="0.2"/>
    <row r="630" ht="20.100000000000001" customHeight="1" x14ac:dyDescent="0.2"/>
    <row r="631" ht="20.100000000000001" customHeight="1" x14ac:dyDescent="0.2"/>
    <row r="632" ht="20.100000000000001" customHeight="1" x14ac:dyDescent="0.2"/>
    <row r="633" ht="20.100000000000001" customHeight="1" x14ac:dyDescent="0.2"/>
    <row r="634" ht="20.100000000000001" customHeight="1" x14ac:dyDescent="0.2"/>
    <row r="635" ht="20.100000000000001" customHeight="1" x14ac:dyDescent="0.2"/>
    <row r="636" ht="20.100000000000001" customHeight="1" x14ac:dyDescent="0.2"/>
    <row r="637" ht="20.100000000000001" customHeight="1" x14ac:dyDescent="0.2"/>
    <row r="638" ht="20.100000000000001" customHeight="1" x14ac:dyDescent="0.2"/>
    <row r="639" ht="20.100000000000001" customHeight="1" x14ac:dyDescent="0.2"/>
    <row r="640" ht="20.100000000000001" customHeight="1" x14ac:dyDescent="0.2"/>
    <row r="641" ht="20.100000000000001" customHeight="1" x14ac:dyDescent="0.2"/>
    <row r="642" ht="20.100000000000001" customHeight="1" x14ac:dyDescent="0.2"/>
    <row r="643" ht="20.100000000000001" customHeight="1" x14ac:dyDescent="0.2"/>
    <row r="644" ht="20.100000000000001" customHeight="1" x14ac:dyDescent="0.2"/>
    <row r="645" ht="20.100000000000001" customHeight="1" x14ac:dyDescent="0.2"/>
    <row r="646" ht="20.100000000000001" customHeight="1" x14ac:dyDescent="0.2"/>
    <row r="647" ht="20.100000000000001" customHeight="1" x14ac:dyDescent="0.2"/>
    <row r="648" ht="20.100000000000001" customHeight="1" x14ac:dyDescent="0.2"/>
    <row r="649" ht="20.100000000000001" customHeight="1" x14ac:dyDescent="0.2"/>
    <row r="650" ht="20.100000000000001" customHeight="1" x14ac:dyDescent="0.2"/>
    <row r="651" ht="20.100000000000001" customHeight="1" x14ac:dyDescent="0.2"/>
    <row r="652" ht="20.100000000000001" customHeight="1" x14ac:dyDescent="0.2"/>
    <row r="653" ht="20.100000000000001" customHeight="1" x14ac:dyDescent="0.2"/>
    <row r="654" ht="20.100000000000001" customHeight="1" x14ac:dyDescent="0.2"/>
    <row r="655" ht="20.100000000000001" customHeight="1" x14ac:dyDescent="0.2"/>
    <row r="656" ht="20.100000000000001" customHeight="1" x14ac:dyDescent="0.2"/>
    <row r="657" ht="20.100000000000001" customHeight="1" x14ac:dyDescent="0.2"/>
    <row r="658" ht="20.100000000000001" customHeight="1" x14ac:dyDescent="0.2"/>
    <row r="659" ht="20.100000000000001" customHeight="1" x14ac:dyDescent="0.2"/>
    <row r="660" ht="20.100000000000001" customHeight="1" x14ac:dyDescent="0.2"/>
    <row r="661" ht="20.100000000000001" customHeight="1" x14ac:dyDescent="0.2"/>
    <row r="662" ht="20.100000000000001" customHeight="1" x14ac:dyDescent="0.2"/>
    <row r="663" ht="20.100000000000001" customHeight="1" x14ac:dyDescent="0.2"/>
    <row r="664" ht="20.100000000000001" customHeight="1" x14ac:dyDescent="0.2"/>
    <row r="665" ht="20.100000000000001" customHeight="1" x14ac:dyDescent="0.2"/>
    <row r="666" ht="20.100000000000001" customHeight="1" x14ac:dyDescent="0.2"/>
    <row r="667" ht="20.100000000000001" customHeight="1" x14ac:dyDescent="0.2"/>
    <row r="668" ht="20.100000000000001" customHeight="1" x14ac:dyDescent="0.2"/>
    <row r="669" ht="20.100000000000001" customHeight="1" x14ac:dyDescent="0.2"/>
    <row r="670" ht="20.100000000000001" customHeight="1" x14ac:dyDescent="0.2"/>
    <row r="671" ht="20.100000000000001" customHeight="1" x14ac:dyDescent="0.2"/>
    <row r="672" ht="20.100000000000001" customHeight="1" x14ac:dyDescent="0.2"/>
    <row r="673" ht="20.100000000000001" customHeight="1" x14ac:dyDescent="0.2"/>
    <row r="674" ht="20.100000000000001" customHeight="1" x14ac:dyDescent="0.2"/>
    <row r="675" ht="20.100000000000001" customHeight="1" x14ac:dyDescent="0.2"/>
    <row r="676" ht="20.100000000000001" customHeight="1" x14ac:dyDescent="0.2"/>
    <row r="677" ht="20.100000000000001" customHeight="1" x14ac:dyDescent="0.2"/>
    <row r="678" ht="20.100000000000001" customHeight="1" x14ac:dyDescent="0.2"/>
    <row r="679" ht="20.100000000000001" customHeight="1" x14ac:dyDescent="0.2"/>
    <row r="680" ht="20.100000000000001" customHeight="1" x14ac:dyDescent="0.2"/>
    <row r="681" ht="20.100000000000001" customHeight="1" x14ac:dyDescent="0.2"/>
    <row r="682" ht="20.100000000000001" customHeight="1" x14ac:dyDescent="0.2"/>
    <row r="683" ht="20.100000000000001" customHeight="1" x14ac:dyDescent="0.2"/>
    <row r="684" ht="20.100000000000001" customHeight="1" x14ac:dyDescent="0.2"/>
    <row r="685" ht="20.100000000000001" customHeight="1" x14ac:dyDescent="0.2"/>
    <row r="686" ht="20.100000000000001" customHeight="1" x14ac:dyDescent="0.2"/>
    <row r="687" ht="20.100000000000001" customHeight="1" x14ac:dyDescent="0.2"/>
    <row r="688" ht="20.100000000000001" customHeight="1" x14ac:dyDescent="0.2"/>
    <row r="689" ht="20.100000000000001" customHeight="1" x14ac:dyDescent="0.2"/>
    <row r="690" ht="20.100000000000001" customHeight="1" x14ac:dyDescent="0.2"/>
    <row r="691" ht="20.100000000000001" customHeight="1" x14ac:dyDescent="0.2"/>
    <row r="692" ht="20.100000000000001" customHeight="1" x14ac:dyDescent="0.2"/>
    <row r="693" ht="20.100000000000001" customHeight="1" x14ac:dyDescent="0.2"/>
    <row r="694" ht="20.100000000000001" customHeight="1" x14ac:dyDescent="0.2"/>
    <row r="695" ht="20.100000000000001" customHeight="1" x14ac:dyDescent="0.2"/>
    <row r="696" ht="20.100000000000001" customHeight="1" x14ac:dyDescent="0.2"/>
    <row r="697" ht="20.100000000000001" customHeight="1" x14ac:dyDescent="0.2"/>
    <row r="698" ht="20.100000000000001" customHeight="1" x14ac:dyDescent="0.2"/>
    <row r="699" ht="20.100000000000001" customHeight="1" x14ac:dyDescent="0.2"/>
    <row r="700" ht="20.100000000000001" customHeight="1" x14ac:dyDescent="0.2"/>
    <row r="701" ht="20.100000000000001" customHeight="1" x14ac:dyDescent="0.2"/>
    <row r="702" ht="20.100000000000001" customHeight="1" x14ac:dyDescent="0.2"/>
    <row r="703" ht="20.100000000000001" customHeight="1" x14ac:dyDescent="0.2"/>
    <row r="704" ht="20.100000000000001" customHeight="1" x14ac:dyDescent="0.2"/>
    <row r="705" ht="20.100000000000001" customHeight="1" x14ac:dyDescent="0.2"/>
    <row r="706" ht="20.100000000000001" customHeight="1" x14ac:dyDescent="0.2"/>
    <row r="707" ht="20.100000000000001" customHeight="1" x14ac:dyDescent="0.2"/>
    <row r="708" ht="20.100000000000001" customHeight="1" x14ac:dyDescent="0.2"/>
    <row r="709" ht="20.100000000000001" customHeight="1" x14ac:dyDescent="0.2"/>
    <row r="710" ht="20.100000000000001" customHeight="1" x14ac:dyDescent="0.2"/>
    <row r="711" ht="20.100000000000001" customHeight="1" x14ac:dyDescent="0.2"/>
    <row r="712" ht="20.100000000000001" customHeight="1" x14ac:dyDescent="0.2"/>
    <row r="713" ht="20.100000000000001" customHeight="1" x14ac:dyDescent="0.2"/>
    <row r="714" ht="20.100000000000001" customHeight="1" x14ac:dyDescent="0.2"/>
    <row r="715" ht="20.100000000000001" customHeight="1" x14ac:dyDescent="0.2"/>
    <row r="716" ht="20.100000000000001" customHeight="1" x14ac:dyDescent="0.2"/>
    <row r="717" ht="20.100000000000001" customHeight="1" x14ac:dyDescent="0.2"/>
    <row r="718" ht="20.100000000000001" customHeight="1" x14ac:dyDescent="0.2"/>
    <row r="719" ht="20.100000000000001" customHeight="1" x14ac:dyDescent="0.2"/>
    <row r="720" ht="20.100000000000001" customHeight="1" x14ac:dyDescent="0.2"/>
    <row r="721" ht="20.100000000000001" customHeight="1" x14ac:dyDescent="0.2"/>
    <row r="722" ht="20.100000000000001" customHeight="1" x14ac:dyDescent="0.2"/>
    <row r="723" ht="20.100000000000001" customHeight="1" x14ac:dyDescent="0.2"/>
    <row r="724" ht="20.100000000000001" customHeight="1" x14ac:dyDescent="0.2"/>
    <row r="725" ht="20.100000000000001" customHeight="1" x14ac:dyDescent="0.2"/>
    <row r="726" ht="20.100000000000001" customHeight="1" x14ac:dyDescent="0.2"/>
    <row r="727" ht="20.100000000000001" customHeight="1" x14ac:dyDescent="0.2"/>
    <row r="728" ht="20.100000000000001" customHeight="1" x14ac:dyDescent="0.2"/>
    <row r="729" ht="20.100000000000001" customHeight="1" x14ac:dyDescent="0.2"/>
    <row r="730" ht="20.100000000000001" customHeight="1" x14ac:dyDescent="0.2"/>
    <row r="731" ht="20.100000000000001" customHeight="1" x14ac:dyDescent="0.2"/>
    <row r="732" ht="20.100000000000001" customHeight="1" x14ac:dyDescent="0.2"/>
    <row r="733" ht="20.100000000000001" customHeight="1" x14ac:dyDescent="0.2"/>
    <row r="734" ht="20.100000000000001" customHeight="1" x14ac:dyDescent="0.2"/>
    <row r="735" ht="20.100000000000001" customHeight="1" x14ac:dyDescent="0.2"/>
    <row r="736" ht="20.100000000000001" customHeight="1" x14ac:dyDescent="0.2"/>
    <row r="737" ht="20.100000000000001" customHeight="1" x14ac:dyDescent="0.2"/>
    <row r="738" ht="20.100000000000001" customHeight="1" x14ac:dyDescent="0.2"/>
    <row r="739" ht="20.100000000000001" customHeight="1" x14ac:dyDescent="0.2"/>
    <row r="740" ht="20.100000000000001" customHeight="1" x14ac:dyDescent="0.2"/>
    <row r="741" ht="20.100000000000001" customHeight="1" x14ac:dyDescent="0.2"/>
    <row r="742" ht="20.100000000000001" customHeight="1" x14ac:dyDescent="0.2"/>
    <row r="743" ht="20.100000000000001" customHeight="1" x14ac:dyDescent="0.2"/>
    <row r="744" ht="20.100000000000001" customHeight="1" x14ac:dyDescent="0.2"/>
    <row r="745" ht="20.100000000000001" customHeight="1" x14ac:dyDescent="0.2"/>
    <row r="746" ht="20.100000000000001" customHeight="1" x14ac:dyDescent="0.2"/>
    <row r="747" ht="20.100000000000001" customHeight="1" x14ac:dyDescent="0.2"/>
    <row r="748" ht="20.100000000000001" customHeight="1" x14ac:dyDescent="0.2"/>
    <row r="749" ht="20.100000000000001" customHeight="1" x14ac:dyDescent="0.2"/>
    <row r="750" ht="20.100000000000001" customHeight="1" x14ac:dyDescent="0.2"/>
    <row r="751" ht="20.100000000000001" customHeight="1" x14ac:dyDescent="0.2"/>
    <row r="752" ht="20.100000000000001" customHeight="1" x14ac:dyDescent="0.2"/>
    <row r="753" ht="20.100000000000001" customHeight="1" x14ac:dyDescent="0.2"/>
    <row r="754" ht="20.100000000000001" customHeight="1" x14ac:dyDescent="0.2"/>
    <row r="755" ht="20.100000000000001" customHeight="1" x14ac:dyDescent="0.2"/>
    <row r="756" ht="20.100000000000001" customHeight="1" x14ac:dyDescent="0.2"/>
    <row r="757" ht="20.100000000000001" customHeight="1" x14ac:dyDescent="0.2"/>
    <row r="758" ht="20.100000000000001" customHeight="1" x14ac:dyDescent="0.2"/>
    <row r="759" ht="20.100000000000001" customHeight="1" x14ac:dyDescent="0.2"/>
    <row r="760" ht="20.100000000000001" customHeight="1" x14ac:dyDescent="0.2"/>
    <row r="761" ht="20.100000000000001" customHeight="1" x14ac:dyDescent="0.2"/>
    <row r="762" ht="20.100000000000001" customHeight="1" x14ac:dyDescent="0.2"/>
    <row r="763" ht="20.100000000000001" customHeight="1" x14ac:dyDescent="0.2"/>
    <row r="764" ht="20.100000000000001" customHeight="1" x14ac:dyDescent="0.2"/>
    <row r="765" ht="20.100000000000001" customHeight="1" x14ac:dyDescent="0.2"/>
    <row r="766" ht="20.100000000000001" customHeight="1" x14ac:dyDescent="0.2"/>
    <row r="767" ht="20.100000000000001" customHeight="1" x14ac:dyDescent="0.2"/>
    <row r="768" ht="20.100000000000001" customHeight="1" x14ac:dyDescent="0.2"/>
    <row r="769" ht="20.100000000000001" customHeight="1" x14ac:dyDescent="0.2"/>
    <row r="770" ht="20.100000000000001" customHeight="1" x14ac:dyDescent="0.2"/>
    <row r="771" ht="20.100000000000001" customHeight="1" x14ac:dyDescent="0.2"/>
    <row r="772" ht="20.100000000000001" customHeight="1" x14ac:dyDescent="0.2"/>
    <row r="773" ht="20.100000000000001" customHeight="1" x14ac:dyDescent="0.2"/>
    <row r="774" ht="20.100000000000001" customHeight="1" x14ac:dyDescent="0.2"/>
    <row r="775" ht="20.100000000000001" customHeight="1" x14ac:dyDescent="0.2"/>
    <row r="776" ht="20.100000000000001" customHeight="1" x14ac:dyDescent="0.2"/>
    <row r="777" ht="20.100000000000001" customHeight="1" x14ac:dyDescent="0.2"/>
    <row r="778" ht="20.100000000000001" customHeight="1" x14ac:dyDescent="0.2"/>
    <row r="779" ht="20.100000000000001" customHeight="1" x14ac:dyDescent="0.2"/>
    <row r="780" ht="20.100000000000001" customHeight="1" x14ac:dyDescent="0.2"/>
    <row r="781" ht="20.100000000000001" customHeight="1" x14ac:dyDescent="0.2"/>
    <row r="782" ht="20.100000000000001" customHeight="1" x14ac:dyDescent="0.2"/>
    <row r="783" ht="20.100000000000001" customHeight="1" x14ac:dyDescent="0.2"/>
    <row r="784" ht="20.100000000000001" customHeight="1" x14ac:dyDescent="0.2"/>
    <row r="785" ht="20.100000000000001" customHeight="1" x14ac:dyDescent="0.2"/>
    <row r="786" ht="20.100000000000001" customHeight="1" x14ac:dyDescent="0.2"/>
    <row r="787" ht="20.100000000000001" customHeight="1" x14ac:dyDescent="0.2"/>
    <row r="788" ht="20.100000000000001" customHeight="1" x14ac:dyDescent="0.2"/>
    <row r="789" ht="20.100000000000001" customHeight="1" x14ac:dyDescent="0.2"/>
    <row r="790" ht="20.100000000000001" customHeight="1" x14ac:dyDescent="0.2"/>
    <row r="791" ht="20.100000000000001" customHeight="1" x14ac:dyDescent="0.2"/>
    <row r="792" ht="20.100000000000001" customHeight="1" x14ac:dyDescent="0.2"/>
    <row r="793" ht="20.100000000000001" customHeight="1" x14ac:dyDescent="0.2"/>
    <row r="794" ht="20.100000000000001" customHeight="1" x14ac:dyDescent="0.2"/>
    <row r="795" ht="20.100000000000001" customHeight="1" x14ac:dyDescent="0.2"/>
    <row r="796" ht="20.100000000000001" customHeight="1" x14ac:dyDescent="0.2"/>
    <row r="797" ht="20.100000000000001" customHeight="1" x14ac:dyDescent="0.2"/>
    <row r="798" ht="20.100000000000001" customHeight="1" x14ac:dyDescent="0.2"/>
    <row r="799" ht="20.100000000000001" customHeight="1" x14ac:dyDescent="0.2"/>
    <row r="800" ht="20.100000000000001" customHeight="1" x14ac:dyDescent="0.2"/>
    <row r="801" ht="20.100000000000001" customHeight="1" x14ac:dyDescent="0.2"/>
    <row r="802" ht="20.100000000000001" customHeight="1" x14ac:dyDescent="0.2"/>
    <row r="803" ht="20.100000000000001" customHeight="1" x14ac:dyDescent="0.2"/>
    <row r="804" ht="20.100000000000001" customHeight="1" x14ac:dyDescent="0.2"/>
    <row r="805" ht="20.100000000000001" customHeight="1" x14ac:dyDescent="0.2"/>
    <row r="806" ht="20.100000000000001" customHeight="1" x14ac:dyDescent="0.2"/>
    <row r="807" ht="20.100000000000001" customHeight="1" x14ac:dyDescent="0.2"/>
    <row r="808" ht="20.100000000000001" customHeight="1" x14ac:dyDescent="0.2"/>
    <row r="809" ht="20.100000000000001" customHeight="1" x14ac:dyDescent="0.2"/>
    <row r="810" ht="20.100000000000001" customHeight="1" x14ac:dyDescent="0.2"/>
    <row r="811" ht="20.100000000000001" customHeight="1" x14ac:dyDescent="0.2"/>
    <row r="812" ht="20.100000000000001" customHeight="1" x14ac:dyDescent="0.2"/>
    <row r="813" ht="20.100000000000001" customHeight="1" x14ac:dyDescent="0.2"/>
    <row r="814" ht="20.100000000000001" customHeight="1" x14ac:dyDescent="0.2"/>
    <row r="815" ht="20.100000000000001" customHeight="1" x14ac:dyDescent="0.2"/>
    <row r="816" ht="20.100000000000001" customHeight="1" x14ac:dyDescent="0.2"/>
    <row r="817" ht="20.100000000000001" customHeight="1" x14ac:dyDescent="0.2"/>
    <row r="818" ht="20.100000000000001" customHeight="1" x14ac:dyDescent="0.2"/>
    <row r="819" ht="20.100000000000001" customHeight="1" x14ac:dyDescent="0.2"/>
    <row r="820" ht="20.100000000000001" customHeight="1" x14ac:dyDescent="0.2"/>
    <row r="821" ht="20.100000000000001" customHeight="1" x14ac:dyDescent="0.2"/>
    <row r="822" ht="20.100000000000001" customHeight="1" x14ac:dyDescent="0.2"/>
    <row r="823" ht="20.100000000000001" customHeight="1" x14ac:dyDescent="0.2"/>
    <row r="824" ht="20.100000000000001" customHeight="1" x14ac:dyDescent="0.2"/>
    <row r="825" ht="20.100000000000001" customHeight="1" x14ac:dyDescent="0.2"/>
    <row r="826" ht="20.100000000000001" customHeight="1" x14ac:dyDescent="0.2"/>
    <row r="827" ht="20.100000000000001" customHeight="1" x14ac:dyDescent="0.2"/>
    <row r="828" ht="20.100000000000001" customHeight="1" x14ac:dyDescent="0.2"/>
    <row r="829" ht="20.100000000000001" customHeight="1" x14ac:dyDescent="0.2"/>
    <row r="830" ht="20.100000000000001" customHeight="1" x14ac:dyDescent="0.2"/>
    <row r="831" ht="20.100000000000001" customHeight="1" x14ac:dyDescent="0.2"/>
    <row r="832" ht="20.100000000000001" customHeight="1" x14ac:dyDescent="0.2"/>
    <row r="833" ht="20.100000000000001" customHeight="1" x14ac:dyDescent="0.2"/>
    <row r="834" ht="20.100000000000001" customHeight="1" x14ac:dyDescent="0.2"/>
    <row r="835" ht="20.100000000000001" customHeight="1" x14ac:dyDescent="0.2"/>
    <row r="836" ht="20.100000000000001" customHeight="1" x14ac:dyDescent="0.2"/>
    <row r="837" ht="20.100000000000001" customHeight="1" x14ac:dyDescent="0.2"/>
    <row r="838" ht="20.100000000000001" customHeight="1" x14ac:dyDescent="0.2"/>
    <row r="839" ht="20.100000000000001" customHeight="1" x14ac:dyDescent="0.2"/>
    <row r="840" ht="20.100000000000001" customHeight="1" x14ac:dyDescent="0.2"/>
    <row r="841" ht="20.100000000000001" customHeight="1" x14ac:dyDescent="0.2"/>
    <row r="842" ht="20.100000000000001" customHeight="1" x14ac:dyDescent="0.2"/>
    <row r="843" ht="20.100000000000001" customHeight="1" x14ac:dyDescent="0.2"/>
    <row r="844" ht="20.100000000000001" customHeight="1" x14ac:dyDescent="0.2"/>
    <row r="845" ht="20.100000000000001" customHeight="1" x14ac:dyDescent="0.2"/>
    <row r="846" ht="20.100000000000001" customHeight="1" x14ac:dyDescent="0.2"/>
    <row r="847" ht="20.100000000000001" customHeight="1" x14ac:dyDescent="0.2"/>
    <row r="848" ht="20.100000000000001" customHeight="1" x14ac:dyDescent="0.2"/>
    <row r="849" ht="20.100000000000001" customHeight="1" x14ac:dyDescent="0.2"/>
    <row r="850" ht="20.100000000000001" customHeight="1" x14ac:dyDescent="0.2"/>
    <row r="851" ht="20.100000000000001" customHeight="1" x14ac:dyDescent="0.2"/>
    <row r="852" ht="20.100000000000001" customHeight="1" x14ac:dyDescent="0.2"/>
    <row r="853" ht="20.100000000000001" customHeight="1" x14ac:dyDescent="0.2"/>
    <row r="854" ht="20.100000000000001" customHeight="1" x14ac:dyDescent="0.2"/>
    <row r="855" ht="20.100000000000001" customHeight="1" x14ac:dyDescent="0.2"/>
    <row r="856" ht="20.100000000000001" customHeight="1" x14ac:dyDescent="0.2"/>
    <row r="857" ht="20.100000000000001" customHeight="1" x14ac:dyDescent="0.2"/>
    <row r="858" ht="20.100000000000001" customHeight="1" x14ac:dyDescent="0.2"/>
    <row r="859" ht="20.100000000000001" customHeight="1" x14ac:dyDescent="0.2"/>
    <row r="860" ht="20.100000000000001" customHeight="1" x14ac:dyDescent="0.2"/>
    <row r="861" ht="20.100000000000001" customHeight="1" x14ac:dyDescent="0.2"/>
    <row r="862" ht="20.100000000000001" customHeight="1" x14ac:dyDescent="0.2"/>
    <row r="863" ht="20.100000000000001" customHeight="1" x14ac:dyDescent="0.2"/>
    <row r="864" ht="20.100000000000001" customHeight="1" x14ac:dyDescent="0.2"/>
    <row r="865" ht="20.100000000000001" customHeight="1" x14ac:dyDescent="0.2"/>
    <row r="866" ht="20.100000000000001" customHeight="1" x14ac:dyDescent="0.2"/>
    <row r="867" ht="20.100000000000001" customHeight="1" x14ac:dyDescent="0.2"/>
    <row r="868" ht="20.100000000000001" customHeight="1" x14ac:dyDescent="0.2"/>
    <row r="869" ht="20.100000000000001" customHeight="1" x14ac:dyDescent="0.2"/>
    <row r="870" ht="20.100000000000001" customHeight="1" x14ac:dyDescent="0.2"/>
    <row r="871" ht="20.100000000000001" customHeight="1" x14ac:dyDescent="0.2"/>
    <row r="872" ht="20.100000000000001" customHeight="1" x14ac:dyDescent="0.2"/>
    <row r="873" ht="20.100000000000001" customHeight="1" x14ac:dyDescent="0.2"/>
    <row r="874" ht="20.100000000000001" customHeight="1" x14ac:dyDescent="0.2"/>
    <row r="875" ht="20.100000000000001" customHeight="1" x14ac:dyDescent="0.2"/>
    <row r="876" ht="20.100000000000001" customHeight="1" x14ac:dyDescent="0.2"/>
    <row r="877" ht="20.100000000000001" customHeight="1" x14ac:dyDescent="0.2"/>
    <row r="878" ht="20.100000000000001" customHeight="1" x14ac:dyDescent="0.2"/>
    <row r="879" ht="20.100000000000001" customHeight="1" x14ac:dyDescent="0.2"/>
    <row r="880" ht="20.100000000000001" customHeight="1" x14ac:dyDescent="0.2"/>
    <row r="881" ht="20.100000000000001" customHeight="1" x14ac:dyDescent="0.2"/>
    <row r="882" ht="20.100000000000001" customHeight="1" x14ac:dyDescent="0.2"/>
    <row r="883" ht="20.100000000000001" customHeight="1" x14ac:dyDescent="0.2"/>
    <row r="884" ht="20.100000000000001" customHeight="1" x14ac:dyDescent="0.2"/>
    <row r="885" ht="20.100000000000001" customHeight="1" x14ac:dyDescent="0.2"/>
    <row r="886" ht="20.100000000000001" customHeight="1" x14ac:dyDescent="0.2"/>
    <row r="887" ht="20.100000000000001" customHeight="1" x14ac:dyDescent="0.2"/>
    <row r="888" ht="20.100000000000001" customHeight="1" x14ac:dyDescent="0.2"/>
    <row r="889" ht="20.100000000000001" customHeight="1" x14ac:dyDescent="0.2"/>
    <row r="890" ht="20.100000000000001" customHeight="1" x14ac:dyDescent="0.2"/>
    <row r="891" ht="20.100000000000001" customHeight="1" x14ac:dyDescent="0.2"/>
    <row r="892" ht="20.100000000000001" customHeight="1" x14ac:dyDescent="0.2"/>
    <row r="893" ht="20.100000000000001" customHeight="1" x14ac:dyDescent="0.2"/>
    <row r="894" ht="20.100000000000001" customHeight="1" x14ac:dyDescent="0.2"/>
    <row r="895" ht="20.100000000000001" customHeight="1" x14ac:dyDescent="0.2"/>
    <row r="896" ht="20.100000000000001" customHeight="1" x14ac:dyDescent="0.2"/>
    <row r="897" ht="20.100000000000001" customHeight="1" x14ac:dyDescent="0.2"/>
    <row r="898" ht="20.100000000000001" customHeight="1" x14ac:dyDescent="0.2"/>
    <row r="899" ht="20.100000000000001" customHeight="1" x14ac:dyDescent="0.2"/>
    <row r="900" ht="20.100000000000001" customHeight="1" x14ac:dyDescent="0.2"/>
    <row r="901" ht="20.100000000000001" customHeight="1" x14ac:dyDescent="0.2"/>
    <row r="902" ht="20.100000000000001" customHeight="1" x14ac:dyDescent="0.2"/>
    <row r="903" ht="20.100000000000001" customHeight="1" x14ac:dyDescent="0.2"/>
    <row r="904" ht="20.100000000000001" customHeight="1" x14ac:dyDescent="0.2"/>
    <row r="905" ht="20.100000000000001" customHeight="1" x14ac:dyDescent="0.2"/>
    <row r="906" ht="20.100000000000001" customHeight="1" x14ac:dyDescent="0.2"/>
    <row r="907" ht="20.100000000000001" customHeight="1" x14ac:dyDescent="0.2"/>
    <row r="908" ht="20.100000000000001" customHeight="1" x14ac:dyDescent="0.2"/>
    <row r="909" ht="20.100000000000001" customHeight="1" x14ac:dyDescent="0.2"/>
    <row r="910" ht="20.100000000000001" customHeight="1" x14ac:dyDescent="0.2"/>
    <row r="911" ht="20.100000000000001" customHeight="1" x14ac:dyDescent="0.2"/>
    <row r="912" ht="20.100000000000001" customHeight="1" x14ac:dyDescent="0.2"/>
    <row r="913" ht="20.100000000000001" customHeight="1" x14ac:dyDescent="0.2"/>
    <row r="914" ht="20.100000000000001" customHeight="1" x14ac:dyDescent="0.2"/>
    <row r="915" ht="20.100000000000001" customHeight="1" x14ac:dyDescent="0.2"/>
    <row r="916" ht="20.100000000000001" customHeight="1" x14ac:dyDescent="0.2"/>
    <row r="917" ht="20.100000000000001" customHeight="1" x14ac:dyDescent="0.2"/>
    <row r="918" ht="20.100000000000001" customHeight="1" x14ac:dyDescent="0.2"/>
    <row r="919" ht="20.100000000000001" customHeight="1" x14ac:dyDescent="0.2"/>
    <row r="920" ht="20.100000000000001" customHeight="1" x14ac:dyDescent="0.2"/>
    <row r="921" ht="20.100000000000001" customHeight="1" x14ac:dyDescent="0.2"/>
    <row r="922" ht="20.100000000000001" customHeight="1" x14ac:dyDescent="0.2"/>
    <row r="923" ht="20.100000000000001" customHeight="1" x14ac:dyDescent="0.2"/>
    <row r="924" ht="20.100000000000001" customHeight="1" x14ac:dyDescent="0.2"/>
    <row r="925" ht="20.100000000000001" customHeight="1" x14ac:dyDescent="0.2"/>
    <row r="926" ht="20.100000000000001" customHeight="1" x14ac:dyDescent="0.2"/>
    <row r="927" ht="20.100000000000001" customHeight="1" x14ac:dyDescent="0.2"/>
    <row r="928" ht="20.100000000000001" customHeight="1" x14ac:dyDescent="0.2"/>
    <row r="929" ht="20.100000000000001" customHeight="1" x14ac:dyDescent="0.2"/>
    <row r="930" ht="20.100000000000001" customHeight="1" x14ac:dyDescent="0.2"/>
    <row r="931" ht="20.100000000000001" customHeight="1" x14ac:dyDescent="0.2"/>
    <row r="932" ht="20.100000000000001" customHeight="1" x14ac:dyDescent="0.2"/>
    <row r="933" ht="20.100000000000001" customHeight="1" x14ac:dyDescent="0.2"/>
    <row r="934" ht="20.100000000000001" customHeight="1" x14ac:dyDescent="0.2"/>
    <row r="935" ht="20.100000000000001" customHeight="1" x14ac:dyDescent="0.2"/>
    <row r="936" ht="20.100000000000001" customHeight="1" x14ac:dyDescent="0.2"/>
    <row r="937" ht="20.100000000000001" customHeight="1" x14ac:dyDescent="0.2"/>
    <row r="938" ht="20.100000000000001" customHeight="1" x14ac:dyDescent="0.2"/>
    <row r="939" ht="20.100000000000001" customHeight="1" x14ac:dyDescent="0.2"/>
    <row r="940" ht="20.100000000000001" customHeight="1" x14ac:dyDescent="0.2"/>
    <row r="941" ht="20.100000000000001" customHeight="1" x14ac:dyDescent="0.2"/>
    <row r="942" ht="20.100000000000001" customHeight="1" x14ac:dyDescent="0.2"/>
    <row r="943" ht="20.100000000000001" customHeight="1" x14ac:dyDescent="0.2"/>
    <row r="944" ht="20.100000000000001" customHeight="1" x14ac:dyDescent="0.2"/>
    <row r="945" ht="20.100000000000001" customHeight="1" x14ac:dyDescent="0.2"/>
    <row r="946" ht="20.100000000000001" customHeight="1" x14ac:dyDescent="0.2"/>
    <row r="947" ht="20.100000000000001" customHeight="1" x14ac:dyDescent="0.2"/>
    <row r="948" ht="20.100000000000001" customHeight="1" x14ac:dyDescent="0.2"/>
    <row r="949" ht="20.100000000000001" customHeight="1" x14ac:dyDescent="0.2"/>
    <row r="950" ht="20.100000000000001" customHeight="1" x14ac:dyDescent="0.2"/>
    <row r="951" ht="20.100000000000001" customHeight="1" x14ac:dyDescent="0.2"/>
    <row r="952" ht="20.100000000000001" customHeight="1" x14ac:dyDescent="0.2"/>
    <row r="953" ht="20.100000000000001" customHeight="1" x14ac:dyDescent="0.2"/>
    <row r="954" ht="20.100000000000001" customHeight="1" x14ac:dyDescent="0.2"/>
    <row r="955" ht="20.100000000000001" customHeight="1" x14ac:dyDescent="0.2"/>
    <row r="956" ht="20.100000000000001" customHeight="1" x14ac:dyDescent="0.2"/>
    <row r="957" ht="20.100000000000001" customHeight="1" x14ac:dyDescent="0.2"/>
    <row r="958" ht="20.100000000000001" customHeight="1" x14ac:dyDescent="0.2"/>
    <row r="959" ht="20.100000000000001" customHeight="1" x14ac:dyDescent="0.2"/>
    <row r="960" ht="20.100000000000001" customHeight="1" x14ac:dyDescent="0.2"/>
    <row r="961" ht="20.100000000000001" customHeight="1" x14ac:dyDescent="0.2"/>
    <row r="962" ht="20.100000000000001" customHeight="1" x14ac:dyDescent="0.2"/>
    <row r="963" ht="20.100000000000001" customHeight="1" x14ac:dyDescent="0.2"/>
    <row r="964" ht="20.100000000000001" customHeight="1" x14ac:dyDescent="0.2"/>
    <row r="965" ht="20.100000000000001" customHeight="1" x14ac:dyDescent="0.2"/>
    <row r="966" ht="20.100000000000001" customHeight="1" x14ac:dyDescent="0.2"/>
    <row r="967" ht="20.100000000000001" customHeight="1" x14ac:dyDescent="0.2"/>
    <row r="968" ht="20.100000000000001" customHeight="1" x14ac:dyDescent="0.2"/>
    <row r="969" ht="20.100000000000001" customHeight="1" x14ac:dyDescent="0.2"/>
    <row r="970" ht="20.100000000000001" customHeight="1" x14ac:dyDescent="0.2"/>
    <row r="971" ht="20.100000000000001" customHeight="1" x14ac:dyDescent="0.2"/>
    <row r="972" ht="20.100000000000001" customHeight="1" x14ac:dyDescent="0.2"/>
    <row r="973" ht="20.100000000000001" customHeight="1" x14ac:dyDescent="0.2"/>
    <row r="974" ht="20.100000000000001" customHeight="1" x14ac:dyDescent="0.2"/>
    <row r="975" ht="20.100000000000001" customHeight="1" x14ac:dyDescent="0.2"/>
    <row r="976" ht="20.100000000000001" customHeight="1" x14ac:dyDescent="0.2"/>
    <row r="977" ht="20.100000000000001" customHeight="1" x14ac:dyDescent="0.2"/>
    <row r="978" ht="20.100000000000001" customHeight="1" x14ac:dyDescent="0.2"/>
    <row r="979" ht="20.100000000000001" customHeight="1" x14ac:dyDescent="0.2"/>
    <row r="980" ht="20.100000000000001" customHeight="1" x14ac:dyDescent="0.2"/>
    <row r="981" ht="20.100000000000001" customHeight="1" x14ac:dyDescent="0.2"/>
    <row r="982" ht="20.100000000000001" customHeight="1" x14ac:dyDescent="0.2"/>
    <row r="983" ht="20.100000000000001" customHeight="1" x14ac:dyDescent="0.2"/>
    <row r="984" ht="20.100000000000001" customHeight="1" x14ac:dyDescent="0.2"/>
    <row r="985" ht="20.100000000000001" customHeight="1" x14ac:dyDescent="0.2"/>
    <row r="986" ht="20.100000000000001" customHeight="1" x14ac:dyDescent="0.2"/>
    <row r="987" ht="20.100000000000001" customHeight="1" x14ac:dyDescent="0.2"/>
    <row r="988" ht="20.100000000000001" customHeight="1" x14ac:dyDescent="0.2"/>
    <row r="989" ht="20.100000000000001" customHeight="1" x14ac:dyDescent="0.2"/>
    <row r="990" ht="20.100000000000001" customHeight="1" x14ac:dyDescent="0.2"/>
    <row r="991" ht="20.100000000000001" customHeight="1" x14ac:dyDescent="0.2"/>
    <row r="992" ht="20.100000000000001" customHeight="1" x14ac:dyDescent="0.2"/>
    <row r="993" ht="20.100000000000001" customHeight="1" x14ac:dyDescent="0.2"/>
    <row r="994" ht="20.100000000000001" customHeight="1" x14ac:dyDescent="0.2"/>
    <row r="995" ht="20.100000000000001" customHeight="1" x14ac:dyDescent="0.2"/>
    <row r="996" ht="20.100000000000001" customHeight="1" x14ac:dyDescent="0.2"/>
    <row r="997" ht="20.100000000000001" customHeight="1" x14ac:dyDescent="0.2"/>
    <row r="998" ht="20.100000000000001" customHeight="1" x14ac:dyDescent="0.2"/>
    <row r="999" ht="20.100000000000001" customHeight="1" x14ac:dyDescent="0.2"/>
    <row r="1000" ht="20.100000000000001" customHeight="1" x14ac:dyDescent="0.2"/>
    <row r="1001" ht="20.100000000000001" customHeight="1" x14ac:dyDescent="0.2"/>
    <row r="1002" ht="20.100000000000001" customHeight="1" x14ac:dyDescent="0.2"/>
    <row r="1003" ht="20.100000000000001" customHeight="1" x14ac:dyDescent="0.2"/>
    <row r="1004" ht="20.100000000000001" customHeight="1" x14ac:dyDescent="0.2"/>
    <row r="1005" ht="20.100000000000001" customHeight="1" x14ac:dyDescent="0.2"/>
    <row r="1006" ht="20.100000000000001" customHeight="1" x14ac:dyDescent="0.2"/>
    <row r="1007" ht="20.100000000000001" customHeight="1" x14ac:dyDescent="0.2"/>
    <row r="1008" ht="20.100000000000001" customHeight="1" x14ac:dyDescent="0.2"/>
    <row r="1009" ht="20.100000000000001" customHeight="1" x14ac:dyDescent="0.2"/>
    <row r="1010" ht="20.100000000000001" customHeight="1" x14ac:dyDescent="0.2"/>
    <row r="1011" ht="20.100000000000001" customHeight="1" x14ac:dyDescent="0.2"/>
    <row r="1012" ht="20.100000000000001" customHeight="1" x14ac:dyDescent="0.2"/>
    <row r="1013" ht="20.100000000000001" customHeight="1" x14ac:dyDescent="0.2"/>
    <row r="1014" ht="20.100000000000001" customHeight="1" x14ac:dyDescent="0.2"/>
    <row r="1015" ht="20.100000000000001" customHeight="1" x14ac:dyDescent="0.2"/>
    <row r="1016" ht="20.100000000000001" customHeight="1" x14ac:dyDescent="0.2"/>
    <row r="1017" ht="20.100000000000001" customHeight="1" x14ac:dyDescent="0.2"/>
    <row r="1018" ht="20.100000000000001" customHeight="1" x14ac:dyDescent="0.2"/>
    <row r="1019" ht="20.100000000000001" customHeight="1" x14ac:dyDescent="0.2"/>
    <row r="1020" ht="20.100000000000001" customHeight="1" x14ac:dyDescent="0.2"/>
    <row r="1021" ht="20.100000000000001" customHeight="1" x14ac:dyDescent="0.2"/>
    <row r="1022" ht="20.100000000000001" customHeight="1" x14ac:dyDescent="0.2"/>
    <row r="1023" ht="20.100000000000001" customHeight="1" x14ac:dyDescent="0.2"/>
    <row r="1024" ht="20.100000000000001" customHeight="1" x14ac:dyDescent="0.2"/>
    <row r="1025" ht="20.100000000000001" customHeight="1" x14ac:dyDescent="0.2"/>
    <row r="1026" ht="20.100000000000001" customHeight="1" x14ac:dyDescent="0.2"/>
    <row r="1027" ht="20.100000000000001" customHeight="1" x14ac:dyDescent="0.2"/>
    <row r="1028" ht="20.100000000000001" customHeight="1" x14ac:dyDescent="0.2"/>
    <row r="1029" ht="20.100000000000001" customHeight="1" x14ac:dyDescent="0.2"/>
    <row r="1030" ht="20.100000000000001" customHeight="1" x14ac:dyDescent="0.2"/>
    <row r="1031" ht="20.100000000000001" customHeight="1" x14ac:dyDescent="0.2"/>
    <row r="1032" ht="20.100000000000001" customHeight="1" x14ac:dyDescent="0.2"/>
    <row r="1033" ht="20.100000000000001" customHeight="1" x14ac:dyDescent="0.2"/>
    <row r="1034" ht="20.100000000000001" customHeight="1" x14ac:dyDescent="0.2"/>
    <row r="1035" ht="20.100000000000001" customHeight="1" x14ac:dyDescent="0.2"/>
    <row r="1036" ht="20.100000000000001" customHeight="1" x14ac:dyDescent="0.2"/>
    <row r="1037" ht="20.100000000000001" customHeight="1" x14ac:dyDescent="0.2"/>
    <row r="1038" ht="20.100000000000001" customHeight="1" x14ac:dyDescent="0.2"/>
    <row r="1039" ht="20.100000000000001" customHeight="1" x14ac:dyDescent="0.2"/>
    <row r="1040" ht="20.100000000000001" customHeight="1" x14ac:dyDescent="0.2"/>
    <row r="1041" ht="20.100000000000001" customHeight="1" x14ac:dyDescent="0.2"/>
    <row r="1042" ht="20.100000000000001" customHeight="1" x14ac:dyDescent="0.2"/>
    <row r="1043" ht="20.100000000000001" customHeight="1" x14ac:dyDescent="0.2"/>
    <row r="1044" ht="20.100000000000001" customHeight="1" x14ac:dyDescent="0.2"/>
    <row r="1045" ht="20.100000000000001" customHeight="1" x14ac:dyDescent="0.2"/>
    <row r="1046" ht="20.100000000000001" customHeight="1" x14ac:dyDescent="0.2"/>
    <row r="1047" ht="20.100000000000001" customHeight="1" x14ac:dyDescent="0.2"/>
    <row r="1048" ht="20.100000000000001" customHeight="1" x14ac:dyDescent="0.2"/>
    <row r="1049" ht="20.100000000000001" customHeight="1" x14ac:dyDescent="0.2"/>
    <row r="1050" ht="20.100000000000001" customHeight="1" x14ac:dyDescent="0.2"/>
    <row r="1051" ht="20.100000000000001" customHeight="1" x14ac:dyDescent="0.2"/>
    <row r="1052" ht="20.100000000000001" customHeight="1" x14ac:dyDescent="0.2"/>
    <row r="1053" ht="20.100000000000001" customHeight="1" x14ac:dyDescent="0.2"/>
    <row r="1054" ht="20.100000000000001" customHeight="1" x14ac:dyDescent="0.2"/>
    <row r="1055" ht="20.100000000000001" customHeight="1" x14ac:dyDescent="0.2"/>
    <row r="1056" ht="20.100000000000001" customHeight="1" x14ac:dyDescent="0.2"/>
    <row r="1057" ht="20.100000000000001" customHeight="1" x14ac:dyDescent="0.2"/>
    <row r="1058" ht="20.100000000000001" customHeight="1" x14ac:dyDescent="0.2"/>
    <row r="1059" ht="20.100000000000001" customHeight="1" x14ac:dyDescent="0.2"/>
    <row r="1060" ht="20.100000000000001" customHeight="1" x14ac:dyDescent="0.2"/>
    <row r="1061" ht="20.100000000000001" customHeight="1" x14ac:dyDescent="0.2"/>
    <row r="1062" ht="20.100000000000001" customHeight="1" x14ac:dyDescent="0.2"/>
    <row r="1063" ht="20.100000000000001" customHeight="1" x14ac:dyDescent="0.2"/>
    <row r="1064" ht="20.100000000000001" customHeight="1" x14ac:dyDescent="0.2"/>
    <row r="1065" ht="20.100000000000001" customHeight="1" x14ac:dyDescent="0.2"/>
    <row r="1066" ht="20.100000000000001" customHeight="1" x14ac:dyDescent="0.2"/>
    <row r="1067" ht="20.100000000000001" customHeight="1" x14ac:dyDescent="0.2"/>
    <row r="1068" ht="20.100000000000001" customHeight="1" x14ac:dyDescent="0.2"/>
    <row r="1069" ht="20.100000000000001" customHeight="1" x14ac:dyDescent="0.2"/>
    <row r="1070" ht="20.100000000000001" customHeight="1" x14ac:dyDescent="0.2"/>
    <row r="1071" ht="20.100000000000001" customHeight="1" x14ac:dyDescent="0.2"/>
    <row r="1072" ht="20.100000000000001" customHeight="1" x14ac:dyDescent="0.2"/>
    <row r="1073" ht="20.100000000000001" customHeight="1" x14ac:dyDescent="0.2"/>
    <row r="1074" ht="20.100000000000001" customHeight="1" x14ac:dyDescent="0.2"/>
    <row r="1075" ht="20.100000000000001" customHeight="1" x14ac:dyDescent="0.2"/>
    <row r="1076" ht="20.100000000000001" customHeight="1" x14ac:dyDescent="0.2"/>
    <row r="1077" ht="20.100000000000001" customHeight="1" x14ac:dyDescent="0.2"/>
    <row r="1078" ht="20.100000000000001" customHeight="1" x14ac:dyDescent="0.2"/>
    <row r="1079" ht="20.100000000000001" customHeight="1" x14ac:dyDescent="0.2"/>
    <row r="1080" ht="20.100000000000001" customHeight="1" x14ac:dyDescent="0.2"/>
    <row r="1081" ht="20.100000000000001" customHeight="1" x14ac:dyDescent="0.2"/>
    <row r="1082" ht="20.100000000000001" customHeight="1" x14ac:dyDescent="0.2"/>
    <row r="1083" ht="20.100000000000001" customHeight="1" x14ac:dyDescent="0.2"/>
    <row r="1084" ht="20.100000000000001" customHeight="1" x14ac:dyDescent="0.2"/>
    <row r="1085" ht="20.100000000000001" customHeight="1" x14ac:dyDescent="0.2"/>
    <row r="1086" ht="20.100000000000001" customHeight="1" x14ac:dyDescent="0.2"/>
    <row r="1087" ht="20.100000000000001" customHeight="1" x14ac:dyDescent="0.2"/>
    <row r="1088" ht="20.100000000000001" customHeight="1" x14ac:dyDescent="0.2"/>
    <row r="1089" ht="20.100000000000001" customHeight="1" x14ac:dyDescent="0.2"/>
    <row r="1090" ht="20.100000000000001" customHeight="1" x14ac:dyDescent="0.2"/>
    <row r="1091" ht="20.100000000000001" customHeight="1" x14ac:dyDescent="0.2"/>
    <row r="1092" ht="20.100000000000001" customHeight="1" x14ac:dyDescent="0.2"/>
    <row r="1093" ht="20.100000000000001" customHeight="1" x14ac:dyDescent="0.2"/>
    <row r="1094" ht="20.100000000000001" customHeight="1" x14ac:dyDescent="0.2"/>
    <row r="1095" ht="20.100000000000001" customHeight="1" x14ac:dyDescent="0.2"/>
    <row r="1096" ht="20.100000000000001" customHeight="1" x14ac:dyDescent="0.2"/>
    <row r="1097" ht="20.100000000000001" customHeight="1" x14ac:dyDescent="0.2"/>
    <row r="1098" ht="20.100000000000001" customHeight="1" x14ac:dyDescent="0.2"/>
    <row r="1099" ht="20.100000000000001" customHeight="1" x14ac:dyDescent="0.2"/>
    <row r="1100" ht="20.100000000000001" customHeight="1" x14ac:dyDescent="0.2"/>
    <row r="1101" ht="20.100000000000001" customHeight="1" x14ac:dyDescent="0.2"/>
    <row r="1102" ht="20.100000000000001" customHeight="1" x14ac:dyDescent="0.2"/>
    <row r="1103" ht="20.100000000000001" customHeight="1" x14ac:dyDescent="0.2"/>
    <row r="1104" ht="20.100000000000001" customHeight="1" x14ac:dyDescent="0.2"/>
    <row r="1105" ht="20.100000000000001" customHeight="1" x14ac:dyDescent="0.2"/>
    <row r="1106" ht="20.100000000000001" customHeight="1" x14ac:dyDescent="0.2"/>
    <row r="1107" ht="20.100000000000001" customHeight="1" x14ac:dyDescent="0.2"/>
    <row r="1108" ht="20.100000000000001" customHeight="1" x14ac:dyDescent="0.2"/>
    <row r="1109" ht="20.100000000000001" customHeight="1" x14ac:dyDescent="0.2"/>
    <row r="1110" ht="20.100000000000001" customHeight="1" x14ac:dyDescent="0.2"/>
    <row r="1111" ht="20.100000000000001" customHeight="1" x14ac:dyDescent="0.2"/>
    <row r="1112" ht="20.100000000000001" customHeight="1" x14ac:dyDescent="0.2"/>
    <row r="1113" ht="20.100000000000001" customHeight="1" x14ac:dyDescent="0.2"/>
    <row r="1114" ht="20.100000000000001" customHeight="1" x14ac:dyDescent="0.2"/>
    <row r="1115" ht="20.100000000000001" customHeight="1" x14ac:dyDescent="0.2"/>
    <row r="1116" ht="20.100000000000001" customHeight="1" x14ac:dyDescent="0.2"/>
    <row r="1117" ht="20.100000000000001" customHeight="1" x14ac:dyDescent="0.2"/>
    <row r="1118" ht="20.100000000000001" customHeight="1" x14ac:dyDescent="0.2"/>
    <row r="1119" ht="20.100000000000001" customHeight="1" x14ac:dyDescent="0.2"/>
    <row r="1120" ht="20.100000000000001" customHeight="1" x14ac:dyDescent="0.2"/>
    <row r="1121" ht="20.100000000000001" customHeight="1" x14ac:dyDescent="0.2"/>
    <row r="1122" ht="20.100000000000001" customHeight="1" x14ac:dyDescent="0.2"/>
    <row r="1123" ht="20.100000000000001" customHeight="1" x14ac:dyDescent="0.2"/>
    <row r="1124" ht="20.100000000000001" customHeight="1" x14ac:dyDescent="0.2"/>
    <row r="1125" ht="20.100000000000001" customHeight="1" x14ac:dyDescent="0.2"/>
    <row r="1126" ht="20.100000000000001" customHeight="1" x14ac:dyDescent="0.2"/>
    <row r="1127" ht="20.100000000000001" customHeight="1" x14ac:dyDescent="0.2"/>
    <row r="1128" ht="20.100000000000001" customHeight="1" x14ac:dyDescent="0.2"/>
    <row r="1129" ht="20.100000000000001" customHeight="1" x14ac:dyDescent="0.2"/>
    <row r="1130" ht="20.100000000000001" customHeight="1" x14ac:dyDescent="0.2"/>
    <row r="1131" ht="20.100000000000001" customHeight="1" x14ac:dyDescent="0.2"/>
    <row r="1132" ht="20.100000000000001" customHeight="1" x14ac:dyDescent="0.2"/>
    <row r="1133" ht="20.100000000000001" customHeight="1" x14ac:dyDescent="0.2"/>
    <row r="1134" ht="20.100000000000001" customHeight="1" x14ac:dyDescent="0.2"/>
    <row r="1135" ht="20.100000000000001" customHeight="1" x14ac:dyDescent="0.2"/>
    <row r="1136" ht="20.100000000000001" customHeight="1" x14ac:dyDescent="0.2"/>
    <row r="1137" ht="20.100000000000001" customHeight="1" x14ac:dyDescent="0.2"/>
    <row r="1138" ht="20.100000000000001" customHeight="1" x14ac:dyDescent="0.2"/>
    <row r="1139" ht="20.100000000000001" customHeight="1" x14ac:dyDescent="0.2"/>
    <row r="1140" ht="20.100000000000001" customHeight="1" x14ac:dyDescent="0.2"/>
    <row r="1141" ht="20.100000000000001" customHeight="1" x14ac:dyDescent="0.2"/>
    <row r="1142" ht="20.100000000000001" customHeight="1" x14ac:dyDescent="0.2"/>
    <row r="1143" ht="20.100000000000001" customHeight="1" x14ac:dyDescent="0.2"/>
    <row r="1144" ht="20.100000000000001" customHeight="1" x14ac:dyDescent="0.2"/>
    <row r="1145" ht="20.100000000000001" customHeight="1" x14ac:dyDescent="0.2"/>
    <row r="1146" ht="20.100000000000001" customHeight="1" x14ac:dyDescent="0.2"/>
    <row r="1147" ht="20.100000000000001" customHeight="1" x14ac:dyDescent="0.2"/>
    <row r="1148" ht="20.100000000000001" customHeight="1" x14ac:dyDescent="0.2"/>
    <row r="1149" ht="20.100000000000001" customHeight="1" x14ac:dyDescent="0.2"/>
    <row r="1150" ht="20.100000000000001" customHeight="1" x14ac:dyDescent="0.2"/>
    <row r="1151" ht="20.100000000000001" customHeight="1" x14ac:dyDescent="0.2"/>
    <row r="1152" ht="20.100000000000001" customHeight="1" x14ac:dyDescent="0.2"/>
    <row r="1153" ht="20.100000000000001" customHeight="1" x14ac:dyDescent="0.2"/>
    <row r="1154" ht="20.100000000000001" customHeight="1" x14ac:dyDescent="0.2"/>
    <row r="1155" ht="20.100000000000001" customHeight="1" x14ac:dyDescent="0.2"/>
    <row r="1156" ht="20.100000000000001" customHeight="1" x14ac:dyDescent="0.2"/>
    <row r="1157" ht="20.100000000000001" customHeight="1" x14ac:dyDescent="0.2"/>
    <row r="1158" ht="20.100000000000001" customHeight="1" x14ac:dyDescent="0.2"/>
    <row r="1159" ht="20.100000000000001" customHeight="1" x14ac:dyDescent="0.2"/>
    <row r="1160" ht="20.100000000000001" customHeight="1" x14ac:dyDescent="0.2"/>
    <row r="1161" ht="20.100000000000001" customHeight="1" x14ac:dyDescent="0.2"/>
    <row r="1162" ht="20.100000000000001" customHeight="1" x14ac:dyDescent="0.2"/>
    <row r="1163" ht="20.100000000000001" customHeight="1" x14ac:dyDescent="0.2"/>
    <row r="1164" ht="20.100000000000001" customHeight="1" x14ac:dyDescent="0.2"/>
    <row r="1165" ht="20.100000000000001" customHeight="1" x14ac:dyDescent="0.2"/>
    <row r="1166" ht="20.100000000000001" customHeight="1" x14ac:dyDescent="0.2"/>
    <row r="1167" ht="20.100000000000001" customHeight="1" x14ac:dyDescent="0.2"/>
    <row r="1168" ht="20.100000000000001" customHeight="1" x14ac:dyDescent="0.2"/>
    <row r="1169" ht="20.100000000000001" customHeight="1" x14ac:dyDescent="0.2"/>
    <row r="1170" ht="20.100000000000001" customHeight="1" x14ac:dyDescent="0.2"/>
    <row r="1171" ht="20.100000000000001" customHeight="1" x14ac:dyDescent="0.2"/>
    <row r="1172" ht="20.100000000000001" customHeight="1" x14ac:dyDescent="0.2"/>
    <row r="1173" ht="20.100000000000001" customHeight="1" x14ac:dyDescent="0.2"/>
    <row r="1174" ht="20.100000000000001" customHeight="1" x14ac:dyDescent="0.2"/>
    <row r="1175" ht="20.100000000000001" customHeight="1" x14ac:dyDescent="0.2"/>
    <row r="1176" ht="20.100000000000001" customHeight="1" x14ac:dyDescent="0.2"/>
    <row r="1177" ht="20.100000000000001" customHeight="1" x14ac:dyDescent="0.2"/>
    <row r="1178" ht="20.100000000000001" customHeight="1" x14ac:dyDescent="0.2"/>
    <row r="1179" ht="20.100000000000001" customHeight="1" x14ac:dyDescent="0.2"/>
    <row r="1180" ht="20.100000000000001" customHeight="1" x14ac:dyDescent="0.2"/>
    <row r="1181" ht="20.100000000000001" customHeight="1" x14ac:dyDescent="0.2"/>
    <row r="1182" ht="20.100000000000001" customHeight="1" x14ac:dyDescent="0.2"/>
    <row r="1183" ht="20.100000000000001" customHeight="1" x14ac:dyDescent="0.2"/>
    <row r="1184" ht="20.100000000000001" customHeight="1" x14ac:dyDescent="0.2"/>
    <row r="1185" ht="20.100000000000001" customHeight="1" x14ac:dyDescent="0.2"/>
    <row r="1186" ht="20.100000000000001" customHeight="1" x14ac:dyDescent="0.2"/>
    <row r="1187" ht="20.100000000000001" customHeight="1" x14ac:dyDescent="0.2"/>
    <row r="1188" ht="20.100000000000001" customHeight="1" x14ac:dyDescent="0.2"/>
    <row r="1189" ht="20.100000000000001" customHeight="1" x14ac:dyDescent="0.2"/>
    <row r="1190" ht="20.100000000000001" customHeight="1" x14ac:dyDescent="0.2"/>
    <row r="1191" ht="20.100000000000001" customHeight="1" x14ac:dyDescent="0.2"/>
    <row r="1192" ht="20.100000000000001" customHeight="1" x14ac:dyDescent="0.2"/>
    <row r="1193" ht="20.100000000000001" customHeight="1" x14ac:dyDescent="0.2"/>
    <row r="1194" ht="20.100000000000001" customHeight="1" x14ac:dyDescent="0.2"/>
    <row r="1195" ht="20.100000000000001" customHeight="1" x14ac:dyDescent="0.2"/>
    <row r="1196" ht="20.100000000000001" customHeight="1" x14ac:dyDescent="0.2"/>
    <row r="1197" ht="20.100000000000001" customHeight="1" x14ac:dyDescent="0.2"/>
    <row r="1198" ht="20.100000000000001" customHeight="1" x14ac:dyDescent="0.2"/>
    <row r="1199" ht="20.100000000000001" customHeight="1" x14ac:dyDescent="0.2"/>
    <row r="1200" ht="20.100000000000001" customHeight="1" x14ac:dyDescent="0.2"/>
    <row r="1201" ht="20.100000000000001" customHeight="1" x14ac:dyDescent="0.2"/>
    <row r="1202" ht="20.100000000000001" customHeight="1" x14ac:dyDescent="0.2"/>
    <row r="1203" ht="20.100000000000001" customHeight="1" x14ac:dyDescent="0.2"/>
    <row r="1204" ht="20.100000000000001" customHeight="1" x14ac:dyDescent="0.2"/>
    <row r="1205" ht="20.100000000000001" customHeight="1" x14ac:dyDescent="0.2"/>
    <row r="1206" ht="20.100000000000001" customHeight="1" x14ac:dyDescent="0.2"/>
    <row r="1207" ht="20.100000000000001" customHeight="1" x14ac:dyDescent="0.2"/>
    <row r="1208" ht="20.100000000000001" customHeight="1" x14ac:dyDescent="0.2"/>
    <row r="1209" ht="20.100000000000001" customHeight="1" x14ac:dyDescent="0.2"/>
    <row r="1210" ht="20.100000000000001" customHeight="1" x14ac:dyDescent="0.2"/>
    <row r="1211" ht="20.100000000000001" customHeight="1" x14ac:dyDescent="0.2"/>
    <row r="1212" ht="20.100000000000001" customHeight="1" x14ac:dyDescent="0.2"/>
    <row r="1213" ht="20.100000000000001" customHeight="1" x14ac:dyDescent="0.2"/>
    <row r="1214" ht="20.100000000000001" customHeight="1" x14ac:dyDescent="0.2"/>
    <row r="1215" ht="20.100000000000001" customHeight="1" x14ac:dyDescent="0.2"/>
    <row r="1216" ht="20.100000000000001" customHeight="1" x14ac:dyDescent="0.2"/>
    <row r="1217" ht="20.100000000000001" customHeight="1" x14ac:dyDescent="0.2"/>
    <row r="1218" ht="20.100000000000001" customHeight="1" x14ac:dyDescent="0.2"/>
    <row r="1219" ht="20.100000000000001" customHeight="1" x14ac:dyDescent="0.2"/>
    <row r="1220" ht="20.100000000000001" customHeight="1" x14ac:dyDescent="0.2"/>
    <row r="1221" ht="20.100000000000001" customHeight="1" x14ac:dyDescent="0.2"/>
    <row r="1222" ht="20.100000000000001" customHeight="1" x14ac:dyDescent="0.2"/>
    <row r="1223" ht="20.100000000000001" customHeight="1" x14ac:dyDescent="0.2"/>
    <row r="1224" ht="20.100000000000001" customHeight="1" x14ac:dyDescent="0.2"/>
    <row r="1225" ht="20.100000000000001" customHeight="1" x14ac:dyDescent="0.2"/>
    <row r="1226" ht="20.100000000000001" customHeight="1" x14ac:dyDescent="0.2"/>
    <row r="1227" ht="20.100000000000001" customHeight="1" x14ac:dyDescent="0.2"/>
    <row r="1228" ht="20.100000000000001" customHeight="1" x14ac:dyDescent="0.2"/>
    <row r="1229" ht="20.100000000000001" customHeight="1" x14ac:dyDescent="0.2"/>
    <row r="1230" ht="20.100000000000001" customHeight="1" x14ac:dyDescent="0.2"/>
    <row r="1231" ht="20.100000000000001" customHeight="1" x14ac:dyDescent="0.2"/>
    <row r="1232" ht="20.100000000000001" customHeight="1" x14ac:dyDescent="0.2"/>
    <row r="1233" ht="20.100000000000001" customHeight="1" x14ac:dyDescent="0.2"/>
    <row r="1234" ht="20.100000000000001" customHeight="1" x14ac:dyDescent="0.2"/>
    <row r="1235" ht="20.100000000000001" customHeight="1" x14ac:dyDescent="0.2"/>
    <row r="1236" ht="20.100000000000001" customHeight="1" x14ac:dyDescent="0.2"/>
    <row r="1237" ht="20.100000000000001" customHeight="1" x14ac:dyDescent="0.2"/>
    <row r="1238" ht="20.100000000000001" customHeight="1" x14ac:dyDescent="0.2"/>
    <row r="1239" ht="20.100000000000001" customHeight="1" x14ac:dyDescent="0.2"/>
    <row r="1240" ht="20.100000000000001" customHeight="1" x14ac:dyDescent="0.2"/>
    <row r="1241" ht="20.100000000000001" customHeight="1" x14ac:dyDescent="0.2"/>
    <row r="1242" ht="20.100000000000001" customHeight="1" x14ac:dyDescent="0.2"/>
    <row r="1243" ht="20.100000000000001" customHeight="1" x14ac:dyDescent="0.2"/>
    <row r="1244" ht="20.100000000000001" customHeight="1" x14ac:dyDescent="0.2"/>
    <row r="1245" ht="20.100000000000001" customHeight="1" x14ac:dyDescent="0.2"/>
    <row r="1246" ht="20.100000000000001" customHeight="1" x14ac:dyDescent="0.2"/>
    <row r="1247" ht="20.100000000000001" customHeight="1" x14ac:dyDescent="0.2"/>
    <row r="1248" ht="20.100000000000001" customHeight="1" x14ac:dyDescent="0.2"/>
    <row r="1249" ht="20.100000000000001" customHeight="1" x14ac:dyDescent="0.2"/>
    <row r="1250" ht="20.100000000000001" customHeight="1" x14ac:dyDescent="0.2"/>
    <row r="1251" ht="20.100000000000001" customHeight="1" x14ac:dyDescent="0.2"/>
    <row r="1252" ht="20.100000000000001" customHeight="1" x14ac:dyDescent="0.2"/>
    <row r="1253" ht="20.100000000000001" customHeight="1" x14ac:dyDescent="0.2"/>
    <row r="1254" ht="20.100000000000001" customHeight="1" x14ac:dyDescent="0.2"/>
    <row r="1255" ht="20.100000000000001" customHeight="1" x14ac:dyDescent="0.2"/>
    <row r="1256" ht="20.100000000000001" customHeight="1" x14ac:dyDescent="0.2"/>
    <row r="1257" ht="20.100000000000001" customHeight="1" x14ac:dyDescent="0.2"/>
    <row r="1258" ht="20.100000000000001" customHeight="1" x14ac:dyDescent="0.2"/>
    <row r="1259" ht="20.100000000000001" customHeight="1" x14ac:dyDescent="0.2"/>
    <row r="1260" ht="20.100000000000001" customHeight="1" x14ac:dyDescent="0.2"/>
    <row r="1261" ht="20.100000000000001" customHeight="1" x14ac:dyDescent="0.2"/>
    <row r="1262" ht="20.100000000000001" customHeight="1" x14ac:dyDescent="0.2"/>
    <row r="1263" ht="20.100000000000001" customHeight="1" x14ac:dyDescent="0.2"/>
    <row r="1264" ht="20.100000000000001" customHeight="1" x14ac:dyDescent="0.2"/>
    <row r="1265" ht="20.100000000000001" customHeight="1" x14ac:dyDescent="0.2"/>
    <row r="1266" ht="20.100000000000001" customHeight="1" x14ac:dyDescent="0.2"/>
    <row r="1267" ht="20.100000000000001" customHeight="1" x14ac:dyDescent="0.2"/>
    <row r="1268" ht="20.100000000000001" customHeight="1" x14ac:dyDescent="0.2"/>
    <row r="1269" ht="20.100000000000001" customHeight="1" x14ac:dyDescent="0.2"/>
    <row r="1270" ht="20.100000000000001" customHeight="1" x14ac:dyDescent="0.2"/>
    <row r="1271" ht="20.100000000000001" customHeight="1" x14ac:dyDescent="0.2"/>
    <row r="1272" ht="20.100000000000001" customHeight="1" x14ac:dyDescent="0.2"/>
    <row r="1273" ht="20.100000000000001" customHeight="1" x14ac:dyDescent="0.2"/>
    <row r="1274" ht="20.100000000000001" customHeight="1" x14ac:dyDescent="0.2"/>
    <row r="1275" ht="20.100000000000001" customHeight="1" x14ac:dyDescent="0.2"/>
    <row r="1276" ht="20.100000000000001" customHeight="1" x14ac:dyDescent="0.2"/>
    <row r="1277" ht="20.100000000000001" customHeight="1" x14ac:dyDescent="0.2"/>
    <row r="1278" ht="20.100000000000001" customHeight="1" x14ac:dyDescent="0.2"/>
    <row r="1279" ht="20.100000000000001" customHeight="1" x14ac:dyDescent="0.2"/>
    <row r="1280" ht="20.100000000000001" customHeight="1" x14ac:dyDescent="0.2"/>
    <row r="1281" ht="20.100000000000001" customHeight="1" x14ac:dyDescent="0.2"/>
    <row r="1282" ht="20.100000000000001" customHeight="1" x14ac:dyDescent="0.2"/>
    <row r="1283" ht="20.100000000000001" customHeight="1" x14ac:dyDescent="0.2"/>
    <row r="1284" ht="20.100000000000001" customHeight="1" x14ac:dyDescent="0.2"/>
    <row r="1285" ht="20.100000000000001" customHeight="1" x14ac:dyDescent="0.2"/>
    <row r="1286" ht="20.100000000000001" customHeight="1" x14ac:dyDescent="0.2"/>
    <row r="1287" ht="20.100000000000001" customHeight="1" x14ac:dyDescent="0.2"/>
    <row r="1288" ht="20.100000000000001" customHeight="1" x14ac:dyDescent="0.2"/>
    <row r="1289" ht="20.100000000000001" customHeight="1" x14ac:dyDescent="0.2"/>
    <row r="1290" ht="20.100000000000001" customHeight="1" x14ac:dyDescent="0.2"/>
    <row r="1291" ht="20.100000000000001" customHeight="1" x14ac:dyDescent="0.2"/>
    <row r="1292" ht="20.100000000000001" customHeight="1" x14ac:dyDescent="0.2"/>
    <row r="1293" ht="20.100000000000001" customHeight="1" x14ac:dyDescent="0.2"/>
    <row r="1294" ht="20.100000000000001" customHeight="1" x14ac:dyDescent="0.2"/>
    <row r="1295" ht="20.100000000000001" customHeight="1" x14ac:dyDescent="0.2"/>
    <row r="1296" ht="20.100000000000001" customHeight="1" x14ac:dyDescent="0.2"/>
    <row r="1297" ht="20.100000000000001" customHeight="1" x14ac:dyDescent="0.2"/>
    <row r="1298" ht="20.100000000000001" customHeight="1" x14ac:dyDescent="0.2"/>
    <row r="1299" ht="20.100000000000001" customHeight="1" x14ac:dyDescent="0.2"/>
    <row r="1300" ht="20.100000000000001" customHeight="1" x14ac:dyDescent="0.2"/>
    <row r="1301" ht="20.100000000000001" customHeight="1" x14ac:dyDescent="0.2"/>
    <row r="1302" ht="20.100000000000001" customHeight="1" x14ac:dyDescent="0.2"/>
    <row r="1303" ht="20.100000000000001" customHeight="1" x14ac:dyDescent="0.2"/>
    <row r="1304" ht="20.100000000000001" customHeight="1" x14ac:dyDescent="0.2"/>
    <row r="1305" ht="20.100000000000001" customHeight="1" x14ac:dyDescent="0.2"/>
    <row r="1306" ht="20.100000000000001" customHeight="1" x14ac:dyDescent="0.2"/>
    <row r="1307" ht="20.100000000000001" customHeight="1" x14ac:dyDescent="0.2"/>
    <row r="1308" ht="20.100000000000001" customHeight="1" x14ac:dyDescent="0.2"/>
    <row r="1309" ht="20.100000000000001" customHeight="1" x14ac:dyDescent="0.2"/>
    <row r="1310" ht="20.100000000000001" customHeight="1" x14ac:dyDescent="0.2"/>
    <row r="1311" ht="20.100000000000001" customHeight="1" x14ac:dyDescent="0.2"/>
    <row r="1312" ht="20.100000000000001" customHeight="1" x14ac:dyDescent="0.2"/>
    <row r="1313" ht="20.100000000000001" customHeight="1" x14ac:dyDescent="0.2"/>
    <row r="1314" ht="20.100000000000001" customHeight="1" x14ac:dyDescent="0.2"/>
    <row r="1315" ht="20.100000000000001" customHeight="1" x14ac:dyDescent="0.2"/>
    <row r="1316" ht="20.100000000000001" customHeight="1" x14ac:dyDescent="0.2"/>
    <row r="1317" ht="20.100000000000001" customHeight="1" x14ac:dyDescent="0.2"/>
    <row r="1318" ht="20.100000000000001" customHeight="1" x14ac:dyDescent="0.2"/>
    <row r="1319" ht="20.100000000000001" customHeight="1" x14ac:dyDescent="0.2"/>
    <row r="1320" ht="20.100000000000001" customHeight="1" x14ac:dyDescent="0.2"/>
    <row r="1321" ht="20.100000000000001" customHeight="1" x14ac:dyDescent="0.2"/>
    <row r="1322" ht="20.100000000000001" customHeight="1" x14ac:dyDescent="0.2"/>
    <row r="1323" ht="20.100000000000001" customHeight="1" x14ac:dyDescent="0.2"/>
    <row r="1324" ht="20.100000000000001" customHeight="1" x14ac:dyDescent="0.2"/>
    <row r="1325" ht="20.100000000000001" customHeight="1" x14ac:dyDescent="0.2"/>
    <row r="1326" ht="20.100000000000001" customHeight="1" x14ac:dyDescent="0.2"/>
    <row r="1327" ht="20.100000000000001" customHeight="1" x14ac:dyDescent="0.2"/>
    <row r="1328" ht="20.100000000000001" customHeight="1" x14ac:dyDescent="0.2"/>
    <row r="1329" ht="20.100000000000001" customHeight="1" x14ac:dyDescent="0.2"/>
    <row r="1330" ht="20.100000000000001" customHeight="1" x14ac:dyDescent="0.2"/>
    <row r="1331" ht="20.100000000000001" customHeight="1" x14ac:dyDescent="0.2"/>
    <row r="1332" ht="20.100000000000001" customHeight="1" x14ac:dyDescent="0.2"/>
    <row r="1333" ht="20.100000000000001" customHeight="1" x14ac:dyDescent="0.2"/>
    <row r="1334" ht="20.100000000000001" customHeight="1" x14ac:dyDescent="0.2"/>
    <row r="1335" ht="20.100000000000001" customHeight="1" x14ac:dyDescent="0.2"/>
    <row r="1336" ht="20.100000000000001" customHeight="1" x14ac:dyDescent="0.2"/>
    <row r="1337" ht="20.100000000000001" customHeight="1" x14ac:dyDescent="0.2"/>
    <row r="1338" ht="20.100000000000001" customHeight="1" x14ac:dyDescent="0.2"/>
    <row r="1339" ht="20.100000000000001" customHeight="1" x14ac:dyDescent="0.2"/>
    <row r="1340" ht="20.100000000000001" customHeight="1" x14ac:dyDescent="0.2"/>
    <row r="1341" ht="20.100000000000001" customHeight="1" x14ac:dyDescent="0.2"/>
    <row r="1342" ht="20.100000000000001" customHeight="1" x14ac:dyDescent="0.2"/>
    <row r="1343" ht="20.100000000000001" customHeight="1" x14ac:dyDescent="0.2"/>
    <row r="1344" ht="20.100000000000001" customHeight="1" x14ac:dyDescent="0.2"/>
    <row r="1345" ht="20.100000000000001" customHeight="1" x14ac:dyDescent="0.2"/>
    <row r="1346" ht="20.100000000000001" customHeight="1" x14ac:dyDescent="0.2"/>
    <row r="1347" ht="20.100000000000001" customHeight="1" x14ac:dyDescent="0.2"/>
    <row r="1348" ht="20.100000000000001" customHeight="1" x14ac:dyDescent="0.2"/>
    <row r="1349" ht="20.100000000000001" customHeight="1" x14ac:dyDescent="0.2"/>
    <row r="1350" ht="20.100000000000001" customHeight="1" x14ac:dyDescent="0.2"/>
    <row r="1351" ht="20.100000000000001" customHeight="1" x14ac:dyDescent="0.2"/>
    <row r="1352" ht="20.100000000000001" customHeight="1" x14ac:dyDescent="0.2"/>
    <row r="1353" ht="20.100000000000001" customHeight="1" x14ac:dyDescent="0.2"/>
    <row r="1354" ht="20.100000000000001" customHeight="1" x14ac:dyDescent="0.2"/>
    <row r="1355" ht="20.100000000000001" customHeight="1" x14ac:dyDescent="0.2"/>
    <row r="1356" ht="20.100000000000001" customHeight="1" x14ac:dyDescent="0.2"/>
    <row r="1357" ht="20.100000000000001" customHeight="1" x14ac:dyDescent="0.2"/>
    <row r="1358" ht="20.100000000000001" customHeight="1" x14ac:dyDescent="0.2"/>
    <row r="1359" ht="20.100000000000001" customHeight="1" x14ac:dyDescent="0.2"/>
    <row r="1360" ht="20.100000000000001" customHeight="1" x14ac:dyDescent="0.2"/>
    <row r="1361" ht="20.100000000000001" customHeight="1" x14ac:dyDescent="0.2"/>
    <row r="1362" ht="20.100000000000001" customHeight="1" x14ac:dyDescent="0.2"/>
    <row r="1363" ht="20.100000000000001" customHeight="1" x14ac:dyDescent="0.2"/>
    <row r="1364" ht="20.100000000000001" customHeight="1" x14ac:dyDescent="0.2"/>
    <row r="1365" ht="20.100000000000001" customHeight="1" x14ac:dyDescent="0.2"/>
    <row r="1366" ht="20.100000000000001" customHeight="1" x14ac:dyDescent="0.2"/>
    <row r="1367" ht="20.100000000000001" customHeight="1" x14ac:dyDescent="0.2"/>
    <row r="1368" ht="20.100000000000001" customHeight="1" x14ac:dyDescent="0.2"/>
    <row r="1369" ht="20.100000000000001" customHeight="1" x14ac:dyDescent="0.2"/>
    <row r="1370" ht="20.100000000000001" customHeight="1" x14ac:dyDescent="0.2"/>
    <row r="1371" ht="20.100000000000001" customHeight="1" x14ac:dyDescent="0.2"/>
    <row r="1372" ht="20.100000000000001" customHeight="1" x14ac:dyDescent="0.2"/>
    <row r="1373" ht="20.100000000000001" customHeight="1" x14ac:dyDescent="0.2"/>
    <row r="1374" ht="20.100000000000001" customHeight="1" x14ac:dyDescent="0.2"/>
    <row r="1375" ht="20.100000000000001" customHeight="1" x14ac:dyDescent="0.2"/>
    <row r="1376" ht="20.100000000000001" customHeight="1" x14ac:dyDescent="0.2"/>
    <row r="1377" ht="20.100000000000001" customHeight="1" x14ac:dyDescent="0.2"/>
    <row r="1378" ht="20.100000000000001" customHeight="1" x14ac:dyDescent="0.2"/>
    <row r="1379" ht="20.100000000000001" customHeight="1" x14ac:dyDescent="0.2"/>
    <row r="1380" ht="20.100000000000001" customHeight="1" x14ac:dyDescent="0.2"/>
    <row r="1381" ht="20.100000000000001" customHeight="1" x14ac:dyDescent="0.2"/>
    <row r="1382" ht="20.100000000000001" customHeight="1" x14ac:dyDescent="0.2"/>
    <row r="1383" ht="20.100000000000001" customHeight="1" x14ac:dyDescent="0.2"/>
    <row r="1384" ht="20.100000000000001" customHeight="1" x14ac:dyDescent="0.2"/>
    <row r="1385" ht="20.100000000000001" customHeight="1" x14ac:dyDescent="0.2"/>
    <row r="1386" ht="20.100000000000001" customHeight="1" x14ac:dyDescent="0.2"/>
    <row r="1387" ht="20.100000000000001" customHeight="1" x14ac:dyDescent="0.2"/>
    <row r="1388" ht="20.100000000000001" customHeight="1" x14ac:dyDescent="0.2"/>
    <row r="1389" ht="20.100000000000001" customHeight="1" x14ac:dyDescent="0.2"/>
    <row r="1390" ht="20.100000000000001" customHeight="1" x14ac:dyDescent="0.2"/>
    <row r="1391" ht="20.100000000000001" customHeight="1" x14ac:dyDescent="0.2"/>
    <row r="1392" ht="20.100000000000001" customHeight="1" x14ac:dyDescent="0.2"/>
    <row r="1393" ht="20.100000000000001" customHeight="1" x14ac:dyDescent="0.2"/>
    <row r="1394" ht="20.100000000000001" customHeight="1" x14ac:dyDescent="0.2"/>
    <row r="1395" ht="20.100000000000001" customHeight="1" x14ac:dyDescent="0.2"/>
    <row r="1396" ht="20.100000000000001" customHeight="1" x14ac:dyDescent="0.2"/>
    <row r="1397" ht="20.100000000000001" customHeight="1" x14ac:dyDescent="0.2"/>
    <row r="1398" ht="20.100000000000001" customHeight="1" x14ac:dyDescent="0.2"/>
    <row r="1399" ht="20.100000000000001" customHeight="1" x14ac:dyDescent="0.2"/>
    <row r="1400" ht="20.100000000000001" customHeight="1" x14ac:dyDescent="0.2"/>
    <row r="1401" ht="20.100000000000001" customHeight="1" x14ac:dyDescent="0.2"/>
    <row r="1402" ht="20.100000000000001" customHeight="1" x14ac:dyDescent="0.2"/>
    <row r="1403" ht="20.100000000000001" customHeight="1" x14ac:dyDescent="0.2"/>
    <row r="1404" ht="20.100000000000001" customHeight="1" x14ac:dyDescent="0.2"/>
    <row r="1405" ht="20.100000000000001" customHeight="1" x14ac:dyDescent="0.2"/>
    <row r="1406" ht="20.100000000000001" customHeight="1" x14ac:dyDescent="0.2"/>
    <row r="1407" ht="20.100000000000001" customHeight="1" x14ac:dyDescent="0.2"/>
    <row r="1408" ht="20.100000000000001" customHeight="1" x14ac:dyDescent="0.2"/>
    <row r="1409" ht="20.100000000000001" customHeight="1" x14ac:dyDescent="0.2"/>
    <row r="1410" ht="20.100000000000001" customHeight="1" x14ac:dyDescent="0.2"/>
    <row r="1411" ht="20.100000000000001" customHeight="1" x14ac:dyDescent="0.2"/>
    <row r="1412" ht="20.100000000000001" customHeight="1" x14ac:dyDescent="0.2"/>
    <row r="1413" ht="20.100000000000001" customHeight="1" x14ac:dyDescent="0.2"/>
    <row r="1414" ht="20.100000000000001" customHeight="1" x14ac:dyDescent="0.2"/>
    <row r="1415" ht="20.100000000000001" customHeight="1" x14ac:dyDescent="0.2"/>
    <row r="1416" ht="20.100000000000001" customHeight="1" x14ac:dyDescent="0.2"/>
    <row r="1417" ht="20.100000000000001" customHeight="1" x14ac:dyDescent="0.2"/>
    <row r="1418" ht="20.100000000000001" customHeight="1" x14ac:dyDescent="0.2"/>
    <row r="1419" ht="20.100000000000001" customHeight="1" x14ac:dyDescent="0.2"/>
    <row r="1420" ht="20.100000000000001" customHeight="1" x14ac:dyDescent="0.2"/>
    <row r="1421" ht="20.100000000000001" customHeight="1" x14ac:dyDescent="0.2"/>
    <row r="1422" ht="20.100000000000001" customHeight="1" x14ac:dyDescent="0.2"/>
    <row r="1423" ht="20.100000000000001" customHeight="1" x14ac:dyDescent="0.2"/>
    <row r="1424" ht="20.100000000000001" customHeight="1" x14ac:dyDescent="0.2"/>
    <row r="1425" ht="20.100000000000001" customHeight="1" x14ac:dyDescent="0.2"/>
    <row r="1426" ht="20.100000000000001" customHeight="1" x14ac:dyDescent="0.2"/>
    <row r="1427" ht="20.100000000000001" customHeight="1" x14ac:dyDescent="0.2"/>
    <row r="1428" ht="20.100000000000001" customHeight="1" x14ac:dyDescent="0.2"/>
    <row r="1429" ht="20.100000000000001" customHeight="1" x14ac:dyDescent="0.2"/>
    <row r="1430" ht="20.100000000000001" customHeight="1" x14ac:dyDescent="0.2"/>
    <row r="1431" ht="20.100000000000001" customHeight="1" x14ac:dyDescent="0.2"/>
    <row r="1432" ht="20.100000000000001" customHeight="1" x14ac:dyDescent="0.2"/>
    <row r="1433" ht="20.100000000000001" customHeight="1" x14ac:dyDescent="0.2"/>
    <row r="1434" ht="20.100000000000001" customHeight="1" x14ac:dyDescent="0.2"/>
    <row r="1435" ht="20.100000000000001" customHeight="1" x14ac:dyDescent="0.2"/>
    <row r="1436" ht="20.100000000000001" customHeight="1" x14ac:dyDescent="0.2"/>
    <row r="1437" ht="20.100000000000001" customHeight="1" x14ac:dyDescent="0.2"/>
    <row r="1438" ht="20.100000000000001" customHeight="1" x14ac:dyDescent="0.2"/>
    <row r="1439" ht="20.100000000000001" customHeight="1" x14ac:dyDescent="0.2"/>
    <row r="1440" ht="20.100000000000001" customHeight="1" x14ac:dyDescent="0.2"/>
    <row r="1441" ht="20.100000000000001" customHeight="1" x14ac:dyDescent="0.2"/>
    <row r="1442" ht="20.100000000000001" customHeight="1" x14ac:dyDescent="0.2"/>
    <row r="1443" ht="20.100000000000001" customHeight="1" x14ac:dyDescent="0.2"/>
    <row r="1444" ht="20.100000000000001" customHeight="1" x14ac:dyDescent="0.2"/>
    <row r="1445" ht="20.100000000000001" customHeight="1" x14ac:dyDescent="0.2"/>
    <row r="1446" ht="20.100000000000001" customHeight="1" x14ac:dyDescent="0.2"/>
    <row r="1447" ht="20.100000000000001" customHeight="1" x14ac:dyDescent="0.2"/>
    <row r="1448" ht="20.100000000000001" customHeight="1" x14ac:dyDescent="0.2"/>
    <row r="1449" ht="20.100000000000001" customHeight="1" x14ac:dyDescent="0.2"/>
    <row r="1450" ht="20.100000000000001" customHeight="1" x14ac:dyDescent="0.2"/>
    <row r="1451" ht="20.100000000000001" customHeight="1" x14ac:dyDescent="0.2"/>
    <row r="1452" ht="20.100000000000001" customHeight="1" x14ac:dyDescent="0.2"/>
    <row r="1453" ht="20.100000000000001" customHeight="1" x14ac:dyDescent="0.2"/>
    <row r="1454" ht="20.100000000000001" customHeight="1" x14ac:dyDescent="0.2"/>
    <row r="1455" ht="20.100000000000001" customHeight="1" x14ac:dyDescent="0.2"/>
    <row r="1456" ht="20.100000000000001" customHeight="1" x14ac:dyDescent="0.2"/>
    <row r="1457" ht="20.100000000000001" customHeight="1" x14ac:dyDescent="0.2"/>
    <row r="1458" ht="20.100000000000001" customHeight="1" x14ac:dyDescent="0.2"/>
    <row r="1459" ht="20.100000000000001" customHeight="1" x14ac:dyDescent="0.2"/>
    <row r="1460" ht="20.100000000000001" customHeight="1" x14ac:dyDescent="0.2"/>
    <row r="1461" ht="20.100000000000001" customHeight="1" x14ac:dyDescent="0.2"/>
    <row r="1462" ht="20.100000000000001" customHeight="1" x14ac:dyDescent="0.2"/>
    <row r="1463" ht="20.100000000000001" customHeight="1" x14ac:dyDescent="0.2"/>
    <row r="1464" ht="20.100000000000001" customHeight="1" x14ac:dyDescent="0.2"/>
    <row r="1465" ht="20.100000000000001" customHeight="1" x14ac:dyDescent="0.2"/>
    <row r="1466" ht="20.100000000000001" customHeight="1" x14ac:dyDescent="0.2"/>
    <row r="1467" ht="20.100000000000001" customHeight="1" x14ac:dyDescent="0.2"/>
    <row r="1468" ht="20.100000000000001" customHeight="1" x14ac:dyDescent="0.2"/>
    <row r="1469" ht="20.100000000000001" customHeight="1" x14ac:dyDescent="0.2"/>
    <row r="1470" ht="20.100000000000001" customHeight="1" x14ac:dyDescent="0.2"/>
    <row r="1471" ht="20.100000000000001" customHeight="1" x14ac:dyDescent="0.2"/>
    <row r="1472" ht="20.100000000000001" customHeight="1" x14ac:dyDescent="0.2"/>
    <row r="1473" ht="20.100000000000001" customHeight="1" x14ac:dyDescent="0.2"/>
    <row r="1474" ht="20.100000000000001" customHeight="1" x14ac:dyDescent="0.2"/>
    <row r="1475" ht="20.100000000000001" customHeight="1" x14ac:dyDescent="0.2"/>
    <row r="1476" ht="20.100000000000001" customHeight="1" x14ac:dyDescent="0.2"/>
    <row r="1477" ht="20.100000000000001" customHeight="1" x14ac:dyDescent="0.2"/>
    <row r="1478" ht="20.100000000000001" customHeight="1" x14ac:dyDescent="0.2"/>
    <row r="1479" ht="20.100000000000001" customHeight="1" x14ac:dyDescent="0.2"/>
    <row r="1480" ht="20.100000000000001" customHeight="1" x14ac:dyDescent="0.2"/>
    <row r="1481" ht="20.100000000000001" customHeight="1" x14ac:dyDescent="0.2"/>
    <row r="1482" ht="20.100000000000001" customHeight="1" x14ac:dyDescent="0.2"/>
    <row r="1483" ht="20.100000000000001" customHeight="1" x14ac:dyDescent="0.2"/>
    <row r="1484" ht="20.100000000000001" customHeight="1" x14ac:dyDescent="0.2"/>
    <row r="1485" ht="20.100000000000001" customHeight="1" x14ac:dyDescent="0.2"/>
    <row r="1486" ht="20.100000000000001" customHeight="1" x14ac:dyDescent="0.2"/>
    <row r="1487" ht="20.100000000000001" customHeight="1" x14ac:dyDescent="0.2"/>
    <row r="1488" ht="20.100000000000001" customHeight="1" x14ac:dyDescent="0.2"/>
    <row r="1489" ht="20.100000000000001" customHeight="1" x14ac:dyDescent="0.2"/>
    <row r="1490" ht="20.100000000000001" customHeight="1" x14ac:dyDescent="0.2"/>
    <row r="1491" ht="20.100000000000001" customHeight="1" x14ac:dyDescent="0.2"/>
    <row r="1492" ht="20.100000000000001" customHeight="1" x14ac:dyDescent="0.2"/>
    <row r="1493" ht="20.100000000000001" customHeight="1" x14ac:dyDescent="0.2"/>
    <row r="1494" ht="20.100000000000001" customHeight="1" x14ac:dyDescent="0.2"/>
    <row r="1495" ht="20.100000000000001" customHeight="1" x14ac:dyDescent="0.2"/>
    <row r="1496" ht="20.100000000000001" customHeight="1" x14ac:dyDescent="0.2"/>
    <row r="1497" ht="20.100000000000001" customHeight="1" x14ac:dyDescent="0.2"/>
    <row r="1498" ht="20.100000000000001" customHeight="1" x14ac:dyDescent="0.2"/>
    <row r="1499" ht="20.100000000000001" customHeight="1" x14ac:dyDescent="0.2"/>
    <row r="1500" ht="20.100000000000001" customHeight="1" x14ac:dyDescent="0.2"/>
    <row r="1501" ht="20.100000000000001" customHeight="1" x14ac:dyDescent="0.2"/>
    <row r="1502" ht="20.100000000000001" customHeight="1" x14ac:dyDescent="0.2"/>
    <row r="1503" ht="20.100000000000001" customHeight="1" x14ac:dyDescent="0.2"/>
    <row r="1504" ht="20.100000000000001" customHeight="1" x14ac:dyDescent="0.2"/>
    <row r="1505" ht="20.100000000000001" customHeight="1" x14ac:dyDescent="0.2"/>
    <row r="1506" ht="20.100000000000001" customHeight="1" x14ac:dyDescent="0.2"/>
    <row r="1507" ht="20.100000000000001" customHeight="1" x14ac:dyDescent="0.2"/>
    <row r="1508" ht="20.100000000000001" customHeight="1" x14ac:dyDescent="0.2"/>
    <row r="1509" ht="20.100000000000001" customHeight="1" x14ac:dyDescent="0.2"/>
    <row r="1510" ht="20.100000000000001" customHeight="1" x14ac:dyDescent="0.2"/>
    <row r="1511" ht="20.100000000000001" customHeight="1" x14ac:dyDescent="0.2"/>
    <row r="1512" ht="20.100000000000001" customHeight="1" x14ac:dyDescent="0.2"/>
    <row r="1513" ht="20.100000000000001" customHeight="1" x14ac:dyDescent="0.2"/>
    <row r="1514" ht="20.100000000000001" customHeight="1" x14ac:dyDescent="0.2"/>
    <row r="1515" ht="20.100000000000001" customHeight="1" x14ac:dyDescent="0.2"/>
    <row r="1516" ht="20.100000000000001" customHeight="1" x14ac:dyDescent="0.2"/>
    <row r="1517" ht="20.100000000000001" customHeight="1" x14ac:dyDescent="0.2"/>
    <row r="1518" ht="20.100000000000001" customHeight="1" x14ac:dyDescent="0.2"/>
    <row r="1519" ht="20.100000000000001" customHeight="1" x14ac:dyDescent="0.2"/>
    <row r="1520" ht="20.100000000000001" customHeight="1" x14ac:dyDescent="0.2"/>
    <row r="1521" ht="20.100000000000001" customHeight="1" x14ac:dyDescent="0.2"/>
    <row r="1522" ht="20.100000000000001" customHeight="1" x14ac:dyDescent="0.2"/>
    <row r="1523" ht="20.100000000000001" customHeight="1" x14ac:dyDescent="0.2"/>
    <row r="1524" ht="20.100000000000001" customHeight="1" x14ac:dyDescent="0.2"/>
    <row r="1525" ht="20.100000000000001" customHeight="1" x14ac:dyDescent="0.2"/>
    <row r="1526" ht="20.100000000000001" customHeight="1" x14ac:dyDescent="0.2"/>
    <row r="1527" ht="20.100000000000001" customHeight="1" x14ac:dyDescent="0.2"/>
    <row r="1528" ht="20.100000000000001" customHeight="1" x14ac:dyDescent="0.2"/>
    <row r="1529" ht="20.100000000000001" customHeight="1" x14ac:dyDescent="0.2"/>
    <row r="1530" ht="20.100000000000001" customHeight="1" x14ac:dyDescent="0.2"/>
    <row r="1531" ht="20.100000000000001" customHeight="1" x14ac:dyDescent="0.2"/>
    <row r="1532" ht="20.100000000000001" customHeight="1" x14ac:dyDescent="0.2"/>
    <row r="1533" ht="20.100000000000001" customHeight="1" x14ac:dyDescent="0.2"/>
    <row r="1534" ht="20.100000000000001" customHeight="1" x14ac:dyDescent="0.2"/>
    <row r="1535" ht="20.100000000000001" customHeight="1" x14ac:dyDescent="0.2"/>
    <row r="1536" ht="20.100000000000001" customHeight="1" x14ac:dyDescent="0.2"/>
    <row r="1537" ht="20.100000000000001" customHeight="1" x14ac:dyDescent="0.2"/>
    <row r="1538" ht="20.100000000000001" customHeight="1" x14ac:dyDescent="0.2"/>
    <row r="1539" ht="20.100000000000001" customHeight="1" x14ac:dyDescent="0.2"/>
    <row r="1540" ht="20.100000000000001" customHeight="1" x14ac:dyDescent="0.2"/>
    <row r="1541" ht="20.100000000000001" customHeight="1" x14ac:dyDescent="0.2"/>
    <row r="1542" ht="20.100000000000001" customHeight="1" x14ac:dyDescent="0.2"/>
    <row r="1543" ht="20.100000000000001" customHeight="1" x14ac:dyDescent="0.2"/>
    <row r="1544" ht="20.100000000000001" customHeight="1" x14ac:dyDescent="0.2"/>
    <row r="1545" ht="20.100000000000001" customHeight="1" x14ac:dyDescent="0.2"/>
    <row r="1546" ht="20.100000000000001" customHeight="1" x14ac:dyDescent="0.2"/>
    <row r="1547" ht="20.100000000000001" customHeight="1" x14ac:dyDescent="0.2"/>
    <row r="1548" ht="20.100000000000001" customHeight="1" x14ac:dyDescent="0.2"/>
    <row r="1549" ht="20.100000000000001" customHeight="1" x14ac:dyDescent="0.2"/>
    <row r="1550" ht="20.100000000000001" customHeight="1" x14ac:dyDescent="0.2"/>
    <row r="1551" ht="20.100000000000001" customHeight="1" x14ac:dyDescent="0.2"/>
    <row r="1552" ht="20.100000000000001" customHeight="1" x14ac:dyDescent="0.2"/>
    <row r="1553" ht="20.100000000000001" customHeight="1" x14ac:dyDescent="0.2"/>
    <row r="1554" ht="20.100000000000001" customHeight="1" x14ac:dyDescent="0.2"/>
    <row r="1555" ht="20.100000000000001" customHeight="1" x14ac:dyDescent="0.2"/>
    <row r="1556" ht="20.100000000000001" customHeight="1" x14ac:dyDescent="0.2"/>
    <row r="1557" ht="20.100000000000001" customHeight="1" x14ac:dyDescent="0.2"/>
    <row r="1558" ht="20.100000000000001" customHeight="1" x14ac:dyDescent="0.2"/>
    <row r="1559" ht="20.100000000000001" customHeight="1" x14ac:dyDescent="0.2"/>
    <row r="1560" ht="20.100000000000001" customHeight="1" x14ac:dyDescent="0.2"/>
    <row r="1561" ht="20.100000000000001" customHeight="1" x14ac:dyDescent="0.2"/>
    <row r="1562" ht="20.100000000000001" customHeight="1" x14ac:dyDescent="0.2"/>
    <row r="1563" ht="20.100000000000001" customHeight="1" x14ac:dyDescent="0.2"/>
    <row r="1564" ht="20.100000000000001" customHeight="1" x14ac:dyDescent="0.2"/>
    <row r="1565" ht="20.100000000000001" customHeight="1" x14ac:dyDescent="0.2"/>
    <row r="1566" ht="20.100000000000001" customHeight="1" x14ac:dyDescent="0.2"/>
    <row r="1567" ht="20.100000000000001" customHeight="1" x14ac:dyDescent="0.2"/>
    <row r="1568" ht="20.100000000000001" customHeight="1" x14ac:dyDescent="0.2"/>
    <row r="1569" ht="20.100000000000001" customHeight="1" x14ac:dyDescent="0.2"/>
    <row r="1570" ht="20.100000000000001" customHeight="1" x14ac:dyDescent="0.2"/>
    <row r="1571" ht="20.100000000000001" customHeight="1" x14ac:dyDescent="0.2"/>
    <row r="1572" ht="20.100000000000001" customHeight="1" x14ac:dyDescent="0.2"/>
    <row r="1573" ht="20.100000000000001" customHeight="1" x14ac:dyDescent="0.2"/>
    <row r="1574" ht="20.100000000000001" customHeight="1" x14ac:dyDescent="0.2"/>
    <row r="1575" ht="20.100000000000001" customHeight="1" x14ac:dyDescent="0.2"/>
    <row r="1576" ht="20.100000000000001" customHeight="1" x14ac:dyDescent="0.2"/>
    <row r="1577" ht="20.100000000000001" customHeight="1" x14ac:dyDescent="0.2"/>
    <row r="1578" ht="20.100000000000001" customHeight="1" x14ac:dyDescent="0.2"/>
    <row r="1579" ht="20.100000000000001" customHeight="1" x14ac:dyDescent="0.2"/>
    <row r="1580" ht="20.100000000000001" customHeight="1" x14ac:dyDescent="0.2"/>
    <row r="1581" ht="20.100000000000001" customHeight="1" x14ac:dyDescent="0.2"/>
    <row r="1582" ht="20.100000000000001" customHeight="1" x14ac:dyDescent="0.2"/>
    <row r="1583" ht="20.100000000000001" customHeight="1" x14ac:dyDescent="0.2"/>
    <row r="1584" ht="20.100000000000001" customHeight="1" x14ac:dyDescent="0.2"/>
    <row r="1585" ht="20.100000000000001" customHeight="1" x14ac:dyDescent="0.2"/>
    <row r="1586" ht="20.100000000000001" customHeight="1" x14ac:dyDescent="0.2"/>
    <row r="1587" ht="20.100000000000001" customHeight="1" x14ac:dyDescent="0.2"/>
    <row r="1588" ht="20.100000000000001" customHeight="1" x14ac:dyDescent="0.2"/>
    <row r="1589" ht="20.100000000000001" customHeight="1" x14ac:dyDescent="0.2"/>
    <row r="1590" ht="20.100000000000001" customHeight="1" x14ac:dyDescent="0.2"/>
    <row r="1591" ht="20.100000000000001" customHeight="1" x14ac:dyDescent="0.2"/>
    <row r="1592" ht="20.100000000000001" customHeight="1" x14ac:dyDescent="0.2"/>
    <row r="1593" ht="20.100000000000001" customHeight="1" x14ac:dyDescent="0.2"/>
    <row r="1594" ht="20.100000000000001" customHeight="1" x14ac:dyDescent="0.2"/>
    <row r="1595" ht="20.100000000000001" customHeight="1" x14ac:dyDescent="0.2"/>
    <row r="1596" ht="20.100000000000001" customHeight="1" x14ac:dyDescent="0.2"/>
    <row r="1597" ht="20.100000000000001" customHeight="1" x14ac:dyDescent="0.2"/>
    <row r="1598" ht="20.100000000000001" customHeight="1" x14ac:dyDescent="0.2"/>
    <row r="1599" ht="20.100000000000001" customHeight="1" x14ac:dyDescent="0.2"/>
    <row r="1600" ht="20.100000000000001" customHeight="1" x14ac:dyDescent="0.2"/>
    <row r="1601" ht="20.100000000000001" customHeight="1" x14ac:dyDescent="0.2"/>
    <row r="1602" ht="20.100000000000001" customHeight="1" x14ac:dyDescent="0.2"/>
    <row r="1603" ht="20.100000000000001" customHeight="1" x14ac:dyDescent="0.2"/>
    <row r="1604" ht="20.100000000000001" customHeight="1" x14ac:dyDescent="0.2"/>
    <row r="1605" ht="20.100000000000001" customHeight="1" x14ac:dyDescent="0.2"/>
    <row r="1606" ht="20.100000000000001" customHeight="1" x14ac:dyDescent="0.2"/>
    <row r="1607" ht="20.100000000000001" customHeight="1" x14ac:dyDescent="0.2"/>
    <row r="1608" ht="20.100000000000001" customHeight="1" x14ac:dyDescent="0.2"/>
    <row r="1609" ht="20.100000000000001" customHeight="1" x14ac:dyDescent="0.2"/>
    <row r="1610" ht="20.100000000000001" customHeight="1" x14ac:dyDescent="0.2"/>
    <row r="1611" ht="20.100000000000001" customHeight="1" x14ac:dyDescent="0.2"/>
    <row r="1612" ht="20.100000000000001" customHeight="1" x14ac:dyDescent="0.2"/>
    <row r="1613" ht="20.100000000000001" customHeight="1" x14ac:dyDescent="0.2"/>
    <row r="1614" ht="20.100000000000001" customHeight="1" x14ac:dyDescent="0.2"/>
    <row r="1615" ht="20.100000000000001" customHeight="1" x14ac:dyDescent="0.2"/>
    <row r="1616" ht="20.100000000000001" customHeight="1" x14ac:dyDescent="0.2"/>
    <row r="1617" ht="20.100000000000001" customHeight="1" x14ac:dyDescent="0.2"/>
    <row r="1618" ht="20.100000000000001" customHeight="1" x14ac:dyDescent="0.2"/>
    <row r="1619" ht="20.100000000000001" customHeight="1" x14ac:dyDescent="0.2"/>
    <row r="1620" ht="20.100000000000001" customHeight="1" x14ac:dyDescent="0.2"/>
    <row r="1621" ht="20.100000000000001" customHeight="1" x14ac:dyDescent="0.2"/>
    <row r="1622" ht="20.100000000000001" customHeight="1" x14ac:dyDescent="0.2"/>
    <row r="1623" ht="20.100000000000001" customHeight="1" x14ac:dyDescent="0.2"/>
    <row r="1624" ht="20.100000000000001" customHeight="1" x14ac:dyDescent="0.2"/>
    <row r="1625" ht="20.100000000000001" customHeight="1" x14ac:dyDescent="0.2"/>
    <row r="1626" ht="20.100000000000001" customHeight="1" x14ac:dyDescent="0.2"/>
    <row r="1627" ht="20.100000000000001" customHeight="1" x14ac:dyDescent="0.2"/>
  </sheetData>
  <mergeCells count="1093">
    <mergeCell ref="B83:I83"/>
    <mergeCell ref="J83:M83"/>
    <mergeCell ref="N83:Q83"/>
    <mergeCell ref="R83:U83"/>
    <mergeCell ref="V83:Y83"/>
    <mergeCell ref="Z83:AD83"/>
    <mergeCell ref="B84:I84"/>
    <mergeCell ref="J84:M84"/>
    <mergeCell ref="N84:Q84"/>
    <mergeCell ref="R84:U84"/>
    <mergeCell ref="V84:Y84"/>
    <mergeCell ref="Z84:AD84"/>
    <mergeCell ref="B23:I23"/>
    <mergeCell ref="J23:M23"/>
    <mergeCell ref="N23:Q23"/>
    <mergeCell ref="R23:U23"/>
    <mergeCell ref="V23:Y23"/>
    <mergeCell ref="Z23:AD23"/>
    <mergeCell ref="B24:I24"/>
    <mergeCell ref="J24:M24"/>
    <mergeCell ref="N24:Q24"/>
    <mergeCell ref="R24:U24"/>
    <mergeCell ref="V24:Y24"/>
    <mergeCell ref="Z24:AD24"/>
    <mergeCell ref="B63:I63"/>
    <mergeCell ref="J63:M63"/>
    <mergeCell ref="N63:Q63"/>
    <mergeCell ref="R63:U63"/>
    <mergeCell ref="V63:Y63"/>
    <mergeCell ref="Z63:AD63"/>
    <mergeCell ref="N74:Q74"/>
    <mergeCell ref="R74:U74"/>
    <mergeCell ref="V74:Y74"/>
    <mergeCell ref="Z74:AD74"/>
    <mergeCell ref="B65:Y65"/>
    <mergeCell ref="Z65:AD65"/>
    <mergeCell ref="V37:Y37"/>
    <mergeCell ref="R37:U37"/>
    <mergeCell ref="N37:Q37"/>
    <mergeCell ref="J37:M37"/>
    <mergeCell ref="B37:I37"/>
    <mergeCell ref="B43:I43"/>
    <mergeCell ref="J43:M43"/>
    <mergeCell ref="N43:Q43"/>
    <mergeCell ref="R43:U43"/>
    <mergeCell ref="V43:Y43"/>
    <mergeCell ref="Z43:AD43"/>
    <mergeCell ref="B44:I44"/>
    <mergeCell ref="J44:M44"/>
    <mergeCell ref="N44:Q44"/>
    <mergeCell ref="R44:U44"/>
    <mergeCell ref="V44:Y44"/>
    <mergeCell ref="Z44:AD44"/>
    <mergeCell ref="B64:I64"/>
    <mergeCell ref="J64:M64"/>
    <mergeCell ref="N64:Q64"/>
    <mergeCell ref="R64:U64"/>
    <mergeCell ref="V64:Y64"/>
    <mergeCell ref="Z64:AD64"/>
    <mergeCell ref="N17:Q17"/>
    <mergeCell ref="R17:U17"/>
    <mergeCell ref="V17:Y17"/>
    <mergeCell ref="Z17:AD17"/>
    <mergeCell ref="B26:AD26"/>
    <mergeCell ref="B20:I20"/>
    <mergeCell ref="J20:M20"/>
    <mergeCell ref="N20:Q20"/>
    <mergeCell ref="R20:U20"/>
    <mergeCell ref="V20:Y20"/>
    <mergeCell ref="Z20:AD20"/>
    <mergeCell ref="B18:I18"/>
    <mergeCell ref="J18:M18"/>
    <mergeCell ref="N18:Q18"/>
    <mergeCell ref="R18:U18"/>
    <mergeCell ref="V18:Y18"/>
    <mergeCell ref="V78:Y78"/>
    <mergeCell ref="B19:I19"/>
    <mergeCell ref="J19:M19"/>
    <mergeCell ref="N19:Q19"/>
    <mergeCell ref="R19:U19"/>
    <mergeCell ref="V19:Y19"/>
    <mergeCell ref="Z19:AD19"/>
    <mergeCell ref="B25:Y25"/>
    <mergeCell ref="Z25:AD25"/>
    <mergeCell ref="B21:I21"/>
    <mergeCell ref="J21:M21"/>
    <mergeCell ref="N21:Q21"/>
    <mergeCell ref="R21:U21"/>
    <mergeCell ref="V21:Y21"/>
    <mergeCell ref="Z21:AD21"/>
    <mergeCell ref="Z37:AD37"/>
    <mergeCell ref="B16:I16"/>
    <mergeCell ref="J16:M16"/>
    <mergeCell ref="N16:Q16"/>
    <mergeCell ref="R16:U16"/>
    <mergeCell ref="V16:Y16"/>
    <mergeCell ref="Z16:AD16"/>
    <mergeCell ref="Z18:AD18"/>
    <mergeCell ref="N33:Q33"/>
    <mergeCell ref="V33:Y33"/>
    <mergeCell ref="Z33:AD33"/>
    <mergeCell ref="N34:Q34"/>
    <mergeCell ref="V34:Y34"/>
    <mergeCell ref="Z34:AD34"/>
    <mergeCell ref="N30:Q30"/>
    <mergeCell ref="N31:Q31"/>
    <mergeCell ref="N32:Q32"/>
    <mergeCell ref="V32:Y32"/>
    <mergeCell ref="Z32:AD32"/>
    <mergeCell ref="B22:I22"/>
    <mergeCell ref="J22:M22"/>
    <mergeCell ref="N22:Q22"/>
    <mergeCell ref="R22:U22"/>
    <mergeCell ref="V22:Y22"/>
    <mergeCell ref="Z22:AD22"/>
    <mergeCell ref="B32:I32"/>
    <mergeCell ref="J32:M32"/>
    <mergeCell ref="R32:U32"/>
    <mergeCell ref="B33:I33"/>
    <mergeCell ref="J33:M33"/>
    <mergeCell ref="R33:U33"/>
    <mergeCell ref="B17:I17"/>
    <mergeCell ref="J17:M17"/>
    <mergeCell ref="N14:Q14"/>
    <mergeCell ref="R14:U14"/>
    <mergeCell ref="V14:Y14"/>
    <mergeCell ref="Z14:AD14"/>
    <mergeCell ref="B15:I15"/>
    <mergeCell ref="J15:M15"/>
    <mergeCell ref="N15:Q15"/>
    <mergeCell ref="R15:U15"/>
    <mergeCell ref="V15:Y15"/>
    <mergeCell ref="Z15:AD15"/>
    <mergeCell ref="Z10:AD10"/>
    <mergeCell ref="B11:I11"/>
    <mergeCell ref="J11:M11"/>
    <mergeCell ref="N11:Q11"/>
    <mergeCell ref="R11:U11"/>
    <mergeCell ref="V11:Y11"/>
    <mergeCell ref="Z11:AD11"/>
    <mergeCell ref="B13:I13"/>
    <mergeCell ref="J13:M13"/>
    <mergeCell ref="N13:Q13"/>
    <mergeCell ref="R13:U13"/>
    <mergeCell ref="V13:Y13"/>
    <mergeCell ref="Z13:AD13"/>
    <mergeCell ref="CL45:CM45"/>
    <mergeCell ref="CG45:CH45"/>
    <mergeCell ref="CI45:CJ45"/>
    <mergeCell ref="CN45:CO45"/>
    <mergeCell ref="CG47:CH47"/>
    <mergeCell ref="CI47:CJ47"/>
    <mergeCell ref="CG49:CI49"/>
    <mergeCell ref="B6:AD6"/>
    <mergeCell ref="AK6:AL6"/>
    <mergeCell ref="AM6:AN6"/>
    <mergeCell ref="AY6:AZ6"/>
    <mergeCell ref="BA6:BB6"/>
    <mergeCell ref="BP6:BQ6"/>
    <mergeCell ref="BR6:BS6"/>
    <mergeCell ref="CG6:CH6"/>
    <mergeCell ref="CI6:CJ6"/>
    <mergeCell ref="B7:I8"/>
    <mergeCell ref="J7:M8"/>
    <mergeCell ref="N7:Q8"/>
    <mergeCell ref="R7:U8"/>
    <mergeCell ref="V7:Y8"/>
    <mergeCell ref="Z7:AD8"/>
    <mergeCell ref="AK8:AM8"/>
    <mergeCell ref="AY8:BA8"/>
    <mergeCell ref="BP8:BR8"/>
    <mergeCell ref="CG8:CI8"/>
    <mergeCell ref="B9:I9"/>
    <mergeCell ref="J9:M9"/>
    <mergeCell ref="N9:Q9"/>
    <mergeCell ref="R9:U9"/>
    <mergeCell ref="BF45:BG45"/>
    <mergeCell ref="AY47:AZ47"/>
    <mergeCell ref="N53:Q53"/>
    <mergeCell ref="R53:U53"/>
    <mergeCell ref="V53:Y53"/>
    <mergeCell ref="Z53:AD53"/>
    <mergeCell ref="BA47:BB47"/>
    <mergeCell ref="AY49:BA49"/>
    <mergeCell ref="BU45:BV45"/>
    <mergeCell ref="BP45:BQ45"/>
    <mergeCell ref="BR45:BS45"/>
    <mergeCell ref="BW45:BX45"/>
    <mergeCell ref="BP47:BQ47"/>
    <mergeCell ref="BR47:BS47"/>
    <mergeCell ref="BP49:BR49"/>
    <mergeCell ref="AR45:AS45"/>
    <mergeCell ref="AP45:AQ45"/>
    <mergeCell ref="BD45:BE45"/>
    <mergeCell ref="AY45:AZ45"/>
    <mergeCell ref="BA45:BB45"/>
    <mergeCell ref="AK49:AM49"/>
    <mergeCell ref="AK45:AL45"/>
    <mergeCell ref="AM45:AN45"/>
    <mergeCell ref="AK47:AL47"/>
    <mergeCell ref="AM47:AN47"/>
    <mergeCell ref="B46:AD46"/>
    <mergeCell ref="N57:Q57"/>
    <mergeCell ref="R57:U57"/>
    <mergeCell ref="V57:Y57"/>
    <mergeCell ref="Z57:AD57"/>
    <mergeCell ref="B62:I62"/>
    <mergeCell ref="J62:M62"/>
    <mergeCell ref="N62:Q62"/>
    <mergeCell ref="R62:U62"/>
    <mergeCell ref="V62:Y62"/>
    <mergeCell ref="Z62:AD62"/>
    <mergeCell ref="B66:AD66"/>
    <mergeCell ref="B42:I42"/>
    <mergeCell ref="J42:M42"/>
    <mergeCell ref="N42:Q42"/>
    <mergeCell ref="R42:U42"/>
    <mergeCell ref="V42:Y42"/>
    <mergeCell ref="Z42:AD42"/>
    <mergeCell ref="B58:I58"/>
    <mergeCell ref="J58:M58"/>
    <mergeCell ref="N58:Q58"/>
    <mergeCell ref="R58:U58"/>
    <mergeCell ref="V58:Y58"/>
    <mergeCell ref="Z58:AD58"/>
    <mergeCell ref="B61:I61"/>
    <mergeCell ref="J61:M61"/>
    <mergeCell ref="N61:Q61"/>
    <mergeCell ref="R61:U61"/>
    <mergeCell ref="V61:Y61"/>
    <mergeCell ref="Z61:AD61"/>
    <mergeCell ref="Z52:AD52"/>
    <mergeCell ref="B53:I53"/>
    <mergeCell ref="J53:M53"/>
    <mergeCell ref="B38:I38"/>
    <mergeCell ref="J38:M38"/>
    <mergeCell ref="N38:Q38"/>
    <mergeCell ref="R38:U38"/>
    <mergeCell ref="V38:Y38"/>
    <mergeCell ref="Z38:AD38"/>
    <mergeCell ref="B47:AD47"/>
    <mergeCell ref="B48:I49"/>
    <mergeCell ref="J48:M49"/>
    <mergeCell ref="N48:Q49"/>
    <mergeCell ref="R48:U49"/>
    <mergeCell ref="B71:I71"/>
    <mergeCell ref="B74:I74"/>
    <mergeCell ref="J71:M71"/>
    <mergeCell ref="B76:I76"/>
    <mergeCell ref="J76:M76"/>
    <mergeCell ref="B72:I72"/>
    <mergeCell ref="J72:M72"/>
    <mergeCell ref="N72:Q72"/>
    <mergeCell ref="R72:U72"/>
    <mergeCell ref="V72:Y72"/>
    <mergeCell ref="Z72:AD72"/>
    <mergeCell ref="B73:I73"/>
    <mergeCell ref="J73:M73"/>
    <mergeCell ref="N73:Q73"/>
    <mergeCell ref="R73:U73"/>
    <mergeCell ref="V73:Y73"/>
    <mergeCell ref="Z73:AD73"/>
    <mergeCell ref="N56:Q56"/>
    <mergeCell ref="R56:U56"/>
    <mergeCell ref="V56:Y56"/>
    <mergeCell ref="Z56:AD56"/>
    <mergeCell ref="J74:M74"/>
    <mergeCell ref="B86:AD86"/>
    <mergeCell ref="B91:I91"/>
    <mergeCell ref="J91:M91"/>
    <mergeCell ref="N91:Q91"/>
    <mergeCell ref="R91:U91"/>
    <mergeCell ref="V48:Y49"/>
    <mergeCell ref="Z48:AD49"/>
    <mergeCell ref="N50:Q50"/>
    <mergeCell ref="R50:U50"/>
    <mergeCell ref="V50:Y50"/>
    <mergeCell ref="Z50:AD50"/>
    <mergeCell ref="N51:Q51"/>
    <mergeCell ref="R51:U51"/>
    <mergeCell ref="V51:Y51"/>
    <mergeCell ref="Z51:AD51"/>
    <mergeCell ref="N52:Q52"/>
    <mergeCell ref="R52:U52"/>
    <mergeCell ref="V52:Y52"/>
    <mergeCell ref="B75:I75"/>
    <mergeCell ref="J75:M75"/>
    <mergeCell ref="N75:Q75"/>
    <mergeCell ref="R75:U75"/>
    <mergeCell ref="V75:Y75"/>
    <mergeCell ref="B54:I54"/>
    <mergeCell ref="J54:M54"/>
    <mergeCell ref="N54:Q54"/>
    <mergeCell ref="R54:U54"/>
    <mergeCell ref="V54:Y54"/>
    <mergeCell ref="Z54:AD54"/>
    <mergeCell ref="B55:I55"/>
    <mergeCell ref="J55:M55"/>
    <mergeCell ref="B41:I41"/>
    <mergeCell ref="J41:M41"/>
    <mergeCell ref="N41:Q41"/>
    <mergeCell ref="R41:U41"/>
    <mergeCell ref="V41:Y41"/>
    <mergeCell ref="Z41:AD41"/>
    <mergeCell ref="B34:I34"/>
    <mergeCell ref="J34:M34"/>
    <mergeCell ref="R34:U34"/>
    <mergeCell ref="B36:I36"/>
    <mergeCell ref="J36:M36"/>
    <mergeCell ref="N36:Q36"/>
    <mergeCell ref="R36:U36"/>
    <mergeCell ref="V36:Y36"/>
    <mergeCell ref="Z36:AD36"/>
    <mergeCell ref="J35:M35"/>
    <mergeCell ref="N35:Q35"/>
    <mergeCell ref="R35:U35"/>
    <mergeCell ref="V35:Y35"/>
    <mergeCell ref="Z35:AD35"/>
    <mergeCell ref="B35:I35"/>
    <mergeCell ref="B39:I39"/>
    <mergeCell ref="J39:M39"/>
    <mergeCell ref="N39:Q39"/>
    <mergeCell ref="R39:U39"/>
    <mergeCell ref="V39:Y39"/>
    <mergeCell ref="Z39:AD39"/>
    <mergeCell ref="B40:I40"/>
    <mergeCell ref="J40:M40"/>
    <mergeCell ref="N40:Q40"/>
    <mergeCell ref="R40:U40"/>
    <mergeCell ref="V40:Y40"/>
    <mergeCell ref="V1:X1"/>
    <mergeCell ref="AC1:AD1"/>
    <mergeCell ref="V2:X2"/>
    <mergeCell ref="AC2:AD2"/>
    <mergeCell ref="V3:AD3"/>
    <mergeCell ref="V4:AD4"/>
    <mergeCell ref="B31:I31"/>
    <mergeCell ref="J31:M31"/>
    <mergeCell ref="R31:U31"/>
    <mergeCell ref="V31:Y31"/>
    <mergeCell ref="Z31:AD31"/>
    <mergeCell ref="B27:AD27"/>
    <mergeCell ref="B28:I29"/>
    <mergeCell ref="J28:M29"/>
    <mergeCell ref="N28:Q29"/>
    <mergeCell ref="R28:U29"/>
    <mergeCell ref="V28:Y29"/>
    <mergeCell ref="Z28:AD29"/>
    <mergeCell ref="B30:I30"/>
    <mergeCell ref="J30:M30"/>
    <mergeCell ref="R30:U30"/>
    <mergeCell ref="V30:Y30"/>
    <mergeCell ref="Z30:AD30"/>
    <mergeCell ref="V9:Y9"/>
    <mergeCell ref="Z9:AD9"/>
    <mergeCell ref="B10:I10"/>
    <mergeCell ref="J10:M10"/>
    <mergeCell ref="N10:Q10"/>
    <mergeCell ref="R10:U10"/>
    <mergeCell ref="V10:Y10"/>
    <mergeCell ref="B14:I14"/>
    <mergeCell ref="J14:M14"/>
    <mergeCell ref="B45:Y45"/>
    <mergeCell ref="B67:AD67"/>
    <mergeCell ref="B68:I69"/>
    <mergeCell ref="J68:M69"/>
    <mergeCell ref="N68:Q69"/>
    <mergeCell ref="R68:U69"/>
    <mergeCell ref="V68:Y69"/>
    <mergeCell ref="Z68:AD69"/>
    <mergeCell ref="Z71:AD71"/>
    <mergeCell ref="N71:Q71"/>
    <mergeCell ref="R71:U71"/>
    <mergeCell ref="V71:Y71"/>
    <mergeCell ref="B70:I70"/>
    <mergeCell ref="J70:M70"/>
    <mergeCell ref="N70:Q70"/>
    <mergeCell ref="R70:U70"/>
    <mergeCell ref="V70:Y70"/>
    <mergeCell ref="Z70:AD70"/>
    <mergeCell ref="B50:I50"/>
    <mergeCell ref="J50:M50"/>
    <mergeCell ref="B51:I51"/>
    <mergeCell ref="J51:M51"/>
    <mergeCell ref="B52:I52"/>
    <mergeCell ref="J52:M52"/>
    <mergeCell ref="B56:I56"/>
    <mergeCell ref="J56:M56"/>
    <mergeCell ref="N55:Q55"/>
    <mergeCell ref="R55:U55"/>
    <mergeCell ref="V55:Y55"/>
    <mergeCell ref="Z55:AD55"/>
    <mergeCell ref="B57:I57"/>
    <mergeCell ref="J57:M57"/>
    <mergeCell ref="Z75:AD75"/>
    <mergeCell ref="N76:Q76"/>
    <mergeCell ref="R76:U76"/>
    <mergeCell ref="V76:Y76"/>
    <mergeCell ref="Z76:AD76"/>
    <mergeCell ref="B77:I77"/>
    <mergeCell ref="J77:M77"/>
    <mergeCell ref="N77:Q77"/>
    <mergeCell ref="R77:U77"/>
    <mergeCell ref="V77:Y77"/>
    <mergeCell ref="Z77:AD77"/>
    <mergeCell ref="B81:I81"/>
    <mergeCell ref="J81:M81"/>
    <mergeCell ref="N81:Q81"/>
    <mergeCell ref="R81:U81"/>
    <mergeCell ref="V81:Y81"/>
    <mergeCell ref="Z81:AD81"/>
    <mergeCell ref="B79:I79"/>
    <mergeCell ref="Z78:AD78"/>
    <mergeCell ref="B78:I78"/>
    <mergeCell ref="J78:M78"/>
    <mergeCell ref="N78:Q78"/>
    <mergeCell ref="R78:U78"/>
    <mergeCell ref="J92:M92"/>
    <mergeCell ref="N92:Q92"/>
    <mergeCell ref="R92:U92"/>
    <mergeCell ref="V92:Y92"/>
    <mergeCell ref="Z92:AD92"/>
    <mergeCell ref="B93:I93"/>
    <mergeCell ref="J93:M93"/>
    <mergeCell ref="N93:Q93"/>
    <mergeCell ref="R93:U93"/>
    <mergeCell ref="V93:Y93"/>
    <mergeCell ref="Z93:AD93"/>
    <mergeCell ref="B94:I94"/>
    <mergeCell ref="J94:M94"/>
    <mergeCell ref="N94:Q94"/>
    <mergeCell ref="R94:U94"/>
    <mergeCell ref="V94:Y94"/>
    <mergeCell ref="Z94:AD94"/>
    <mergeCell ref="R82:U82"/>
    <mergeCell ref="V82:Y82"/>
    <mergeCell ref="Z82:AD82"/>
    <mergeCell ref="B82:I82"/>
    <mergeCell ref="J82:M82"/>
    <mergeCell ref="B96:I96"/>
    <mergeCell ref="J96:M96"/>
    <mergeCell ref="N96:Q96"/>
    <mergeCell ref="R96:U96"/>
    <mergeCell ref="V96:Y96"/>
    <mergeCell ref="Z96:AD96"/>
    <mergeCell ref="B97:AD97"/>
    <mergeCell ref="B98:I99"/>
    <mergeCell ref="J98:M99"/>
    <mergeCell ref="N98:Q99"/>
    <mergeCell ref="R98:U99"/>
    <mergeCell ref="V98:Y99"/>
    <mergeCell ref="Z98:AD99"/>
    <mergeCell ref="Z85:AD85"/>
    <mergeCell ref="B85:Y85"/>
    <mergeCell ref="B87:AD87"/>
    <mergeCell ref="B88:I89"/>
    <mergeCell ref="J88:M89"/>
    <mergeCell ref="N88:Q89"/>
    <mergeCell ref="R88:U89"/>
    <mergeCell ref="V88:Y89"/>
    <mergeCell ref="Z88:AD89"/>
    <mergeCell ref="B90:I90"/>
    <mergeCell ref="J90:M90"/>
    <mergeCell ref="V91:Y91"/>
    <mergeCell ref="Z91:AD91"/>
    <mergeCell ref="B92:I92"/>
    <mergeCell ref="B100:I100"/>
    <mergeCell ref="J100:M100"/>
    <mergeCell ref="N100:Q100"/>
    <mergeCell ref="R100:U100"/>
    <mergeCell ref="B101:I101"/>
    <mergeCell ref="J101:M101"/>
    <mergeCell ref="N101:Q101"/>
    <mergeCell ref="R101:U101"/>
    <mergeCell ref="V100:Y100"/>
    <mergeCell ref="Z100:AD100"/>
    <mergeCell ref="V101:Y101"/>
    <mergeCell ref="Z101:AD101"/>
    <mergeCell ref="B103:I103"/>
    <mergeCell ref="J103:M103"/>
    <mergeCell ref="N103:Q103"/>
    <mergeCell ref="R103:U103"/>
    <mergeCell ref="V103:Y103"/>
    <mergeCell ref="Z103:AD103"/>
    <mergeCell ref="B102:I102"/>
    <mergeCell ref="J102:M102"/>
    <mergeCell ref="N102:Q102"/>
    <mergeCell ref="R102:U102"/>
    <mergeCell ref="V102:Y102"/>
    <mergeCell ref="Z102:AD102"/>
    <mergeCell ref="B104:Y104"/>
    <mergeCell ref="Z104:AD104"/>
    <mergeCell ref="B105:J105"/>
    <mergeCell ref="K105:N105"/>
    <mergeCell ref="O105:P105"/>
    <mergeCell ref="Q105:R105"/>
    <mergeCell ref="S105:T105"/>
    <mergeCell ref="U105:V105"/>
    <mergeCell ref="W105:X105"/>
    <mergeCell ref="Y105:Z105"/>
    <mergeCell ref="AA105:AD105"/>
    <mergeCell ref="B107:J107"/>
    <mergeCell ref="K107:N107"/>
    <mergeCell ref="O107:P107"/>
    <mergeCell ref="Q107:R107"/>
    <mergeCell ref="S107:T107"/>
    <mergeCell ref="U107:V107"/>
    <mergeCell ref="W107:X107"/>
    <mergeCell ref="Y107:Z107"/>
    <mergeCell ref="AA107:AD107"/>
    <mergeCell ref="B106:J106"/>
    <mergeCell ref="K106:N106"/>
    <mergeCell ref="O106:P106"/>
    <mergeCell ref="Q106:R106"/>
    <mergeCell ref="S106:T106"/>
    <mergeCell ref="U106:V106"/>
    <mergeCell ref="W106:X106"/>
    <mergeCell ref="Y106:Z106"/>
    <mergeCell ref="AA106:AD106"/>
    <mergeCell ref="B109:J109"/>
    <mergeCell ref="K109:N109"/>
    <mergeCell ref="O109:P109"/>
    <mergeCell ref="Q109:R109"/>
    <mergeCell ref="S109:T109"/>
    <mergeCell ref="U109:V109"/>
    <mergeCell ref="W109:X109"/>
    <mergeCell ref="Y109:Z109"/>
    <mergeCell ref="AA109:AD109"/>
    <mergeCell ref="B108:J108"/>
    <mergeCell ref="K108:N108"/>
    <mergeCell ref="O108:P108"/>
    <mergeCell ref="Q108:R108"/>
    <mergeCell ref="S108:T108"/>
    <mergeCell ref="U108:V108"/>
    <mergeCell ref="W108:X108"/>
    <mergeCell ref="Y108:Z108"/>
    <mergeCell ref="AA108:AD108"/>
    <mergeCell ref="B113:J113"/>
    <mergeCell ref="K113:N113"/>
    <mergeCell ref="O113:P113"/>
    <mergeCell ref="Q113:R113"/>
    <mergeCell ref="S113:T113"/>
    <mergeCell ref="U113:V113"/>
    <mergeCell ref="W113:X113"/>
    <mergeCell ref="Y113:Z113"/>
    <mergeCell ref="AA113:AD113"/>
    <mergeCell ref="B110:Z110"/>
    <mergeCell ref="AA110:AD110"/>
    <mergeCell ref="B111:AD111"/>
    <mergeCell ref="B112:J112"/>
    <mergeCell ref="K112:N112"/>
    <mergeCell ref="O112:R112"/>
    <mergeCell ref="S112:V112"/>
    <mergeCell ref="W112:Z112"/>
    <mergeCell ref="AA112:AD112"/>
    <mergeCell ref="Y114:Z114"/>
    <mergeCell ref="AA114:AD114"/>
    <mergeCell ref="B115:J115"/>
    <mergeCell ref="K115:N115"/>
    <mergeCell ref="O115:P115"/>
    <mergeCell ref="Q115:R115"/>
    <mergeCell ref="S115:T115"/>
    <mergeCell ref="U115:V115"/>
    <mergeCell ref="W115:X115"/>
    <mergeCell ref="Y115:Z115"/>
    <mergeCell ref="AA115:AD115"/>
    <mergeCell ref="S119:T119"/>
    <mergeCell ref="U119:V119"/>
    <mergeCell ref="B114:J114"/>
    <mergeCell ref="K114:N114"/>
    <mergeCell ref="O114:P114"/>
    <mergeCell ref="Q114:R114"/>
    <mergeCell ref="S114:T114"/>
    <mergeCell ref="U114:V114"/>
    <mergeCell ref="W114:X114"/>
    <mergeCell ref="B116:Z116"/>
    <mergeCell ref="AA116:AD116"/>
    <mergeCell ref="B117:AD117"/>
    <mergeCell ref="B118:J118"/>
    <mergeCell ref="K118:N118"/>
    <mergeCell ref="O118:R118"/>
    <mergeCell ref="S118:V118"/>
    <mergeCell ref="W118:Z118"/>
    <mergeCell ref="AA118:AD118"/>
    <mergeCell ref="W119:X119"/>
    <mergeCell ref="Y119:Z119"/>
    <mergeCell ref="AA119:AD119"/>
    <mergeCell ref="O124:P124"/>
    <mergeCell ref="Q124:R124"/>
    <mergeCell ref="S124:T124"/>
    <mergeCell ref="U124:V124"/>
    <mergeCell ref="W124:X124"/>
    <mergeCell ref="W125:X125"/>
    <mergeCell ref="Y125:Z125"/>
    <mergeCell ref="AA125:AD125"/>
    <mergeCell ref="B120:J120"/>
    <mergeCell ref="K120:N120"/>
    <mergeCell ref="O120:P120"/>
    <mergeCell ref="Q120:R120"/>
    <mergeCell ref="S120:T120"/>
    <mergeCell ref="Y124:Z124"/>
    <mergeCell ref="AA124:AD124"/>
    <mergeCell ref="Y120:Z120"/>
    <mergeCell ref="AA120:AD120"/>
    <mergeCell ref="B121:Z121"/>
    <mergeCell ref="AA121:AD121"/>
    <mergeCell ref="B122:AD122"/>
    <mergeCell ref="B123:J123"/>
    <mergeCell ref="K123:N123"/>
    <mergeCell ref="O123:R123"/>
    <mergeCell ref="U120:V120"/>
    <mergeCell ref="W120:X120"/>
    <mergeCell ref="B128:J128"/>
    <mergeCell ref="K128:N128"/>
    <mergeCell ref="O128:R128"/>
    <mergeCell ref="S128:V128"/>
    <mergeCell ref="W128:Z128"/>
    <mergeCell ref="AA128:AD128"/>
    <mergeCell ref="U130:V130"/>
    <mergeCell ref="W130:X130"/>
    <mergeCell ref="B129:J129"/>
    <mergeCell ref="K129:N129"/>
    <mergeCell ref="O129:P129"/>
    <mergeCell ref="Q129:R129"/>
    <mergeCell ref="S129:T129"/>
    <mergeCell ref="U129:V129"/>
    <mergeCell ref="B119:J119"/>
    <mergeCell ref="K119:N119"/>
    <mergeCell ref="O119:P119"/>
    <mergeCell ref="Q119:R119"/>
    <mergeCell ref="B126:Z126"/>
    <mergeCell ref="AA126:AD126"/>
    <mergeCell ref="B127:AD127"/>
    <mergeCell ref="B125:J125"/>
    <mergeCell ref="K125:N125"/>
    <mergeCell ref="O125:P125"/>
    <mergeCell ref="Q125:R125"/>
    <mergeCell ref="S123:V123"/>
    <mergeCell ref="W123:Z123"/>
    <mergeCell ref="S125:T125"/>
    <mergeCell ref="U125:V125"/>
    <mergeCell ref="AA123:AD123"/>
    <mergeCell ref="B124:J124"/>
    <mergeCell ref="K124:N124"/>
    <mergeCell ref="B137:AD137"/>
    <mergeCell ref="B135:J135"/>
    <mergeCell ref="K135:N135"/>
    <mergeCell ref="O135:P135"/>
    <mergeCell ref="Q135:R135"/>
    <mergeCell ref="B138:J138"/>
    <mergeCell ref="S133:V133"/>
    <mergeCell ref="W133:Z133"/>
    <mergeCell ref="W129:X129"/>
    <mergeCell ref="Y129:Z129"/>
    <mergeCell ref="AA129:AD129"/>
    <mergeCell ref="B130:J130"/>
    <mergeCell ref="K130:N130"/>
    <mergeCell ref="O130:P130"/>
    <mergeCell ref="Q130:R130"/>
    <mergeCell ref="S130:T130"/>
    <mergeCell ref="Y134:Z134"/>
    <mergeCell ref="AA134:AD134"/>
    <mergeCell ref="Y130:Z130"/>
    <mergeCell ref="AA130:AD130"/>
    <mergeCell ref="B131:Z131"/>
    <mergeCell ref="AA131:AD131"/>
    <mergeCell ref="B132:AD132"/>
    <mergeCell ref="B133:J133"/>
    <mergeCell ref="K133:N133"/>
    <mergeCell ref="O133:R133"/>
    <mergeCell ref="S135:T135"/>
    <mergeCell ref="U135:V135"/>
    <mergeCell ref="AA133:AD133"/>
    <mergeCell ref="B134:J134"/>
    <mergeCell ref="S140:T140"/>
    <mergeCell ref="Y142:Z142"/>
    <mergeCell ref="AA142:AD142"/>
    <mergeCell ref="Y140:Z140"/>
    <mergeCell ref="AA140:AD140"/>
    <mergeCell ref="B141:J141"/>
    <mergeCell ref="K141:N141"/>
    <mergeCell ref="O141:P141"/>
    <mergeCell ref="Q141:R141"/>
    <mergeCell ref="S141:T141"/>
    <mergeCell ref="U141:V141"/>
    <mergeCell ref="U140:V140"/>
    <mergeCell ref="W140:X140"/>
    <mergeCell ref="K134:N134"/>
    <mergeCell ref="O134:P134"/>
    <mergeCell ref="Q134:R134"/>
    <mergeCell ref="S134:T134"/>
    <mergeCell ref="U134:V134"/>
    <mergeCell ref="W134:X134"/>
    <mergeCell ref="W135:X135"/>
    <mergeCell ref="Y135:Z135"/>
    <mergeCell ref="K138:N138"/>
    <mergeCell ref="O138:R138"/>
    <mergeCell ref="S138:V138"/>
    <mergeCell ref="W138:Z138"/>
    <mergeCell ref="AA138:AD138"/>
    <mergeCell ref="AA135:AD135"/>
    <mergeCell ref="W139:X139"/>
    <mergeCell ref="Y139:Z139"/>
    <mergeCell ref="AA139:AD139"/>
    <mergeCell ref="B136:Z136"/>
    <mergeCell ref="AA136:AD136"/>
    <mergeCell ref="B139:J139"/>
    <mergeCell ref="K139:N139"/>
    <mergeCell ref="O139:P139"/>
    <mergeCell ref="Q139:R139"/>
    <mergeCell ref="S139:T139"/>
    <mergeCell ref="U139:V139"/>
    <mergeCell ref="B144:Z144"/>
    <mergeCell ref="AA144:AD144"/>
    <mergeCell ref="B145:AD145"/>
    <mergeCell ref="B143:J143"/>
    <mergeCell ref="K143:N143"/>
    <mergeCell ref="O143:P143"/>
    <mergeCell ref="Q143:R143"/>
    <mergeCell ref="W141:X141"/>
    <mergeCell ref="Y141:Z141"/>
    <mergeCell ref="S143:T143"/>
    <mergeCell ref="U143:V143"/>
    <mergeCell ref="AA141:AD141"/>
    <mergeCell ref="B142:J142"/>
    <mergeCell ref="K142:N142"/>
    <mergeCell ref="O142:P142"/>
    <mergeCell ref="Q142:R142"/>
    <mergeCell ref="S142:T142"/>
    <mergeCell ref="U142:V142"/>
    <mergeCell ref="W142:X142"/>
    <mergeCell ref="W143:X143"/>
    <mergeCell ref="Y143:Z143"/>
    <mergeCell ref="AA143:AD143"/>
    <mergeCell ref="B140:J140"/>
    <mergeCell ref="K140:N140"/>
    <mergeCell ref="O140:P140"/>
    <mergeCell ref="Q140:R140"/>
    <mergeCell ref="B146:J146"/>
    <mergeCell ref="K146:N146"/>
    <mergeCell ref="O146:R146"/>
    <mergeCell ref="S146:V146"/>
    <mergeCell ref="W146:Z146"/>
    <mergeCell ref="AA146:AD146"/>
    <mergeCell ref="U148:V148"/>
    <mergeCell ref="W148:X148"/>
    <mergeCell ref="B147:J147"/>
    <mergeCell ref="K147:N147"/>
    <mergeCell ref="O147:P147"/>
    <mergeCell ref="Q147:R147"/>
    <mergeCell ref="S147:T147"/>
    <mergeCell ref="U147:V147"/>
    <mergeCell ref="W147:X147"/>
    <mergeCell ref="Y147:Z147"/>
    <mergeCell ref="AA147:AD147"/>
    <mergeCell ref="B148:J148"/>
    <mergeCell ref="K148:N148"/>
    <mergeCell ref="O148:P148"/>
    <mergeCell ref="Q148:R148"/>
    <mergeCell ref="S148:T148"/>
    <mergeCell ref="Y150:Z150"/>
    <mergeCell ref="AA150:AD150"/>
    <mergeCell ref="Y148:Z148"/>
    <mergeCell ref="AA148:AD148"/>
    <mergeCell ref="B149:J149"/>
    <mergeCell ref="K149:N149"/>
    <mergeCell ref="O149:P149"/>
    <mergeCell ref="Q149:R149"/>
    <mergeCell ref="S149:T149"/>
    <mergeCell ref="U149:V149"/>
    <mergeCell ref="AA149:AD149"/>
    <mergeCell ref="B150:J150"/>
    <mergeCell ref="K150:N150"/>
    <mergeCell ref="O150:P150"/>
    <mergeCell ref="Q150:R150"/>
    <mergeCell ref="S150:T150"/>
    <mergeCell ref="U150:V150"/>
    <mergeCell ref="W150:X150"/>
    <mergeCell ref="W149:X149"/>
    <mergeCell ref="Y149:Z149"/>
    <mergeCell ref="B155:J155"/>
    <mergeCell ref="K155:N155"/>
    <mergeCell ref="O155:P155"/>
    <mergeCell ref="Q155:R155"/>
    <mergeCell ref="S155:T155"/>
    <mergeCell ref="U155:V155"/>
    <mergeCell ref="W155:X155"/>
    <mergeCell ref="Y155:Z155"/>
    <mergeCell ref="AA155:AD155"/>
    <mergeCell ref="B152:Z152"/>
    <mergeCell ref="AA152:AD152"/>
    <mergeCell ref="B153:AD153"/>
    <mergeCell ref="B151:J151"/>
    <mergeCell ref="K151:N151"/>
    <mergeCell ref="O151:P151"/>
    <mergeCell ref="Q151:R151"/>
    <mergeCell ref="B154:J154"/>
    <mergeCell ref="K154:N154"/>
    <mergeCell ref="O154:R154"/>
    <mergeCell ref="S154:V154"/>
    <mergeCell ref="W154:Z154"/>
    <mergeCell ref="AA154:AD154"/>
    <mergeCell ref="S151:T151"/>
    <mergeCell ref="U151:V151"/>
    <mergeCell ref="W151:X151"/>
    <mergeCell ref="Y151:Z151"/>
    <mergeCell ref="AA151:AD151"/>
    <mergeCell ref="B157:J157"/>
    <mergeCell ref="K157:N157"/>
    <mergeCell ref="O157:P157"/>
    <mergeCell ref="Q157:R157"/>
    <mergeCell ref="S157:T157"/>
    <mergeCell ref="U157:V157"/>
    <mergeCell ref="W157:X157"/>
    <mergeCell ref="Y157:Z157"/>
    <mergeCell ref="AA157:AD157"/>
    <mergeCell ref="B156:J156"/>
    <mergeCell ref="K156:N156"/>
    <mergeCell ref="O156:P156"/>
    <mergeCell ref="Q156:R156"/>
    <mergeCell ref="S156:T156"/>
    <mergeCell ref="U156:V156"/>
    <mergeCell ref="W156:X156"/>
    <mergeCell ref="Y156:Z156"/>
    <mergeCell ref="AA156:AD156"/>
    <mergeCell ref="B159:J159"/>
    <mergeCell ref="K159:N159"/>
    <mergeCell ref="O159:P159"/>
    <mergeCell ref="Q159:R159"/>
    <mergeCell ref="S159:T159"/>
    <mergeCell ref="U159:V159"/>
    <mergeCell ref="W159:X159"/>
    <mergeCell ref="Y159:Z159"/>
    <mergeCell ref="AA159:AD159"/>
    <mergeCell ref="B158:J158"/>
    <mergeCell ref="K158:N158"/>
    <mergeCell ref="O158:P158"/>
    <mergeCell ref="Q158:R158"/>
    <mergeCell ref="S158:T158"/>
    <mergeCell ref="U158:V158"/>
    <mergeCell ref="W158:X158"/>
    <mergeCell ref="Y158:Z158"/>
    <mergeCell ref="AA158:AD158"/>
    <mergeCell ref="B161:J161"/>
    <mergeCell ref="K161:N161"/>
    <mergeCell ref="O161:P161"/>
    <mergeCell ref="Q161:R161"/>
    <mergeCell ref="S161:T161"/>
    <mergeCell ref="U161:V161"/>
    <mergeCell ref="W161:X161"/>
    <mergeCell ref="Y161:Z161"/>
    <mergeCell ref="AA161:AD161"/>
    <mergeCell ref="B160:J160"/>
    <mergeCell ref="K160:N160"/>
    <mergeCell ref="O160:P160"/>
    <mergeCell ref="Q160:R160"/>
    <mergeCell ref="S160:T160"/>
    <mergeCell ref="U160:V160"/>
    <mergeCell ref="W160:X160"/>
    <mergeCell ref="Y160:Z160"/>
    <mergeCell ref="AA160:AD160"/>
    <mergeCell ref="B163:J163"/>
    <mergeCell ref="K163:N163"/>
    <mergeCell ref="O163:P163"/>
    <mergeCell ref="Q163:R163"/>
    <mergeCell ref="S163:T163"/>
    <mergeCell ref="U163:V163"/>
    <mergeCell ref="W163:X163"/>
    <mergeCell ref="Y163:Z163"/>
    <mergeCell ref="AA163:AD163"/>
    <mergeCell ref="B162:J162"/>
    <mergeCell ref="K162:N162"/>
    <mergeCell ref="O162:P162"/>
    <mergeCell ref="Q162:R162"/>
    <mergeCell ref="S162:T162"/>
    <mergeCell ref="U162:V162"/>
    <mergeCell ref="W162:X162"/>
    <mergeCell ref="Y162:Z162"/>
    <mergeCell ref="AA162:AD162"/>
    <mergeCell ref="B165:J165"/>
    <mergeCell ref="K165:N165"/>
    <mergeCell ref="O165:P165"/>
    <mergeCell ref="Q165:R165"/>
    <mergeCell ref="S165:T165"/>
    <mergeCell ref="U165:V165"/>
    <mergeCell ref="W165:X165"/>
    <mergeCell ref="Y165:Z165"/>
    <mergeCell ref="AA165:AD165"/>
    <mergeCell ref="B164:J164"/>
    <mergeCell ref="K164:N164"/>
    <mergeCell ref="O164:P164"/>
    <mergeCell ref="Q164:R164"/>
    <mergeCell ref="S164:T164"/>
    <mergeCell ref="U164:V164"/>
    <mergeCell ref="W164:X164"/>
    <mergeCell ref="Y164:Z164"/>
    <mergeCell ref="AA164:AD164"/>
    <mergeCell ref="B167:J167"/>
    <mergeCell ref="K167:N167"/>
    <mergeCell ref="O167:P167"/>
    <mergeCell ref="Q167:R167"/>
    <mergeCell ref="S167:T167"/>
    <mergeCell ref="U167:V167"/>
    <mergeCell ref="W167:X167"/>
    <mergeCell ref="Y167:Z167"/>
    <mergeCell ref="AA167:AD167"/>
    <mergeCell ref="B166:J166"/>
    <mergeCell ref="K166:N166"/>
    <mergeCell ref="O166:P166"/>
    <mergeCell ref="Q166:R166"/>
    <mergeCell ref="S166:T166"/>
    <mergeCell ref="U166:V166"/>
    <mergeCell ref="W166:X166"/>
    <mergeCell ref="Y166:Z166"/>
    <mergeCell ref="AA166:AD166"/>
    <mergeCell ref="B169:Z169"/>
    <mergeCell ref="AA169:AD169"/>
    <mergeCell ref="B170:AD170"/>
    <mergeCell ref="B171:J171"/>
    <mergeCell ref="K171:N171"/>
    <mergeCell ref="O171:R171"/>
    <mergeCell ref="S171:V171"/>
    <mergeCell ref="W171:Z171"/>
    <mergeCell ref="AA171:AD171"/>
    <mergeCell ref="B168:J168"/>
    <mergeCell ref="K168:N168"/>
    <mergeCell ref="O168:P168"/>
    <mergeCell ref="Q168:R168"/>
    <mergeCell ref="S168:T168"/>
    <mergeCell ref="U168:V168"/>
    <mergeCell ref="W168:X168"/>
    <mergeCell ref="Y168:Z168"/>
    <mergeCell ref="AA168:AD168"/>
    <mergeCell ref="B173:J173"/>
    <mergeCell ref="K173:N173"/>
    <mergeCell ref="O173:P173"/>
    <mergeCell ref="Q173:R173"/>
    <mergeCell ref="S173:T173"/>
    <mergeCell ref="U173:V173"/>
    <mergeCell ref="W173:X173"/>
    <mergeCell ref="Y173:Z173"/>
    <mergeCell ref="AA173:AD173"/>
    <mergeCell ref="B172:J172"/>
    <mergeCell ref="K172:N172"/>
    <mergeCell ref="O172:P172"/>
    <mergeCell ref="Q172:R172"/>
    <mergeCell ref="S172:T172"/>
    <mergeCell ref="U172:V172"/>
    <mergeCell ref="W172:X172"/>
    <mergeCell ref="Y172:Z172"/>
    <mergeCell ref="AA172:AD172"/>
    <mergeCell ref="B175:J175"/>
    <mergeCell ref="K175:N175"/>
    <mergeCell ref="O175:P175"/>
    <mergeCell ref="Q175:R175"/>
    <mergeCell ref="S175:T175"/>
    <mergeCell ref="U175:V175"/>
    <mergeCell ref="W175:X175"/>
    <mergeCell ref="Y175:Z175"/>
    <mergeCell ref="AA175:AD175"/>
    <mergeCell ref="B174:J174"/>
    <mergeCell ref="K174:N174"/>
    <mergeCell ref="O174:P174"/>
    <mergeCell ref="Q174:R174"/>
    <mergeCell ref="S174:T174"/>
    <mergeCell ref="U174:V174"/>
    <mergeCell ref="W174:X174"/>
    <mergeCell ref="Y174:Z174"/>
    <mergeCell ref="AA174:AD174"/>
    <mergeCell ref="B176:J176"/>
    <mergeCell ref="K176:N176"/>
    <mergeCell ref="O176:P176"/>
    <mergeCell ref="Q176:R176"/>
    <mergeCell ref="S176:T176"/>
    <mergeCell ref="U176:V176"/>
    <mergeCell ref="W176:X176"/>
    <mergeCell ref="Y176:Z176"/>
    <mergeCell ref="AA176:AD176"/>
    <mergeCell ref="B177:J177"/>
    <mergeCell ref="K177:N177"/>
    <mergeCell ref="O177:P177"/>
    <mergeCell ref="Q177:R177"/>
    <mergeCell ref="S177:T177"/>
    <mergeCell ref="U177:V177"/>
    <mergeCell ref="W177:X177"/>
    <mergeCell ref="Y177:Z177"/>
    <mergeCell ref="AA177:AD177"/>
    <mergeCell ref="B178:J178"/>
    <mergeCell ref="K178:N178"/>
    <mergeCell ref="O178:P178"/>
    <mergeCell ref="Q178:R178"/>
    <mergeCell ref="S178:T178"/>
    <mergeCell ref="U178:V178"/>
    <mergeCell ref="W178:X178"/>
    <mergeCell ref="Y178:Z178"/>
    <mergeCell ref="AA178:AD178"/>
    <mergeCell ref="B179:J179"/>
    <mergeCell ref="K179:N179"/>
    <mergeCell ref="O179:P179"/>
    <mergeCell ref="Q179:R179"/>
    <mergeCell ref="S179:T179"/>
    <mergeCell ref="U179:V179"/>
    <mergeCell ref="W179:X179"/>
    <mergeCell ref="Y179:Z179"/>
    <mergeCell ref="AA179:AD179"/>
    <mergeCell ref="B180:J180"/>
    <mergeCell ref="K180:N180"/>
    <mergeCell ref="O180:P180"/>
    <mergeCell ref="Q180:R180"/>
    <mergeCell ref="S180:T180"/>
    <mergeCell ref="U180:V180"/>
    <mergeCell ref="W180:X180"/>
    <mergeCell ref="Y180:Z180"/>
    <mergeCell ref="AA180:AD180"/>
    <mergeCell ref="W182:X182"/>
    <mergeCell ref="B181:J181"/>
    <mergeCell ref="K181:N181"/>
    <mergeCell ref="O181:P181"/>
    <mergeCell ref="Q181:R181"/>
    <mergeCell ref="S181:T181"/>
    <mergeCell ref="U181:V181"/>
    <mergeCell ref="Y183:Z183"/>
    <mergeCell ref="W181:X181"/>
    <mergeCell ref="Y181:Z181"/>
    <mergeCell ref="AA181:AD181"/>
    <mergeCell ref="B182:J182"/>
    <mergeCell ref="K182:N182"/>
    <mergeCell ref="O182:P182"/>
    <mergeCell ref="Q182:R182"/>
    <mergeCell ref="S182:T182"/>
    <mergeCell ref="U182:V182"/>
    <mergeCell ref="B186:Z186"/>
    <mergeCell ref="AA186:AD186"/>
    <mergeCell ref="B185:J185"/>
    <mergeCell ref="K185:N185"/>
    <mergeCell ref="O185:P185"/>
    <mergeCell ref="Q185:R185"/>
    <mergeCell ref="S185:T185"/>
    <mergeCell ref="AA184:AD184"/>
    <mergeCell ref="Y182:Z182"/>
    <mergeCell ref="AA182:AD182"/>
    <mergeCell ref="B183:J183"/>
    <mergeCell ref="K183:N183"/>
    <mergeCell ref="O183:P183"/>
    <mergeCell ref="Q183:R183"/>
    <mergeCell ref="S183:T183"/>
    <mergeCell ref="U183:V183"/>
    <mergeCell ref="W183:X183"/>
    <mergeCell ref="U185:V185"/>
    <mergeCell ref="AA183:AD183"/>
    <mergeCell ref="B184:J184"/>
    <mergeCell ref="K184:N184"/>
    <mergeCell ref="O184:P184"/>
    <mergeCell ref="Q184:R184"/>
    <mergeCell ref="S184:T184"/>
    <mergeCell ref="U184:V184"/>
    <mergeCell ref="W184:X184"/>
    <mergeCell ref="Y184:Z184"/>
    <mergeCell ref="W185:X185"/>
    <mergeCell ref="Y185:Z185"/>
    <mergeCell ref="AA185:AD185"/>
    <mergeCell ref="Z40:AD40"/>
    <mergeCell ref="B59:I59"/>
    <mergeCell ref="J59:M59"/>
    <mergeCell ref="N59:Q59"/>
    <mergeCell ref="R59:U59"/>
    <mergeCell ref="V59:Y59"/>
    <mergeCell ref="Z59:AD59"/>
    <mergeCell ref="B60:I60"/>
    <mergeCell ref="J60:M60"/>
    <mergeCell ref="N60:Q60"/>
    <mergeCell ref="R60:U60"/>
    <mergeCell ref="V60:Y60"/>
    <mergeCell ref="Z60:AD60"/>
    <mergeCell ref="Z45:AD45"/>
    <mergeCell ref="B95:Y95"/>
    <mergeCell ref="Z95:AD95"/>
    <mergeCell ref="N90:Q90"/>
    <mergeCell ref="R90:U90"/>
    <mergeCell ref="V90:Y90"/>
    <mergeCell ref="Z90:AD90"/>
    <mergeCell ref="J79:M79"/>
    <mergeCell ref="N79:Q79"/>
    <mergeCell ref="R79:U79"/>
    <mergeCell ref="V79:Y79"/>
    <mergeCell ref="Z79:AD79"/>
    <mergeCell ref="B80:I80"/>
    <mergeCell ref="J80:M80"/>
    <mergeCell ref="N80:Q80"/>
    <mergeCell ref="R80:U80"/>
    <mergeCell ref="V80:Y80"/>
    <mergeCell ref="Z80:AD80"/>
    <mergeCell ref="N82:Q82"/>
  </mergeCells>
  <phoneticPr fontId="4" type="noConversion"/>
  <printOptions horizontalCentered="1"/>
  <pageMargins left="0.5" right="0.5" top="0.5" bottom="0.5" header="0.3" footer="0.3"/>
  <pageSetup scale="79" orientation="portrait" r:id="rId1"/>
  <headerFooter alignWithMargins="0">
    <oddFooter>Page &amp;P&amp;R&amp;A</oddFooter>
  </headerFooter>
  <rowBreaks count="3" manualBreakCount="3">
    <brk id="46" min="1" max="29" man="1"/>
    <brk id="86" min="1" max="29" man="1"/>
    <brk id="104" max="30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ACB533-DEF6-4F83-878A-DAA7C04BCA06}">
  <dimension ref="B1:CO1627"/>
  <sheetViews>
    <sheetView showGridLines="0" tabSelected="1" view="pageBreakPreview" topLeftCell="A72" zoomScale="130" zoomScaleNormal="85" zoomScaleSheetLayoutView="130" workbookViewId="0">
      <selection activeCell="AG83" sqref="AG83"/>
    </sheetView>
  </sheetViews>
  <sheetFormatPr defaultRowHeight="12.75" x14ac:dyDescent="0.2"/>
  <cols>
    <col min="1" max="1" width="2.7109375" customWidth="1"/>
    <col min="2" max="8" width="3.28515625" customWidth="1"/>
    <col min="9" max="9" width="7" customWidth="1"/>
    <col min="10" max="30" width="3.28515625" customWidth="1"/>
    <col min="31" max="31" width="2.7109375" customWidth="1"/>
  </cols>
  <sheetData>
    <row r="1" spans="2:90" ht="20.100000000000001" customHeight="1" x14ac:dyDescent="0.2">
      <c r="D1" s="2"/>
      <c r="E1" s="2"/>
      <c r="G1" s="3" t="s">
        <v>7</v>
      </c>
      <c r="H1" s="3"/>
      <c r="I1" s="3"/>
      <c r="J1" s="3"/>
      <c r="K1" s="2"/>
      <c r="L1" s="2"/>
      <c r="M1" s="2"/>
      <c r="N1" s="2"/>
      <c r="O1" s="2"/>
      <c r="P1" s="2"/>
      <c r="Q1" s="2"/>
      <c r="R1" s="2"/>
      <c r="T1" s="4"/>
      <c r="U1" s="6" t="s">
        <v>3</v>
      </c>
      <c r="V1" s="158">
        <v>45980</v>
      </c>
      <c r="W1" s="159"/>
      <c r="X1" s="159"/>
      <c r="Y1" s="1"/>
      <c r="AB1" s="6" t="s">
        <v>6</v>
      </c>
      <c r="AC1" s="159" t="s">
        <v>505</v>
      </c>
      <c r="AD1" s="159"/>
    </row>
    <row r="2" spans="2:90" ht="20.100000000000001" customHeight="1" x14ac:dyDescent="0.2">
      <c r="D2" s="2"/>
      <c r="G2" s="3" t="s">
        <v>5</v>
      </c>
      <c r="H2" s="3"/>
      <c r="I2" s="3"/>
      <c r="J2" s="3"/>
      <c r="K2" s="2"/>
      <c r="L2" s="2"/>
      <c r="M2" s="2"/>
      <c r="N2" s="2"/>
      <c r="O2" s="2"/>
      <c r="P2" s="2"/>
      <c r="Q2" s="2"/>
      <c r="R2" s="2"/>
      <c r="T2" s="4"/>
      <c r="U2" s="6" t="s">
        <v>8</v>
      </c>
      <c r="V2" s="160">
        <v>105490</v>
      </c>
      <c r="W2" s="160"/>
      <c r="X2" s="160"/>
      <c r="Y2" s="1"/>
      <c r="AB2" s="6" t="s">
        <v>1</v>
      </c>
      <c r="AC2" s="161"/>
      <c r="AD2" s="161"/>
    </row>
    <row r="3" spans="2:90" ht="20.100000000000001" customHeight="1" x14ac:dyDescent="0.2">
      <c r="F3" s="4"/>
      <c r="G3" s="5"/>
      <c r="H3" s="5"/>
      <c r="I3" s="5"/>
      <c r="J3" s="5"/>
      <c r="K3" s="1"/>
      <c r="L3" s="1"/>
      <c r="M3" s="1"/>
      <c r="N3" s="1"/>
      <c r="O3" s="1"/>
      <c r="P3" s="1"/>
      <c r="Q3" s="1"/>
      <c r="R3" s="1"/>
      <c r="T3" s="4"/>
      <c r="U3" s="6" t="s">
        <v>2</v>
      </c>
      <c r="V3" s="159" t="s">
        <v>516</v>
      </c>
      <c r="W3" s="159"/>
      <c r="X3" s="159"/>
      <c r="Y3" s="159"/>
      <c r="Z3" s="159"/>
      <c r="AA3" s="159"/>
      <c r="AB3" s="159"/>
      <c r="AC3" s="159"/>
      <c r="AD3" s="159"/>
    </row>
    <row r="4" spans="2:90" ht="20.100000000000001" customHeight="1" x14ac:dyDescent="0.2">
      <c r="C4" s="2"/>
      <c r="D4" s="2"/>
      <c r="E4" s="2"/>
      <c r="G4" s="3" t="s">
        <v>0</v>
      </c>
      <c r="H4" s="3"/>
      <c r="I4" s="3"/>
      <c r="J4" s="3"/>
      <c r="K4" s="2"/>
      <c r="L4" s="2"/>
      <c r="M4" s="2"/>
      <c r="N4" s="2"/>
      <c r="O4" s="2"/>
      <c r="P4" s="2"/>
      <c r="Q4" s="2"/>
      <c r="R4" s="2"/>
      <c r="T4" s="4"/>
      <c r="U4" s="6" t="s">
        <v>4</v>
      </c>
      <c r="V4" s="162" t="s">
        <v>479</v>
      </c>
      <c r="W4" s="162"/>
      <c r="X4" s="162"/>
      <c r="Y4" s="162"/>
      <c r="Z4" s="162"/>
      <c r="AA4" s="162"/>
      <c r="AB4" s="162"/>
      <c r="AC4" s="162"/>
      <c r="AD4" s="162"/>
    </row>
    <row r="5" spans="2:90" ht="17.45" customHeight="1" thickBot="1" x14ac:dyDescent="0.25">
      <c r="V5" s="7"/>
      <c r="W5" s="7"/>
      <c r="X5" s="7"/>
      <c r="Y5" s="7"/>
      <c r="Z5" s="7"/>
      <c r="AA5" s="7"/>
      <c r="AB5" s="7"/>
      <c r="AC5" s="7"/>
      <c r="AD5" s="7"/>
    </row>
    <row r="6" spans="2:90" ht="20.100000000000001" customHeight="1" thickBot="1" x14ac:dyDescent="0.25">
      <c r="B6" s="130" t="s">
        <v>509</v>
      </c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1"/>
      <c r="Q6" s="131"/>
      <c r="R6" s="131"/>
      <c r="S6" s="131"/>
      <c r="T6" s="131"/>
      <c r="U6" s="131"/>
      <c r="V6" s="131"/>
      <c r="W6" s="131"/>
      <c r="X6" s="131"/>
      <c r="Y6" s="131"/>
      <c r="Z6" s="131"/>
      <c r="AA6" s="131"/>
      <c r="AB6" s="131"/>
      <c r="AC6" s="131"/>
      <c r="AD6" s="132"/>
      <c r="AK6" s="206"/>
      <c r="AL6" s="206"/>
      <c r="AM6" s="203"/>
      <c r="AN6" s="203"/>
      <c r="AO6" s="41"/>
      <c r="AP6" s="41"/>
      <c r="AY6" s="206"/>
      <c r="AZ6" s="206"/>
      <c r="BA6" s="203"/>
      <c r="BB6" s="203"/>
      <c r="BC6" s="41"/>
      <c r="BD6" s="41"/>
      <c r="BP6" s="206"/>
      <c r="BQ6" s="206"/>
      <c r="BR6" s="203"/>
      <c r="BS6" s="203"/>
      <c r="BT6" s="41"/>
      <c r="BU6" s="41"/>
      <c r="CG6" s="206"/>
      <c r="CH6" s="206"/>
      <c r="CI6" s="203"/>
      <c r="CJ6" s="203"/>
      <c r="CK6" s="41"/>
      <c r="CL6" s="41"/>
    </row>
    <row r="7" spans="2:90" ht="20.100000000000001" customHeight="1" x14ac:dyDescent="0.2">
      <c r="B7" s="133" t="s">
        <v>473</v>
      </c>
      <c r="C7" s="134"/>
      <c r="D7" s="134"/>
      <c r="E7" s="134"/>
      <c r="F7" s="134"/>
      <c r="G7" s="134"/>
      <c r="H7" s="134"/>
      <c r="I7" s="135"/>
      <c r="J7" s="139" t="s">
        <v>478</v>
      </c>
      <c r="K7" s="140"/>
      <c r="L7" s="140"/>
      <c r="M7" s="141"/>
      <c r="N7" s="145" t="s">
        <v>477</v>
      </c>
      <c r="O7" s="140"/>
      <c r="P7" s="140"/>
      <c r="Q7" s="141"/>
      <c r="R7" s="147" t="s">
        <v>472</v>
      </c>
      <c r="S7" s="147"/>
      <c r="T7" s="147"/>
      <c r="U7" s="147"/>
      <c r="V7" s="149" t="s">
        <v>515</v>
      </c>
      <c r="W7" s="150"/>
      <c r="X7" s="150"/>
      <c r="Y7" s="150"/>
      <c r="Z7" s="150" t="s">
        <v>474</v>
      </c>
      <c r="AA7" s="150"/>
      <c r="AB7" s="150"/>
      <c r="AC7" s="150"/>
      <c r="AD7" s="150"/>
    </row>
    <row r="8" spans="2:90" ht="20.100000000000001" customHeight="1" thickBot="1" x14ac:dyDescent="0.25">
      <c r="B8" s="136"/>
      <c r="C8" s="137"/>
      <c r="D8" s="137"/>
      <c r="E8" s="137"/>
      <c r="F8" s="137"/>
      <c r="G8" s="137"/>
      <c r="H8" s="137"/>
      <c r="I8" s="138"/>
      <c r="J8" s="142"/>
      <c r="K8" s="143"/>
      <c r="L8" s="143"/>
      <c r="M8" s="144"/>
      <c r="N8" s="146"/>
      <c r="O8" s="143"/>
      <c r="P8" s="143"/>
      <c r="Q8" s="144"/>
      <c r="R8" s="148"/>
      <c r="S8" s="148"/>
      <c r="T8" s="148"/>
      <c r="U8" s="148"/>
      <c r="V8" s="151"/>
      <c r="W8" s="152"/>
      <c r="X8" s="152"/>
      <c r="Y8" s="152"/>
      <c r="Z8" s="152"/>
      <c r="AA8" s="152"/>
      <c r="AB8" s="152"/>
      <c r="AC8" s="152"/>
      <c r="AD8" s="152"/>
      <c r="AK8" s="204"/>
      <c r="AL8" s="204"/>
      <c r="AM8" s="204"/>
      <c r="AN8" s="17"/>
      <c r="AY8" s="204"/>
      <c r="AZ8" s="204"/>
      <c r="BA8" s="204"/>
      <c r="BB8" s="17"/>
      <c r="BP8" s="204"/>
      <c r="BQ8" s="204"/>
      <c r="BR8" s="204"/>
      <c r="BS8" s="17"/>
      <c r="CG8" s="204"/>
      <c r="CH8" s="204"/>
      <c r="CI8" s="204"/>
      <c r="CJ8" s="17"/>
    </row>
    <row r="9" spans="2:90" ht="20.100000000000001" customHeight="1" x14ac:dyDescent="0.2">
      <c r="B9" s="155" t="str">
        <f>B30</f>
        <v>Beams</v>
      </c>
      <c r="C9" s="156"/>
      <c r="D9" s="156"/>
      <c r="E9" s="156"/>
      <c r="F9" s="156"/>
      <c r="G9" s="156"/>
      <c r="H9" s="156"/>
      <c r="I9" s="157"/>
      <c r="J9" s="107">
        <f>J30</f>
        <v>1</v>
      </c>
      <c r="K9" s="108"/>
      <c r="L9" s="108"/>
      <c r="M9" s="110"/>
      <c r="N9" s="111" t="str">
        <f>N30</f>
        <v>W36 x 135</v>
      </c>
      <c r="O9" s="108"/>
      <c r="P9" s="108"/>
      <c r="Q9" s="110"/>
      <c r="R9" s="111">
        <f>R30</f>
        <v>31.25</v>
      </c>
      <c r="S9" s="108"/>
      <c r="T9" s="108"/>
      <c r="U9" s="108"/>
      <c r="V9" s="112">
        <f>V30</f>
        <v>8.81</v>
      </c>
      <c r="W9" s="113"/>
      <c r="X9" s="113"/>
      <c r="Y9" s="113"/>
      <c r="Z9" s="107">
        <f>Z30</f>
        <v>275.3</v>
      </c>
      <c r="AA9" s="108"/>
      <c r="AB9" s="108"/>
      <c r="AC9" s="108"/>
      <c r="AD9" s="109"/>
    </row>
    <row r="10" spans="2:90" ht="20.100000000000001" customHeight="1" x14ac:dyDescent="0.2">
      <c r="B10" s="75"/>
      <c r="C10" s="76"/>
      <c r="D10" s="76"/>
      <c r="E10" s="76"/>
      <c r="F10" s="76"/>
      <c r="G10" s="76"/>
      <c r="H10" s="76"/>
      <c r="I10" s="77"/>
      <c r="J10" s="78">
        <f>J31</f>
        <v>1</v>
      </c>
      <c r="K10" s="79"/>
      <c r="L10" s="79"/>
      <c r="M10" s="80"/>
      <c r="N10" s="81" t="str">
        <f>N31</f>
        <v>W36 x 135</v>
      </c>
      <c r="O10" s="79"/>
      <c r="P10" s="79"/>
      <c r="Q10" s="80"/>
      <c r="R10" s="81">
        <f>R31</f>
        <v>31.962</v>
      </c>
      <c r="S10" s="79"/>
      <c r="T10" s="79"/>
      <c r="U10" s="80"/>
      <c r="V10" s="82">
        <f>V31</f>
        <v>8.81</v>
      </c>
      <c r="W10" s="83"/>
      <c r="X10" s="83"/>
      <c r="Y10" s="84"/>
      <c r="Z10" s="78">
        <f>Z31</f>
        <v>281.60000000000002</v>
      </c>
      <c r="AA10" s="79"/>
      <c r="AB10" s="79"/>
      <c r="AC10" s="79"/>
      <c r="AD10" s="85"/>
    </row>
    <row r="11" spans="2:90" ht="20.100000000000001" customHeight="1" x14ac:dyDescent="0.2">
      <c r="B11" s="75"/>
      <c r="C11" s="76"/>
      <c r="D11" s="76"/>
      <c r="E11" s="76"/>
      <c r="F11" s="76"/>
      <c r="G11" s="76"/>
      <c r="H11" s="76"/>
      <c r="I11" s="77"/>
      <c r="J11" s="78">
        <f>J32</f>
        <v>2</v>
      </c>
      <c r="K11" s="79"/>
      <c r="L11" s="79"/>
      <c r="M11" s="80"/>
      <c r="N11" s="81" t="str">
        <f>N32</f>
        <v>W36 x 170</v>
      </c>
      <c r="O11" s="79"/>
      <c r="P11" s="79"/>
      <c r="Q11" s="80"/>
      <c r="R11" s="81">
        <f>R32</f>
        <v>83.766999999999996</v>
      </c>
      <c r="S11" s="79"/>
      <c r="T11" s="79"/>
      <c r="U11" s="80"/>
      <c r="V11" s="82">
        <f>V32</f>
        <v>8.92</v>
      </c>
      <c r="W11" s="83"/>
      <c r="X11" s="83"/>
      <c r="Y11" s="84"/>
      <c r="Z11" s="78">
        <f>Z32</f>
        <v>1494.4</v>
      </c>
      <c r="AA11" s="79"/>
      <c r="AB11" s="79"/>
      <c r="AC11" s="79"/>
      <c r="AD11" s="85"/>
    </row>
    <row r="12" spans="2:90" ht="20.100000000000001" customHeight="1" x14ac:dyDescent="0.2">
      <c r="B12" s="61"/>
      <c r="C12" s="62"/>
      <c r="D12" s="62"/>
      <c r="E12" s="62"/>
      <c r="F12" s="62"/>
      <c r="G12" s="62"/>
      <c r="H12" s="62"/>
      <c r="I12" s="63"/>
      <c r="J12" s="64"/>
      <c r="K12" s="65"/>
      <c r="L12" s="65"/>
      <c r="M12" s="66"/>
      <c r="N12" s="67"/>
      <c r="O12" s="65"/>
      <c r="P12" s="65"/>
      <c r="Q12" s="66"/>
      <c r="R12" s="67"/>
      <c r="S12" s="65"/>
      <c r="T12" s="65"/>
      <c r="U12" s="66"/>
      <c r="V12" s="68"/>
      <c r="W12" s="69"/>
      <c r="X12" s="69"/>
      <c r="Y12" s="70"/>
      <c r="Z12" s="64"/>
      <c r="AA12" s="65"/>
      <c r="AB12" s="65"/>
      <c r="AC12" s="65"/>
      <c r="AD12" s="71"/>
    </row>
    <row r="13" spans="2:90" ht="20.100000000000001" customHeight="1" x14ac:dyDescent="0.2">
      <c r="B13" s="75"/>
      <c r="C13" s="76"/>
      <c r="D13" s="76"/>
      <c r="E13" s="76"/>
      <c r="F13" s="76"/>
      <c r="G13" s="76"/>
      <c r="H13" s="76"/>
      <c r="I13" s="77"/>
      <c r="J13" s="78">
        <f>J33</f>
        <v>1</v>
      </c>
      <c r="K13" s="79"/>
      <c r="L13" s="79"/>
      <c r="M13" s="80"/>
      <c r="N13" s="81" t="str">
        <f>N33</f>
        <v>W36 x 135</v>
      </c>
      <c r="O13" s="79"/>
      <c r="P13" s="79"/>
      <c r="Q13" s="80"/>
      <c r="R13" s="81">
        <f>R33</f>
        <v>31.413</v>
      </c>
      <c r="S13" s="79"/>
      <c r="T13" s="79"/>
      <c r="U13" s="80"/>
      <c r="V13" s="82">
        <f>V33</f>
        <v>8.81</v>
      </c>
      <c r="W13" s="83"/>
      <c r="X13" s="83"/>
      <c r="Y13" s="84"/>
      <c r="Z13" s="78">
        <f>Z33</f>
        <v>276.7</v>
      </c>
      <c r="AA13" s="79"/>
      <c r="AB13" s="79"/>
      <c r="AC13" s="79"/>
      <c r="AD13" s="85"/>
    </row>
    <row r="14" spans="2:90" ht="20.100000000000001" customHeight="1" x14ac:dyDescent="0.2">
      <c r="B14" s="75"/>
      <c r="C14" s="76"/>
      <c r="D14" s="76"/>
      <c r="E14" s="76"/>
      <c r="F14" s="76"/>
      <c r="G14" s="76"/>
      <c r="H14" s="76"/>
      <c r="I14" s="77"/>
      <c r="J14" s="78">
        <f>J34</f>
        <v>1</v>
      </c>
      <c r="K14" s="79"/>
      <c r="L14" s="79"/>
      <c r="M14" s="80"/>
      <c r="N14" s="81" t="str">
        <f>N34</f>
        <v>W36 x 135</v>
      </c>
      <c r="O14" s="79"/>
      <c r="P14" s="79"/>
      <c r="Q14" s="80"/>
      <c r="R14" s="81">
        <f>R34</f>
        <v>30.21</v>
      </c>
      <c r="S14" s="79"/>
      <c r="T14" s="79"/>
      <c r="U14" s="80"/>
      <c r="V14" s="82">
        <f>V34</f>
        <v>8.81</v>
      </c>
      <c r="W14" s="83"/>
      <c r="X14" s="83"/>
      <c r="Y14" s="84"/>
      <c r="Z14" s="78">
        <f>Z34</f>
        <v>266.2</v>
      </c>
      <c r="AA14" s="79"/>
      <c r="AB14" s="79"/>
      <c r="AC14" s="79"/>
      <c r="AD14" s="85"/>
    </row>
    <row r="15" spans="2:90" ht="20.100000000000001" customHeight="1" x14ac:dyDescent="0.2">
      <c r="B15" s="75"/>
      <c r="C15" s="76"/>
      <c r="D15" s="76"/>
      <c r="E15" s="76"/>
      <c r="F15" s="76"/>
      <c r="G15" s="76"/>
      <c r="H15" s="76"/>
      <c r="I15" s="77"/>
      <c r="J15" s="78"/>
      <c r="K15" s="79"/>
      <c r="L15" s="79"/>
      <c r="M15" s="80"/>
      <c r="N15" s="81"/>
      <c r="O15" s="79"/>
      <c r="P15" s="79"/>
      <c r="Q15" s="80"/>
      <c r="R15" s="81"/>
      <c r="S15" s="79"/>
      <c r="T15" s="79"/>
      <c r="U15" s="80"/>
      <c r="V15" s="82"/>
      <c r="W15" s="83"/>
      <c r="X15" s="83"/>
      <c r="Y15" s="84"/>
      <c r="Z15" s="78"/>
      <c r="AA15" s="79"/>
      <c r="AB15" s="79"/>
      <c r="AC15" s="79"/>
      <c r="AD15" s="85"/>
    </row>
    <row r="16" spans="2:90" ht="20.100000000000001" customHeight="1" x14ac:dyDescent="0.2">
      <c r="B16" s="75" t="str">
        <f>B36</f>
        <v>Web Splice Plates (Edges)</v>
      </c>
      <c r="C16" s="76"/>
      <c r="D16" s="76"/>
      <c r="E16" s="76"/>
      <c r="F16" s="76"/>
      <c r="G16" s="76"/>
      <c r="H16" s="76"/>
      <c r="I16" s="77"/>
      <c r="J16" s="78">
        <f>J36</f>
        <v>8</v>
      </c>
      <c r="K16" s="79"/>
      <c r="L16" s="79"/>
      <c r="M16" s="80"/>
      <c r="N16" s="81">
        <f>N36</f>
        <v>4.6899999999999997E-2</v>
      </c>
      <c r="O16" s="79"/>
      <c r="P16" s="79"/>
      <c r="Q16" s="80"/>
      <c r="R16" s="81">
        <f>R36</f>
        <v>7.5833300000000001</v>
      </c>
      <c r="S16" s="79"/>
      <c r="T16" s="79"/>
      <c r="U16" s="80"/>
      <c r="V16" s="82"/>
      <c r="W16" s="83"/>
      <c r="X16" s="83"/>
      <c r="Y16" s="84"/>
      <c r="Z16" s="78">
        <f>Z36</f>
        <v>2.8</v>
      </c>
      <c r="AA16" s="79"/>
      <c r="AB16" s="79"/>
      <c r="AC16" s="79"/>
      <c r="AD16" s="85"/>
    </row>
    <row r="17" spans="2:32" ht="20.100000000000001" customHeight="1" x14ac:dyDescent="0.2">
      <c r="B17" s="75" t="str">
        <f>B37</f>
        <v>Bottom Flange Splice Plates (Edges)</v>
      </c>
      <c r="C17" s="76"/>
      <c r="D17" s="76"/>
      <c r="E17" s="76"/>
      <c r="F17" s="76"/>
      <c r="G17" s="76"/>
      <c r="H17" s="76"/>
      <c r="I17" s="77"/>
      <c r="J17" s="78">
        <f>J37</f>
        <v>4</v>
      </c>
      <c r="K17" s="79"/>
      <c r="L17" s="79"/>
      <c r="M17" s="80"/>
      <c r="N17" s="81">
        <f>N37</f>
        <v>3.1300000000000001E-2</v>
      </c>
      <c r="O17" s="79"/>
      <c r="P17" s="79"/>
      <c r="Q17" s="80"/>
      <c r="R17" s="81">
        <f>R37</f>
        <v>7.0833000000000004</v>
      </c>
      <c r="S17" s="79"/>
      <c r="T17" s="79"/>
      <c r="U17" s="80"/>
      <c r="V17" s="82"/>
      <c r="W17" s="83"/>
      <c r="X17" s="83"/>
      <c r="Y17" s="84"/>
      <c r="Z17" s="78">
        <f>Z37</f>
        <v>0.9</v>
      </c>
      <c r="AA17" s="79"/>
      <c r="AB17" s="79"/>
      <c r="AC17" s="79"/>
      <c r="AD17" s="85"/>
      <c r="AF17" s="55"/>
    </row>
    <row r="18" spans="2:32" ht="20.100000000000001" customHeight="1" x14ac:dyDescent="0.2">
      <c r="B18" s="75" t="str">
        <f>B38</f>
        <v>Inner Flange Splice Plates (Edges)</v>
      </c>
      <c r="C18" s="76"/>
      <c r="D18" s="76"/>
      <c r="E18" s="76"/>
      <c r="F18" s="76"/>
      <c r="G18" s="76"/>
      <c r="H18" s="76"/>
      <c r="I18" s="77"/>
      <c r="J18" s="78">
        <f>J38</f>
        <v>16</v>
      </c>
      <c r="K18" s="79"/>
      <c r="L18" s="79"/>
      <c r="M18" s="80"/>
      <c r="N18" s="81">
        <f>N38</f>
        <v>3.1300000000000001E-2</v>
      </c>
      <c r="O18" s="79"/>
      <c r="P18" s="79"/>
      <c r="Q18" s="80"/>
      <c r="R18" s="81">
        <f>R38</f>
        <v>3.375</v>
      </c>
      <c r="S18" s="79"/>
      <c r="T18" s="79"/>
      <c r="U18" s="80"/>
      <c r="V18" s="82"/>
      <c r="W18" s="83"/>
      <c r="X18" s="83"/>
      <c r="Y18" s="84"/>
      <c r="Z18" s="78">
        <f>Z38</f>
        <v>1.7</v>
      </c>
      <c r="AA18" s="79"/>
      <c r="AB18" s="79"/>
      <c r="AC18" s="79"/>
      <c r="AD18" s="85"/>
      <c r="AF18" s="55"/>
    </row>
    <row r="19" spans="2:32" ht="20.100000000000001" customHeight="1" x14ac:dyDescent="0.2">
      <c r="B19" s="75"/>
      <c r="C19" s="76"/>
      <c r="D19" s="76"/>
      <c r="E19" s="76"/>
      <c r="F19" s="76"/>
      <c r="G19" s="76"/>
      <c r="H19" s="76"/>
      <c r="I19" s="77"/>
      <c r="J19" s="78"/>
      <c r="K19" s="79"/>
      <c r="L19" s="79"/>
      <c r="M19" s="80"/>
      <c r="N19" s="81"/>
      <c r="O19" s="79"/>
      <c r="P19" s="79"/>
      <c r="Q19" s="80"/>
      <c r="R19" s="81"/>
      <c r="S19" s="79"/>
      <c r="T19" s="79"/>
      <c r="U19" s="80"/>
      <c r="V19" s="82"/>
      <c r="W19" s="83"/>
      <c r="X19" s="83"/>
      <c r="Y19" s="84"/>
      <c r="Z19" s="78"/>
      <c r="AA19" s="79"/>
      <c r="AB19" s="79"/>
      <c r="AC19" s="79"/>
      <c r="AD19" s="85"/>
    </row>
    <row r="20" spans="2:32" ht="20.100000000000001" customHeight="1" x14ac:dyDescent="0.2">
      <c r="B20" s="75" t="str">
        <f>B40</f>
        <v>Rocker R-100</v>
      </c>
      <c r="C20" s="76"/>
      <c r="D20" s="76"/>
      <c r="E20" s="76"/>
      <c r="F20" s="76"/>
      <c r="G20" s="76"/>
      <c r="H20" s="76"/>
      <c r="I20" s="77"/>
      <c r="J20" s="78">
        <f>J40</f>
        <v>8</v>
      </c>
      <c r="K20" s="79"/>
      <c r="L20" s="79"/>
      <c r="M20" s="80"/>
      <c r="N20" s="81"/>
      <c r="O20" s="79"/>
      <c r="P20" s="79"/>
      <c r="Q20" s="80"/>
      <c r="R20" s="81"/>
      <c r="S20" s="79"/>
      <c r="T20" s="79"/>
      <c r="U20" s="80"/>
      <c r="V20" s="82">
        <f>V40</f>
        <v>3.8080000000000003</v>
      </c>
      <c r="W20" s="83"/>
      <c r="X20" s="83"/>
      <c r="Y20" s="84"/>
      <c r="Z20" s="78">
        <f>Z40</f>
        <v>30.5</v>
      </c>
      <c r="AA20" s="79"/>
      <c r="AB20" s="79"/>
      <c r="AC20" s="79"/>
      <c r="AD20" s="85"/>
    </row>
    <row r="21" spans="2:32" ht="20.100000000000001" customHeight="1" x14ac:dyDescent="0.2">
      <c r="B21" s="75" t="str">
        <f>B41</f>
        <v>Rocker R-175</v>
      </c>
      <c r="C21" s="76"/>
      <c r="D21" s="76"/>
      <c r="E21" s="76"/>
      <c r="F21" s="76"/>
      <c r="G21" s="76"/>
      <c r="H21" s="76"/>
      <c r="I21" s="77"/>
      <c r="J21" s="78">
        <f>J41</f>
        <v>4</v>
      </c>
      <c r="K21" s="79"/>
      <c r="L21" s="79"/>
      <c r="M21" s="80"/>
      <c r="N21" s="81"/>
      <c r="O21" s="79"/>
      <c r="P21" s="79"/>
      <c r="Q21" s="80"/>
      <c r="R21" s="81"/>
      <c r="S21" s="79"/>
      <c r="T21" s="79"/>
      <c r="U21" s="80"/>
      <c r="V21" s="82">
        <f>V41</f>
        <v>6.165</v>
      </c>
      <c r="W21" s="83"/>
      <c r="X21" s="83"/>
      <c r="Y21" s="84"/>
      <c r="Z21" s="78">
        <f>Z41</f>
        <v>24.7</v>
      </c>
      <c r="AA21" s="79"/>
      <c r="AB21" s="79"/>
      <c r="AC21" s="79"/>
      <c r="AD21" s="85"/>
    </row>
    <row r="22" spans="2:32" ht="20.100000000000001" customHeight="1" x14ac:dyDescent="0.2">
      <c r="B22" s="75" t="str">
        <f>B42</f>
        <v>Bolster B-175</v>
      </c>
      <c r="C22" s="76"/>
      <c r="D22" s="76"/>
      <c r="E22" s="76"/>
      <c r="F22" s="76"/>
      <c r="G22" s="76"/>
      <c r="H22" s="76"/>
      <c r="I22" s="77"/>
      <c r="J22" s="78">
        <f>J42</f>
        <v>4</v>
      </c>
      <c r="K22" s="79"/>
      <c r="L22" s="79"/>
      <c r="M22" s="80"/>
      <c r="N22" s="81"/>
      <c r="O22" s="79"/>
      <c r="P22" s="79"/>
      <c r="Q22" s="80"/>
      <c r="R22" s="81"/>
      <c r="S22" s="79"/>
      <c r="T22" s="79"/>
      <c r="U22" s="80"/>
      <c r="V22" s="82">
        <f>V42</f>
        <v>6.0019999999999998</v>
      </c>
      <c r="W22" s="83"/>
      <c r="X22" s="83"/>
      <c r="Y22" s="84"/>
      <c r="Z22" s="78">
        <f>Z42</f>
        <v>24</v>
      </c>
      <c r="AA22" s="79"/>
      <c r="AB22" s="79"/>
      <c r="AC22" s="79"/>
      <c r="AD22" s="85"/>
    </row>
    <row r="23" spans="2:32" ht="20.100000000000001" customHeight="1" x14ac:dyDescent="0.2">
      <c r="B23" s="75"/>
      <c r="C23" s="76"/>
      <c r="D23" s="76"/>
      <c r="E23" s="76"/>
      <c r="F23" s="76"/>
      <c r="G23" s="76"/>
      <c r="H23" s="76"/>
      <c r="I23" s="77"/>
      <c r="J23" s="78"/>
      <c r="K23" s="79"/>
      <c r="L23" s="79"/>
      <c r="M23" s="80"/>
      <c r="N23" s="81"/>
      <c r="O23" s="79"/>
      <c r="P23" s="79"/>
      <c r="Q23" s="80"/>
      <c r="R23" s="81"/>
      <c r="S23" s="79"/>
      <c r="T23" s="79"/>
      <c r="U23" s="80"/>
      <c r="V23" s="82"/>
      <c r="W23" s="83"/>
      <c r="X23" s="83"/>
      <c r="Y23" s="84"/>
      <c r="Z23" s="78"/>
      <c r="AA23" s="79"/>
      <c r="AB23" s="79"/>
      <c r="AC23" s="79"/>
      <c r="AD23" s="85"/>
    </row>
    <row r="24" spans="2:32" ht="20.100000000000001" customHeight="1" thickBot="1" x14ac:dyDescent="0.25">
      <c r="B24" s="75" t="str">
        <f t="shared" ref="B24" si="0">B44</f>
        <v>Scuppers</v>
      </c>
      <c r="C24" s="76"/>
      <c r="D24" s="76"/>
      <c r="E24" s="76"/>
      <c r="F24" s="76"/>
      <c r="G24" s="76"/>
      <c r="H24" s="76"/>
      <c r="I24" s="77"/>
      <c r="J24" s="78">
        <f t="shared" ref="J24" si="1">J44</f>
        <v>9</v>
      </c>
      <c r="K24" s="79"/>
      <c r="L24" s="79"/>
      <c r="M24" s="79"/>
      <c r="N24" s="224">
        <f t="shared" ref="N24:U24" si="2">N44</f>
        <v>1.57</v>
      </c>
      <c r="O24" s="225"/>
      <c r="P24" s="225"/>
      <c r="Q24" s="226"/>
      <c r="R24" s="79">
        <f t="shared" si="2"/>
        <v>3.5</v>
      </c>
      <c r="S24" s="79"/>
      <c r="T24" s="79"/>
      <c r="U24" s="80"/>
      <c r="V24" s="82"/>
      <c r="W24" s="83"/>
      <c r="X24" s="83"/>
      <c r="Y24" s="84"/>
      <c r="Z24" s="78">
        <f t="shared" ref="Z24" si="3">Z44</f>
        <v>49.5</v>
      </c>
      <c r="AA24" s="79"/>
      <c r="AB24" s="79"/>
      <c r="AC24" s="79"/>
      <c r="AD24" s="85"/>
    </row>
    <row r="25" spans="2:32" ht="20.100000000000001" customHeight="1" thickTop="1" thickBot="1" x14ac:dyDescent="0.25">
      <c r="B25" s="89" t="s">
        <v>9</v>
      </c>
      <c r="C25" s="89"/>
      <c r="D25" s="89"/>
      <c r="E25" s="89"/>
      <c r="F25" s="89"/>
      <c r="G25" s="89"/>
      <c r="H25" s="89"/>
      <c r="I25" s="89"/>
      <c r="J25" s="89"/>
      <c r="K25" s="89"/>
      <c r="L25" s="89"/>
      <c r="M25" s="89"/>
      <c r="N25" s="89"/>
      <c r="O25" s="89"/>
      <c r="P25" s="89"/>
      <c r="Q25" s="89"/>
      <c r="R25" s="89"/>
      <c r="S25" s="89"/>
      <c r="T25" s="89"/>
      <c r="U25" s="89"/>
      <c r="V25" s="89"/>
      <c r="W25" s="89"/>
      <c r="X25" s="89"/>
      <c r="Y25" s="89"/>
      <c r="Z25" s="86">
        <f>ROUND(SUM(Z9:AD24),0)</f>
        <v>2728</v>
      </c>
      <c r="AA25" s="87"/>
      <c r="AB25" s="87"/>
      <c r="AC25" s="87"/>
      <c r="AD25" s="88"/>
    </row>
    <row r="26" spans="2:32" ht="12" customHeight="1" thickBot="1" x14ac:dyDescent="0.25">
      <c r="B26" s="200"/>
      <c r="C26" s="201"/>
      <c r="D26" s="201"/>
      <c r="E26" s="201"/>
      <c r="F26" s="201"/>
      <c r="G26" s="201"/>
      <c r="H26" s="201"/>
      <c r="I26" s="201"/>
      <c r="J26" s="201"/>
      <c r="K26" s="201"/>
      <c r="L26" s="201"/>
      <c r="M26" s="201"/>
      <c r="N26" s="201"/>
      <c r="O26" s="201"/>
      <c r="P26" s="201"/>
      <c r="Q26" s="201"/>
      <c r="R26" s="201"/>
      <c r="S26" s="201"/>
      <c r="T26" s="201"/>
      <c r="U26" s="201"/>
      <c r="V26" s="201"/>
      <c r="W26" s="201"/>
      <c r="X26" s="201"/>
      <c r="Y26" s="201"/>
      <c r="Z26" s="201"/>
      <c r="AA26" s="201"/>
      <c r="AB26" s="201"/>
      <c r="AC26" s="201"/>
      <c r="AD26" s="202"/>
    </row>
    <row r="27" spans="2:32" ht="20.100000000000001" customHeight="1" thickBot="1" x14ac:dyDescent="0.25">
      <c r="B27" s="130" t="s">
        <v>511</v>
      </c>
      <c r="C27" s="131"/>
      <c r="D27" s="131"/>
      <c r="E27" s="131"/>
      <c r="F27" s="131"/>
      <c r="G27" s="131"/>
      <c r="H27" s="131"/>
      <c r="I27" s="131"/>
      <c r="J27" s="131"/>
      <c r="K27" s="131"/>
      <c r="L27" s="131"/>
      <c r="M27" s="131"/>
      <c r="N27" s="131"/>
      <c r="O27" s="131"/>
      <c r="P27" s="131"/>
      <c r="Q27" s="131"/>
      <c r="R27" s="131"/>
      <c r="S27" s="131"/>
      <c r="T27" s="131"/>
      <c r="U27" s="131"/>
      <c r="V27" s="131"/>
      <c r="W27" s="131"/>
      <c r="X27" s="131"/>
      <c r="Y27" s="131"/>
      <c r="Z27" s="131"/>
      <c r="AA27" s="131"/>
      <c r="AB27" s="131"/>
      <c r="AC27" s="131"/>
      <c r="AD27" s="132"/>
    </row>
    <row r="28" spans="2:32" ht="20.100000000000001" customHeight="1" x14ac:dyDescent="0.2">
      <c r="B28" s="133" t="s">
        <v>473</v>
      </c>
      <c r="C28" s="134"/>
      <c r="D28" s="134"/>
      <c r="E28" s="134"/>
      <c r="F28" s="134"/>
      <c r="G28" s="134"/>
      <c r="H28" s="134"/>
      <c r="I28" s="135"/>
      <c r="J28" s="139" t="s">
        <v>478</v>
      </c>
      <c r="K28" s="140"/>
      <c r="L28" s="140"/>
      <c r="M28" s="141"/>
      <c r="N28" s="145" t="s">
        <v>477</v>
      </c>
      <c r="O28" s="140"/>
      <c r="P28" s="140"/>
      <c r="Q28" s="141"/>
      <c r="R28" s="147" t="s">
        <v>472</v>
      </c>
      <c r="S28" s="147"/>
      <c r="T28" s="147"/>
      <c r="U28" s="147"/>
      <c r="V28" s="149" t="s">
        <v>515</v>
      </c>
      <c r="W28" s="150"/>
      <c r="X28" s="150"/>
      <c r="Y28" s="150"/>
      <c r="Z28" s="150" t="s">
        <v>474</v>
      </c>
      <c r="AA28" s="150"/>
      <c r="AB28" s="150"/>
      <c r="AC28" s="150"/>
      <c r="AD28" s="150"/>
    </row>
    <row r="29" spans="2:32" ht="20.100000000000001" customHeight="1" thickBot="1" x14ac:dyDescent="0.25">
      <c r="B29" s="136"/>
      <c r="C29" s="137"/>
      <c r="D29" s="137"/>
      <c r="E29" s="137"/>
      <c r="F29" s="137"/>
      <c r="G29" s="137"/>
      <c r="H29" s="137"/>
      <c r="I29" s="138"/>
      <c r="J29" s="142"/>
      <c r="K29" s="143"/>
      <c r="L29" s="143"/>
      <c r="M29" s="144"/>
      <c r="N29" s="146"/>
      <c r="O29" s="143"/>
      <c r="P29" s="143"/>
      <c r="Q29" s="144"/>
      <c r="R29" s="148"/>
      <c r="S29" s="148"/>
      <c r="T29" s="148"/>
      <c r="U29" s="148"/>
      <c r="V29" s="151"/>
      <c r="W29" s="152"/>
      <c r="X29" s="152"/>
      <c r="Y29" s="152"/>
      <c r="Z29" s="152"/>
      <c r="AA29" s="152"/>
      <c r="AB29" s="152"/>
      <c r="AC29" s="152"/>
      <c r="AD29" s="152"/>
    </row>
    <row r="30" spans="2:32" ht="20.100000000000001" customHeight="1" x14ac:dyDescent="0.2">
      <c r="B30" s="107" t="s">
        <v>10</v>
      </c>
      <c r="C30" s="108"/>
      <c r="D30" s="108"/>
      <c r="E30" s="108"/>
      <c r="F30" s="108"/>
      <c r="G30" s="108"/>
      <c r="H30" s="108"/>
      <c r="I30" s="109"/>
      <c r="J30" s="169">
        <v>1</v>
      </c>
      <c r="K30" s="170"/>
      <c r="L30" s="170"/>
      <c r="M30" s="171"/>
      <c r="N30" s="208" t="s">
        <v>458</v>
      </c>
      <c r="O30" s="209"/>
      <c r="P30" s="209"/>
      <c r="Q30" s="210"/>
      <c r="R30" s="172">
        <v>31.25</v>
      </c>
      <c r="S30" s="170"/>
      <c r="T30" s="170"/>
      <c r="U30" s="170"/>
      <c r="V30" s="173">
        <f>VLOOKUP(N30,Painting!$A$5:$C$250,2,0)</f>
        <v>8.81</v>
      </c>
      <c r="W30" s="174"/>
      <c r="X30" s="174"/>
      <c r="Y30" s="174"/>
      <c r="Z30" s="107">
        <f>ROUND(J30*R30*V30,1)</f>
        <v>275.3</v>
      </c>
      <c r="AA30" s="108"/>
      <c r="AB30" s="108"/>
      <c r="AC30" s="108"/>
      <c r="AD30" s="109"/>
    </row>
    <row r="31" spans="2:32" ht="20.100000000000001" customHeight="1" x14ac:dyDescent="0.2">
      <c r="B31" s="78"/>
      <c r="C31" s="79"/>
      <c r="D31" s="79"/>
      <c r="E31" s="79"/>
      <c r="F31" s="79"/>
      <c r="G31" s="79"/>
      <c r="H31" s="79"/>
      <c r="I31" s="85"/>
      <c r="J31" s="163">
        <v>1</v>
      </c>
      <c r="K31" s="164"/>
      <c r="L31" s="164"/>
      <c r="M31" s="165"/>
      <c r="N31" s="166" t="s">
        <v>458</v>
      </c>
      <c r="O31" s="164"/>
      <c r="P31" s="164"/>
      <c r="Q31" s="165"/>
      <c r="R31" s="166">
        <v>31.962</v>
      </c>
      <c r="S31" s="164"/>
      <c r="T31" s="164"/>
      <c r="U31" s="164"/>
      <c r="V31" s="167">
        <f>VLOOKUP(N31,Painting!$A$5:$C$250,2,0)</f>
        <v>8.81</v>
      </c>
      <c r="W31" s="168"/>
      <c r="X31" s="168"/>
      <c r="Y31" s="168"/>
      <c r="Z31" s="78">
        <f>ROUND(J31*R31*V31,1)</f>
        <v>281.60000000000002</v>
      </c>
      <c r="AA31" s="79"/>
      <c r="AB31" s="79"/>
      <c r="AC31" s="79"/>
      <c r="AD31" s="85"/>
    </row>
    <row r="32" spans="2:32" ht="20.100000000000001" customHeight="1" x14ac:dyDescent="0.2">
      <c r="B32" s="211"/>
      <c r="C32" s="212"/>
      <c r="D32" s="212"/>
      <c r="E32" s="212"/>
      <c r="F32" s="212"/>
      <c r="G32" s="212"/>
      <c r="H32" s="212"/>
      <c r="I32" s="213"/>
      <c r="J32" s="163">
        <v>2</v>
      </c>
      <c r="K32" s="164"/>
      <c r="L32" s="164"/>
      <c r="M32" s="165"/>
      <c r="N32" s="166" t="s">
        <v>461</v>
      </c>
      <c r="O32" s="164"/>
      <c r="P32" s="164"/>
      <c r="Q32" s="165"/>
      <c r="R32" s="166">
        <v>83.766999999999996</v>
      </c>
      <c r="S32" s="164"/>
      <c r="T32" s="164"/>
      <c r="U32" s="164"/>
      <c r="V32" s="167">
        <f>VLOOKUP(N32,Painting!$A$5:$C$250,2,0)</f>
        <v>8.92</v>
      </c>
      <c r="W32" s="168"/>
      <c r="X32" s="168"/>
      <c r="Y32" s="168"/>
      <c r="Z32" s="78">
        <f t="shared" ref="Z32:Z34" si="4">ROUND(J32*R32*V32,1)</f>
        <v>1494.4</v>
      </c>
      <c r="AA32" s="79"/>
      <c r="AB32" s="79"/>
      <c r="AC32" s="79"/>
      <c r="AD32" s="85"/>
    </row>
    <row r="33" spans="2:93" ht="20.100000000000001" customHeight="1" x14ac:dyDescent="0.2">
      <c r="B33" s="211"/>
      <c r="C33" s="212"/>
      <c r="D33" s="212"/>
      <c r="E33" s="212"/>
      <c r="F33" s="212"/>
      <c r="G33" s="212"/>
      <c r="H33" s="212"/>
      <c r="I33" s="213"/>
      <c r="J33" s="163">
        <v>1</v>
      </c>
      <c r="K33" s="164"/>
      <c r="L33" s="164"/>
      <c r="M33" s="165"/>
      <c r="N33" s="166" t="s">
        <v>458</v>
      </c>
      <c r="O33" s="164"/>
      <c r="P33" s="164"/>
      <c r="Q33" s="165"/>
      <c r="R33" s="166">
        <v>31.413</v>
      </c>
      <c r="S33" s="164"/>
      <c r="T33" s="164"/>
      <c r="U33" s="164"/>
      <c r="V33" s="167">
        <f>VLOOKUP(N33,Painting!$A$5:$C$250,2,0)</f>
        <v>8.81</v>
      </c>
      <c r="W33" s="168"/>
      <c r="X33" s="168"/>
      <c r="Y33" s="168"/>
      <c r="Z33" s="78">
        <f t="shared" si="4"/>
        <v>276.7</v>
      </c>
      <c r="AA33" s="79"/>
      <c r="AB33" s="79"/>
      <c r="AC33" s="79"/>
      <c r="AD33" s="85"/>
    </row>
    <row r="34" spans="2:93" ht="20.100000000000001" customHeight="1" x14ac:dyDescent="0.2">
      <c r="B34" s="78"/>
      <c r="C34" s="79"/>
      <c r="D34" s="79"/>
      <c r="E34" s="79"/>
      <c r="F34" s="79"/>
      <c r="G34" s="79"/>
      <c r="H34" s="79"/>
      <c r="I34" s="85"/>
      <c r="J34" s="163">
        <v>1</v>
      </c>
      <c r="K34" s="164"/>
      <c r="L34" s="164"/>
      <c r="M34" s="165"/>
      <c r="N34" s="166" t="s">
        <v>458</v>
      </c>
      <c r="O34" s="164"/>
      <c r="P34" s="164"/>
      <c r="Q34" s="165"/>
      <c r="R34" s="166">
        <v>30.21</v>
      </c>
      <c r="S34" s="164"/>
      <c r="T34" s="164"/>
      <c r="U34" s="165"/>
      <c r="V34" s="167">
        <f>VLOOKUP(N34,Painting!$A$5:$C$250,2,0)</f>
        <v>8.81</v>
      </c>
      <c r="W34" s="168"/>
      <c r="X34" s="168"/>
      <c r="Y34" s="168"/>
      <c r="Z34" s="78">
        <f t="shared" si="4"/>
        <v>266.2</v>
      </c>
      <c r="AA34" s="79"/>
      <c r="AB34" s="79"/>
      <c r="AC34" s="79"/>
      <c r="AD34" s="85"/>
    </row>
    <row r="35" spans="2:93" ht="20.100000000000001" customHeight="1" x14ac:dyDescent="0.2">
      <c r="B35" s="78"/>
      <c r="C35" s="79"/>
      <c r="D35" s="79"/>
      <c r="E35" s="79"/>
      <c r="F35" s="79"/>
      <c r="G35" s="79"/>
      <c r="H35" s="79"/>
      <c r="I35" s="85"/>
      <c r="J35" s="185"/>
      <c r="K35" s="186"/>
      <c r="L35" s="186"/>
      <c r="M35" s="187"/>
      <c r="N35" s="188"/>
      <c r="O35" s="189"/>
      <c r="P35" s="189"/>
      <c r="Q35" s="190"/>
      <c r="R35" s="188"/>
      <c r="S35" s="189"/>
      <c r="T35" s="189"/>
      <c r="U35" s="190"/>
      <c r="V35" s="191"/>
      <c r="W35" s="192"/>
      <c r="X35" s="192"/>
      <c r="Y35" s="193"/>
      <c r="Z35" s="78"/>
      <c r="AA35" s="79"/>
      <c r="AB35" s="79"/>
      <c r="AC35" s="79"/>
      <c r="AD35" s="85"/>
    </row>
    <row r="36" spans="2:93" ht="20.100000000000001" customHeight="1" x14ac:dyDescent="0.2">
      <c r="B36" s="72" t="s">
        <v>517</v>
      </c>
      <c r="C36" s="73"/>
      <c r="D36" s="73"/>
      <c r="E36" s="73"/>
      <c r="F36" s="73"/>
      <c r="G36" s="73"/>
      <c r="H36" s="73"/>
      <c r="I36" s="74"/>
      <c r="J36" s="177">
        <v>8</v>
      </c>
      <c r="K36" s="178"/>
      <c r="L36" s="178"/>
      <c r="M36" s="179"/>
      <c r="N36" s="180">
        <v>4.6899999999999997E-2</v>
      </c>
      <c r="O36" s="178"/>
      <c r="P36" s="178"/>
      <c r="Q36" s="179"/>
      <c r="R36" s="181">
        <v>7.5833300000000001</v>
      </c>
      <c r="S36" s="182"/>
      <c r="T36" s="182"/>
      <c r="U36" s="182"/>
      <c r="V36" s="183"/>
      <c r="W36" s="184"/>
      <c r="X36" s="184"/>
      <c r="Y36" s="184"/>
      <c r="Z36" s="72">
        <f>ROUND(J36*N36*R36,1)</f>
        <v>2.8</v>
      </c>
      <c r="AA36" s="73"/>
      <c r="AB36" s="73"/>
      <c r="AC36" s="73"/>
      <c r="AD36" s="74"/>
    </row>
    <row r="37" spans="2:93" ht="20.100000000000001" customHeight="1" x14ac:dyDescent="0.2">
      <c r="B37" s="78" t="s">
        <v>518</v>
      </c>
      <c r="C37" s="79"/>
      <c r="D37" s="79"/>
      <c r="E37" s="79"/>
      <c r="F37" s="79"/>
      <c r="G37" s="79"/>
      <c r="H37" s="79"/>
      <c r="I37" s="85"/>
      <c r="J37" s="163">
        <v>4</v>
      </c>
      <c r="K37" s="164"/>
      <c r="L37" s="164"/>
      <c r="M37" s="165"/>
      <c r="N37" s="166">
        <v>3.1300000000000001E-2</v>
      </c>
      <c r="O37" s="164"/>
      <c r="P37" s="164"/>
      <c r="Q37" s="165"/>
      <c r="R37" s="166">
        <v>7.0833000000000004</v>
      </c>
      <c r="S37" s="164"/>
      <c r="T37" s="164"/>
      <c r="U37" s="165"/>
      <c r="V37" s="197"/>
      <c r="W37" s="198"/>
      <c r="X37" s="198"/>
      <c r="Y37" s="199"/>
      <c r="Z37" s="72">
        <f t="shared" ref="Z37:Z38" si="5">ROUND(J37*N37*R37,1)</f>
        <v>0.9</v>
      </c>
      <c r="AA37" s="73"/>
      <c r="AB37" s="73"/>
      <c r="AC37" s="73"/>
      <c r="AD37" s="74"/>
    </row>
    <row r="38" spans="2:93" ht="20.100000000000001" customHeight="1" x14ac:dyDescent="0.2">
      <c r="B38" s="78" t="s">
        <v>526</v>
      </c>
      <c r="C38" s="79"/>
      <c r="D38" s="79"/>
      <c r="E38" s="79"/>
      <c r="F38" s="79"/>
      <c r="G38" s="79"/>
      <c r="H38" s="79"/>
      <c r="I38" s="85"/>
      <c r="J38" s="163">
        <v>16</v>
      </c>
      <c r="K38" s="164"/>
      <c r="L38" s="164"/>
      <c r="M38" s="165"/>
      <c r="N38" s="166">
        <v>3.1300000000000001E-2</v>
      </c>
      <c r="O38" s="164"/>
      <c r="P38" s="164"/>
      <c r="Q38" s="165"/>
      <c r="R38" s="166">
        <v>3.375</v>
      </c>
      <c r="S38" s="164"/>
      <c r="T38" s="164"/>
      <c r="U38" s="165"/>
      <c r="V38" s="197"/>
      <c r="W38" s="198"/>
      <c r="X38" s="198"/>
      <c r="Y38" s="199"/>
      <c r="Z38" s="72">
        <f t="shared" si="5"/>
        <v>1.7</v>
      </c>
      <c r="AA38" s="73"/>
      <c r="AB38" s="73"/>
      <c r="AC38" s="73"/>
      <c r="AD38" s="74"/>
    </row>
    <row r="39" spans="2:93" ht="20.100000000000001" customHeight="1" x14ac:dyDescent="0.2">
      <c r="B39" s="78"/>
      <c r="C39" s="79"/>
      <c r="D39" s="79"/>
      <c r="E39" s="79"/>
      <c r="F39" s="79"/>
      <c r="G39" s="79"/>
      <c r="H39" s="79"/>
      <c r="I39" s="85"/>
      <c r="J39" s="163"/>
      <c r="K39" s="164"/>
      <c r="L39" s="164"/>
      <c r="M39" s="165"/>
      <c r="N39" s="194"/>
      <c r="O39" s="195"/>
      <c r="P39" s="195"/>
      <c r="Q39" s="196"/>
      <c r="R39" s="194"/>
      <c r="S39" s="195"/>
      <c r="T39" s="195"/>
      <c r="U39" s="196"/>
      <c r="V39" s="197"/>
      <c r="W39" s="198"/>
      <c r="X39" s="198"/>
      <c r="Y39" s="199"/>
      <c r="Z39" s="72"/>
      <c r="AA39" s="73"/>
      <c r="AB39" s="73"/>
      <c r="AC39" s="73"/>
      <c r="AD39" s="74"/>
    </row>
    <row r="40" spans="2:93" ht="20.100000000000001" customHeight="1" x14ac:dyDescent="0.2">
      <c r="B40" s="78" t="s">
        <v>519</v>
      </c>
      <c r="C40" s="79"/>
      <c r="D40" s="79"/>
      <c r="E40" s="79"/>
      <c r="F40" s="79"/>
      <c r="G40" s="79"/>
      <c r="H40" s="79"/>
      <c r="I40" s="85"/>
      <c r="J40" s="163">
        <v>8</v>
      </c>
      <c r="K40" s="164"/>
      <c r="L40" s="164"/>
      <c r="M40" s="165"/>
      <c r="N40" s="166"/>
      <c r="O40" s="164"/>
      <c r="P40" s="164"/>
      <c r="Q40" s="165"/>
      <c r="R40" s="166"/>
      <c r="S40" s="164"/>
      <c r="T40" s="164"/>
      <c r="U40" s="165"/>
      <c r="V40" s="197">
        <f>Painting!T6</f>
        <v>3.8080000000000003</v>
      </c>
      <c r="W40" s="198"/>
      <c r="X40" s="198"/>
      <c r="Y40" s="199"/>
      <c r="Z40" s="72">
        <f>ROUND(J40*V40,1)</f>
        <v>30.5</v>
      </c>
      <c r="AA40" s="73"/>
      <c r="AB40" s="73"/>
      <c r="AC40" s="73"/>
      <c r="AD40" s="74"/>
    </row>
    <row r="41" spans="2:93" ht="20.100000000000001" customHeight="1" x14ac:dyDescent="0.2">
      <c r="B41" s="78" t="s">
        <v>520</v>
      </c>
      <c r="C41" s="79"/>
      <c r="D41" s="79"/>
      <c r="E41" s="79"/>
      <c r="F41" s="79"/>
      <c r="G41" s="79"/>
      <c r="H41" s="79"/>
      <c r="I41" s="85"/>
      <c r="J41" s="163">
        <v>4</v>
      </c>
      <c r="K41" s="164"/>
      <c r="L41" s="164"/>
      <c r="M41" s="165"/>
      <c r="N41" s="166"/>
      <c r="O41" s="164"/>
      <c r="P41" s="164"/>
      <c r="Q41" s="165"/>
      <c r="R41" s="166"/>
      <c r="S41" s="164"/>
      <c r="T41" s="164"/>
      <c r="U41" s="164"/>
      <c r="V41" s="175">
        <f>Painting!T9</f>
        <v>6.165</v>
      </c>
      <c r="W41" s="176"/>
      <c r="X41" s="176"/>
      <c r="Y41" s="176"/>
      <c r="Z41" s="72">
        <f t="shared" ref="Z41:Z42" si="6">ROUND(J41*V41,1)</f>
        <v>24.7</v>
      </c>
      <c r="AA41" s="73"/>
      <c r="AB41" s="73"/>
      <c r="AC41" s="73"/>
      <c r="AD41" s="74"/>
    </row>
    <row r="42" spans="2:93" ht="20.100000000000001" customHeight="1" x14ac:dyDescent="0.2">
      <c r="B42" s="78" t="s">
        <v>521</v>
      </c>
      <c r="C42" s="79"/>
      <c r="D42" s="79"/>
      <c r="E42" s="79"/>
      <c r="F42" s="79"/>
      <c r="G42" s="79"/>
      <c r="H42" s="79"/>
      <c r="I42" s="85"/>
      <c r="J42" s="163">
        <v>4</v>
      </c>
      <c r="K42" s="164"/>
      <c r="L42" s="164"/>
      <c r="M42" s="165"/>
      <c r="N42" s="166"/>
      <c r="O42" s="164"/>
      <c r="P42" s="164"/>
      <c r="Q42" s="165"/>
      <c r="R42" s="166"/>
      <c r="S42" s="164"/>
      <c r="T42" s="164"/>
      <c r="U42" s="164"/>
      <c r="V42" s="175">
        <f>Painting!W8</f>
        <v>6.0019999999999998</v>
      </c>
      <c r="W42" s="176"/>
      <c r="X42" s="176"/>
      <c r="Y42" s="176"/>
      <c r="Z42" s="72">
        <f t="shared" si="6"/>
        <v>24</v>
      </c>
      <c r="AA42" s="73"/>
      <c r="AB42" s="73"/>
      <c r="AC42" s="73"/>
      <c r="AD42" s="74"/>
    </row>
    <row r="43" spans="2:93" ht="20.100000000000001" customHeight="1" x14ac:dyDescent="0.2">
      <c r="B43" s="78"/>
      <c r="C43" s="79"/>
      <c r="D43" s="79"/>
      <c r="E43" s="79"/>
      <c r="F43" s="79"/>
      <c r="G43" s="79"/>
      <c r="H43" s="79"/>
      <c r="I43" s="85"/>
      <c r="J43" s="163"/>
      <c r="K43" s="164"/>
      <c r="L43" s="164"/>
      <c r="M43" s="165"/>
      <c r="N43" s="166"/>
      <c r="O43" s="164"/>
      <c r="P43" s="164"/>
      <c r="Q43" s="165"/>
      <c r="R43" s="166"/>
      <c r="S43" s="164"/>
      <c r="T43" s="164"/>
      <c r="U43" s="164"/>
      <c r="V43" s="175"/>
      <c r="W43" s="176"/>
      <c r="X43" s="176"/>
      <c r="Y43" s="176"/>
      <c r="Z43" s="72"/>
      <c r="AA43" s="73"/>
      <c r="AB43" s="73"/>
      <c r="AC43" s="73"/>
      <c r="AD43" s="74"/>
    </row>
    <row r="44" spans="2:93" ht="20.100000000000001" customHeight="1" thickBot="1" x14ac:dyDescent="0.25">
      <c r="B44" s="78" t="s">
        <v>527</v>
      </c>
      <c r="C44" s="79"/>
      <c r="D44" s="79"/>
      <c r="E44" s="79"/>
      <c r="F44" s="79"/>
      <c r="G44" s="79"/>
      <c r="H44" s="79"/>
      <c r="I44" s="85"/>
      <c r="J44" s="163">
        <v>9</v>
      </c>
      <c r="K44" s="164"/>
      <c r="L44" s="164"/>
      <c r="M44" s="165"/>
      <c r="N44" s="166">
        <f>0.5*3.14</f>
        <v>1.57</v>
      </c>
      <c r="O44" s="164"/>
      <c r="P44" s="164"/>
      <c r="Q44" s="165"/>
      <c r="R44" s="166">
        <v>3.5</v>
      </c>
      <c r="S44" s="164"/>
      <c r="T44" s="164"/>
      <c r="U44" s="164"/>
      <c r="V44" s="175"/>
      <c r="W44" s="176"/>
      <c r="X44" s="176"/>
      <c r="Y44" s="176"/>
      <c r="Z44" s="72">
        <f>ROUND(J44*N44*R44,1)</f>
        <v>49.5</v>
      </c>
      <c r="AA44" s="73"/>
      <c r="AB44" s="73"/>
      <c r="AC44" s="73"/>
      <c r="AD44" s="74"/>
    </row>
    <row r="45" spans="2:93" ht="20.100000000000001" customHeight="1" thickTop="1" thickBot="1" x14ac:dyDescent="0.25">
      <c r="B45" s="89" t="s">
        <v>9</v>
      </c>
      <c r="C45" s="89"/>
      <c r="D45" s="89"/>
      <c r="E45" s="89"/>
      <c r="F45" s="89"/>
      <c r="G45" s="89"/>
      <c r="H45" s="89"/>
      <c r="I45" s="89"/>
      <c r="J45" s="89"/>
      <c r="K45" s="89"/>
      <c r="L45" s="89"/>
      <c r="M45" s="89"/>
      <c r="N45" s="89"/>
      <c r="O45" s="89"/>
      <c r="P45" s="89"/>
      <c r="Q45" s="89"/>
      <c r="R45" s="89"/>
      <c r="S45" s="89"/>
      <c r="T45" s="89"/>
      <c r="U45" s="89"/>
      <c r="V45" s="89"/>
      <c r="W45" s="89"/>
      <c r="X45" s="89"/>
      <c r="Y45" s="89"/>
      <c r="Z45" s="86">
        <f>ROUND(SUM(Z30:AD44),0)</f>
        <v>2728</v>
      </c>
      <c r="AA45" s="87"/>
      <c r="AB45" s="87"/>
      <c r="AC45" s="87"/>
      <c r="AD45" s="88"/>
      <c r="AK45" s="206"/>
      <c r="AL45" s="206"/>
      <c r="AM45" s="204"/>
      <c r="AN45" s="204"/>
      <c r="AP45" s="205"/>
      <c r="AQ45" s="205"/>
      <c r="AR45" s="207"/>
      <c r="AS45" s="207"/>
      <c r="AY45" s="206"/>
      <c r="AZ45" s="206"/>
      <c r="BA45" s="204"/>
      <c r="BB45" s="204"/>
      <c r="BD45" s="205"/>
      <c r="BE45" s="205"/>
      <c r="BF45" s="207"/>
      <c r="BG45" s="207"/>
      <c r="BP45" s="206"/>
      <c r="BQ45" s="206"/>
      <c r="BR45" s="204"/>
      <c r="BS45" s="204"/>
      <c r="BU45" s="205"/>
      <c r="BV45" s="205"/>
      <c r="BW45" s="207"/>
      <c r="BX45" s="207"/>
      <c r="CG45" s="206"/>
      <c r="CH45" s="206"/>
      <c r="CI45" s="204"/>
      <c r="CJ45" s="204"/>
      <c r="CL45" s="205"/>
      <c r="CM45" s="205"/>
      <c r="CN45" s="207"/>
      <c r="CO45" s="207"/>
    </row>
    <row r="46" spans="2:93" ht="12" customHeight="1" thickBot="1" x14ac:dyDescent="0.25">
      <c r="B46" s="200"/>
      <c r="C46" s="201"/>
      <c r="D46" s="201"/>
      <c r="E46" s="201"/>
      <c r="F46" s="201"/>
      <c r="G46" s="201"/>
      <c r="H46" s="201"/>
      <c r="I46" s="201"/>
      <c r="J46" s="201"/>
      <c r="K46" s="201"/>
      <c r="L46" s="201"/>
      <c r="M46" s="201"/>
      <c r="N46" s="201"/>
      <c r="O46" s="201"/>
      <c r="P46" s="201"/>
      <c r="Q46" s="201"/>
      <c r="R46" s="201"/>
      <c r="S46" s="201"/>
      <c r="T46" s="201"/>
      <c r="U46" s="201"/>
      <c r="V46" s="201"/>
      <c r="W46" s="201"/>
      <c r="X46" s="201"/>
      <c r="Y46" s="201"/>
      <c r="Z46" s="201"/>
      <c r="AA46" s="201"/>
      <c r="AB46" s="201"/>
      <c r="AC46" s="201"/>
      <c r="AD46" s="202"/>
    </row>
    <row r="47" spans="2:93" ht="20.100000000000001" customHeight="1" thickBot="1" x14ac:dyDescent="0.25">
      <c r="B47" s="130" t="s">
        <v>510</v>
      </c>
      <c r="C47" s="131"/>
      <c r="D47" s="131"/>
      <c r="E47" s="131"/>
      <c r="F47" s="131"/>
      <c r="G47" s="131"/>
      <c r="H47" s="131"/>
      <c r="I47" s="131"/>
      <c r="J47" s="131"/>
      <c r="K47" s="131"/>
      <c r="L47" s="131"/>
      <c r="M47" s="131"/>
      <c r="N47" s="131"/>
      <c r="O47" s="131"/>
      <c r="P47" s="131"/>
      <c r="Q47" s="131"/>
      <c r="R47" s="131"/>
      <c r="S47" s="131"/>
      <c r="T47" s="131"/>
      <c r="U47" s="131"/>
      <c r="V47" s="131"/>
      <c r="W47" s="131"/>
      <c r="X47" s="131"/>
      <c r="Y47" s="131"/>
      <c r="Z47" s="131"/>
      <c r="AA47" s="131"/>
      <c r="AB47" s="131"/>
      <c r="AC47" s="131"/>
      <c r="AD47" s="132"/>
      <c r="AK47" s="206"/>
      <c r="AL47" s="206"/>
      <c r="AM47" s="203"/>
      <c r="AN47" s="203"/>
      <c r="AO47" s="41"/>
      <c r="AP47" s="41"/>
      <c r="AY47" s="206"/>
      <c r="AZ47" s="206"/>
      <c r="BA47" s="203"/>
      <c r="BB47" s="203"/>
      <c r="BC47" s="41"/>
      <c r="BD47" s="41"/>
      <c r="BP47" s="206"/>
      <c r="BQ47" s="206"/>
      <c r="BR47" s="203"/>
      <c r="BS47" s="203"/>
      <c r="BT47" s="41"/>
      <c r="BU47" s="41"/>
      <c r="CG47" s="206"/>
      <c r="CH47" s="206"/>
      <c r="CI47" s="203"/>
      <c r="CJ47" s="203"/>
      <c r="CK47" s="41"/>
      <c r="CL47" s="41"/>
    </row>
    <row r="48" spans="2:93" ht="20.100000000000001" customHeight="1" x14ac:dyDescent="0.2">
      <c r="B48" s="133" t="s">
        <v>473</v>
      </c>
      <c r="C48" s="134"/>
      <c r="D48" s="134"/>
      <c r="E48" s="134"/>
      <c r="F48" s="134"/>
      <c r="G48" s="134"/>
      <c r="H48" s="134"/>
      <c r="I48" s="135"/>
      <c r="J48" s="139" t="s">
        <v>478</v>
      </c>
      <c r="K48" s="140"/>
      <c r="L48" s="140"/>
      <c r="M48" s="141"/>
      <c r="N48" s="145" t="s">
        <v>477</v>
      </c>
      <c r="O48" s="140"/>
      <c r="P48" s="140"/>
      <c r="Q48" s="141"/>
      <c r="R48" s="147" t="s">
        <v>472</v>
      </c>
      <c r="S48" s="147"/>
      <c r="T48" s="147"/>
      <c r="U48" s="147"/>
      <c r="V48" s="149" t="s">
        <v>515</v>
      </c>
      <c r="W48" s="150"/>
      <c r="X48" s="150"/>
      <c r="Y48" s="150"/>
      <c r="Z48" s="150" t="s">
        <v>474</v>
      </c>
      <c r="AA48" s="150"/>
      <c r="AB48" s="150"/>
      <c r="AC48" s="150"/>
      <c r="AD48" s="150"/>
    </row>
    <row r="49" spans="2:88" ht="20.100000000000001" customHeight="1" thickBot="1" x14ac:dyDescent="0.25">
      <c r="B49" s="136"/>
      <c r="C49" s="137"/>
      <c r="D49" s="137"/>
      <c r="E49" s="137"/>
      <c r="F49" s="137"/>
      <c r="G49" s="137"/>
      <c r="H49" s="137"/>
      <c r="I49" s="138"/>
      <c r="J49" s="142"/>
      <c r="K49" s="143"/>
      <c r="L49" s="143"/>
      <c r="M49" s="144"/>
      <c r="N49" s="146"/>
      <c r="O49" s="143"/>
      <c r="P49" s="143"/>
      <c r="Q49" s="144"/>
      <c r="R49" s="148"/>
      <c r="S49" s="148"/>
      <c r="T49" s="148"/>
      <c r="U49" s="148"/>
      <c r="V49" s="151"/>
      <c r="W49" s="152"/>
      <c r="X49" s="152"/>
      <c r="Y49" s="152"/>
      <c r="Z49" s="152"/>
      <c r="AA49" s="152"/>
      <c r="AB49" s="152"/>
      <c r="AC49" s="152"/>
      <c r="AD49" s="152"/>
      <c r="AK49" s="204"/>
      <c r="AL49" s="204"/>
      <c r="AM49" s="204"/>
      <c r="AN49" s="17"/>
      <c r="AY49" s="204"/>
      <c r="AZ49" s="204"/>
      <c r="BA49" s="204"/>
      <c r="BB49" s="17"/>
      <c r="BP49" s="204"/>
      <c r="BQ49" s="204"/>
      <c r="BR49" s="204"/>
      <c r="BS49" s="17"/>
      <c r="CG49" s="204"/>
      <c r="CH49" s="204"/>
      <c r="CI49" s="204"/>
      <c r="CJ49" s="17"/>
    </row>
    <row r="50" spans="2:88" ht="20.100000000000001" customHeight="1" x14ac:dyDescent="0.2">
      <c r="B50" s="155" t="str">
        <f>B30</f>
        <v>Beams</v>
      </c>
      <c r="C50" s="156"/>
      <c r="D50" s="156"/>
      <c r="E50" s="156"/>
      <c r="F50" s="156"/>
      <c r="G50" s="156"/>
      <c r="H50" s="156"/>
      <c r="I50" s="157"/>
      <c r="J50" s="107">
        <f>J30</f>
        <v>1</v>
      </c>
      <c r="K50" s="108"/>
      <c r="L50" s="108"/>
      <c r="M50" s="110"/>
      <c r="N50" s="111" t="str">
        <f>N30</f>
        <v>W36 x 135</v>
      </c>
      <c r="O50" s="108"/>
      <c r="P50" s="108"/>
      <c r="Q50" s="110"/>
      <c r="R50" s="111">
        <f>R30</f>
        <v>31.25</v>
      </c>
      <c r="S50" s="108"/>
      <c r="T50" s="108"/>
      <c r="U50" s="108"/>
      <c r="V50" s="112">
        <f>V30</f>
        <v>8.81</v>
      </c>
      <c r="W50" s="113"/>
      <c r="X50" s="113"/>
      <c r="Y50" s="113"/>
      <c r="Z50" s="107">
        <f>Z30</f>
        <v>275.3</v>
      </c>
      <c r="AA50" s="108"/>
      <c r="AB50" s="108"/>
      <c r="AC50" s="108"/>
      <c r="AD50" s="109"/>
    </row>
    <row r="51" spans="2:88" ht="20.100000000000001" customHeight="1" x14ac:dyDescent="0.2">
      <c r="B51" s="75"/>
      <c r="C51" s="76"/>
      <c r="D51" s="76"/>
      <c r="E51" s="76"/>
      <c r="F51" s="76"/>
      <c r="G51" s="76"/>
      <c r="H51" s="76"/>
      <c r="I51" s="77"/>
      <c r="J51" s="78">
        <f>J31</f>
        <v>1</v>
      </c>
      <c r="K51" s="79"/>
      <c r="L51" s="79"/>
      <c r="M51" s="80"/>
      <c r="N51" s="81" t="str">
        <f>N31</f>
        <v>W36 x 135</v>
      </c>
      <c r="O51" s="79"/>
      <c r="P51" s="79"/>
      <c r="Q51" s="80"/>
      <c r="R51" s="81">
        <f>R31</f>
        <v>31.962</v>
      </c>
      <c r="S51" s="79"/>
      <c r="T51" s="79"/>
      <c r="U51" s="80"/>
      <c r="V51" s="82">
        <f>V31</f>
        <v>8.81</v>
      </c>
      <c r="W51" s="83"/>
      <c r="X51" s="83"/>
      <c r="Y51" s="84"/>
      <c r="Z51" s="78">
        <f>Z31</f>
        <v>281.60000000000002</v>
      </c>
      <c r="AA51" s="79"/>
      <c r="AB51" s="79"/>
      <c r="AC51" s="79"/>
      <c r="AD51" s="85"/>
    </row>
    <row r="52" spans="2:88" ht="20.100000000000001" customHeight="1" x14ac:dyDescent="0.2">
      <c r="B52" s="75"/>
      <c r="C52" s="76"/>
      <c r="D52" s="76"/>
      <c r="E52" s="76"/>
      <c r="F52" s="76"/>
      <c r="G52" s="76"/>
      <c r="H52" s="76"/>
      <c r="I52" s="77"/>
      <c r="J52" s="78">
        <f>J32</f>
        <v>2</v>
      </c>
      <c r="K52" s="79"/>
      <c r="L52" s="79"/>
      <c r="M52" s="80"/>
      <c r="N52" s="81" t="str">
        <f>N32</f>
        <v>W36 x 170</v>
      </c>
      <c r="O52" s="79"/>
      <c r="P52" s="79"/>
      <c r="Q52" s="80"/>
      <c r="R52" s="81">
        <f>R32</f>
        <v>83.766999999999996</v>
      </c>
      <c r="S52" s="79"/>
      <c r="T52" s="79"/>
      <c r="U52" s="80"/>
      <c r="V52" s="82">
        <f>V32</f>
        <v>8.92</v>
      </c>
      <c r="W52" s="83"/>
      <c r="X52" s="83"/>
      <c r="Y52" s="84"/>
      <c r="Z52" s="78">
        <f>Z32</f>
        <v>1494.4</v>
      </c>
      <c r="AA52" s="79"/>
      <c r="AB52" s="79"/>
      <c r="AC52" s="79"/>
      <c r="AD52" s="85"/>
    </row>
    <row r="53" spans="2:88" ht="20.100000000000001" customHeight="1" x14ac:dyDescent="0.2">
      <c r="B53" s="75"/>
      <c r="C53" s="76"/>
      <c r="D53" s="76"/>
      <c r="E53" s="76"/>
      <c r="F53" s="76"/>
      <c r="G53" s="76"/>
      <c r="H53" s="76"/>
      <c r="I53" s="77"/>
      <c r="J53" s="78">
        <f>J33</f>
        <v>1</v>
      </c>
      <c r="K53" s="79"/>
      <c r="L53" s="79"/>
      <c r="M53" s="80"/>
      <c r="N53" s="81" t="str">
        <f>N33</f>
        <v>W36 x 135</v>
      </c>
      <c r="O53" s="79"/>
      <c r="P53" s="79"/>
      <c r="Q53" s="80"/>
      <c r="R53" s="81">
        <f>R33</f>
        <v>31.413</v>
      </c>
      <c r="S53" s="79"/>
      <c r="T53" s="79"/>
      <c r="U53" s="80"/>
      <c r="V53" s="82">
        <f>V33</f>
        <v>8.81</v>
      </c>
      <c r="W53" s="83"/>
      <c r="X53" s="83"/>
      <c r="Y53" s="84"/>
      <c r="Z53" s="78">
        <f>Z33</f>
        <v>276.7</v>
      </c>
      <c r="AA53" s="79"/>
      <c r="AB53" s="79"/>
      <c r="AC53" s="79"/>
      <c r="AD53" s="85"/>
    </row>
    <row r="54" spans="2:88" ht="20.100000000000001" customHeight="1" x14ac:dyDescent="0.2">
      <c r="B54" s="75"/>
      <c r="C54" s="76"/>
      <c r="D54" s="76"/>
      <c r="E54" s="76"/>
      <c r="F54" s="76"/>
      <c r="G54" s="76"/>
      <c r="H54" s="76"/>
      <c r="I54" s="77"/>
      <c r="J54" s="78">
        <f>J34</f>
        <v>1</v>
      </c>
      <c r="K54" s="79"/>
      <c r="L54" s="79"/>
      <c r="M54" s="80"/>
      <c r="N54" s="81" t="str">
        <f>N34</f>
        <v>W36 x 135</v>
      </c>
      <c r="O54" s="79"/>
      <c r="P54" s="79"/>
      <c r="Q54" s="80"/>
      <c r="R54" s="81">
        <f>R34</f>
        <v>30.21</v>
      </c>
      <c r="S54" s="79"/>
      <c r="T54" s="79"/>
      <c r="U54" s="80"/>
      <c r="V54" s="82">
        <f>V34</f>
        <v>8.81</v>
      </c>
      <c r="W54" s="83"/>
      <c r="X54" s="83"/>
      <c r="Y54" s="84"/>
      <c r="Z54" s="78">
        <f>Z34</f>
        <v>266.2</v>
      </c>
      <c r="AA54" s="79"/>
      <c r="AB54" s="79"/>
      <c r="AC54" s="79"/>
      <c r="AD54" s="85"/>
    </row>
    <row r="55" spans="2:88" ht="20.100000000000001" customHeight="1" x14ac:dyDescent="0.2">
      <c r="B55" s="75"/>
      <c r="C55" s="76"/>
      <c r="D55" s="76"/>
      <c r="E55" s="76"/>
      <c r="F55" s="76"/>
      <c r="G55" s="76"/>
      <c r="H55" s="76"/>
      <c r="I55" s="77"/>
      <c r="J55" s="78"/>
      <c r="K55" s="79"/>
      <c r="L55" s="79"/>
      <c r="M55" s="80"/>
      <c r="N55" s="81"/>
      <c r="O55" s="79"/>
      <c r="P55" s="79"/>
      <c r="Q55" s="80"/>
      <c r="R55" s="81"/>
      <c r="S55" s="79"/>
      <c r="T55" s="79"/>
      <c r="U55" s="80"/>
      <c r="V55" s="82"/>
      <c r="W55" s="83"/>
      <c r="X55" s="83"/>
      <c r="Y55" s="84"/>
      <c r="Z55" s="78"/>
      <c r="AA55" s="79"/>
      <c r="AB55" s="79"/>
      <c r="AC55" s="79"/>
      <c r="AD55" s="85"/>
    </row>
    <row r="56" spans="2:88" ht="20.100000000000001" customHeight="1" x14ac:dyDescent="0.2">
      <c r="B56" s="75" t="str">
        <f>B36</f>
        <v>Web Splice Plates (Edges)</v>
      </c>
      <c r="C56" s="76"/>
      <c r="D56" s="76"/>
      <c r="E56" s="76"/>
      <c r="F56" s="76"/>
      <c r="G56" s="76"/>
      <c r="H56" s="76"/>
      <c r="I56" s="77"/>
      <c r="J56" s="78">
        <f>J36</f>
        <v>8</v>
      </c>
      <c r="K56" s="79"/>
      <c r="L56" s="79"/>
      <c r="M56" s="80"/>
      <c r="N56" s="81">
        <f>N36</f>
        <v>4.6899999999999997E-2</v>
      </c>
      <c r="O56" s="79"/>
      <c r="P56" s="79"/>
      <c r="Q56" s="80"/>
      <c r="R56" s="81">
        <f>R36</f>
        <v>7.5833300000000001</v>
      </c>
      <c r="S56" s="79"/>
      <c r="T56" s="79"/>
      <c r="U56" s="80"/>
      <c r="V56" s="82"/>
      <c r="W56" s="83"/>
      <c r="X56" s="83"/>
      <c r="Y56" s="84"/>
      <c r="Z56" s="78">
        <f>Z36</f>
        <v>2.8</v>
      </c>
      <c r="AA56" s="79"/>
      <c r="AB56" s="79"/>
      <c r="AC56" s="79"/>
      <c r="AD56" s="85"/>
    </row>
    <row r="57" spans="2:88" ht="20.100000000000001" customHeight="1" x14ac:dyDescent="0.2">
      <c r="B57" s="75" t="str">
        <f>B37</f>
        <v>Bottom Flange Splice Plates (Edges)</v>
      </c>
      <c r="C57" s="76"/>
      <c r="D57" s="76"/>
      <c r="E57" s="76"/>
      <c r="F57" s="76"/>
      <c r="G57" s="76"/>
      <c r="H57" s="76"/>
      <c r="I57" s="77"/>
      <c r="J57" s="78">
        <f>J37</f>
        <v>4</v>
      </c>
      <c r="K57" s="79"/>
      <c r="L57" s="79"/>
      <c r="M57" s="80"/>
      <c r="N57" s="81">
        <f>N37</f>
        <v>3.1300000000000001E-2</v>
      </c>
      <c r="O57" s="79"/>
      <c r="P57" s="79"/>
      <c r="Q57" s="80"/>
      <c r="R57" s="81">
        <f>R37</f>
        <v>7.0833000000000004</v>
      </c>
      <c r="S57" s="79"/>
      <c r="T57" s="79"/>
      <c r="U57" s="80"/>
      <c r="V57" s="82"/>
      <c r="W57" s="83"/>
      <c r="X57" s="83"/>
      <c r="Y57" s="84"/>
      <c r="Z57" s="78">
        <f>Z37</f>
        <v>0.9</v>
      </c>
      <c r="AA57" s="79"/>
      <c r="AB57" s="79"/>
      <c r="AC57" s="79"/>
      <c r="AD57" s="85"/>
    </row>
    <row r="58" spans="2:88" ht="20.100000000000001" customHeight="1" x14ac:dyDescent="0.2">
      <c r="B58" s="75" t="str">
        <f>B38</f>
        <v>Inner Flange Splice Plates (Edges)</v>
      </c>
      <c r="C58" s="76"/>
      <c r="D58" s="76"/>
      <c r="E58" s="76"/>
      <c r="F58" s="76"/>
      <c r="G58" s="76"/>
      <c r="H58" s="76"/>
      <c r="I58" s="77"/>
      <c r="J58" s="78">
        <f>J38</f>
        <v>16</v>
      </c>
      <c r="K58" s="79"/>
      <c r="L58" s="79"/>
      <c r="M58" s="80"/>
      <c r="N58" s="81">
        <f>N38</f>
        <v>3.1300000000000001E-2</v>
      </c>
      <c r="O58" s="79"/>
      <c r="P58" s="79"/>
      <c r="Q58" s="80"/>
      <c r="R58" s="81">
        <f>R38</f>
        <v>3.375</v>
      </c>
      <c r="S58" s="79"/>
      <c r="T58" s="79"/>
      <c r="U58" s="80"/>
      <c r="V58" s="82"/>
      <c r="W58" s="83"/>
      <c r="X58" s="83"/>
      <c r="Y58" s="84"/>
      <c r="Z58" s="78">
        <f>Z38</f>
        <v>1.7</v>
      </c>
      <c r="AA58" s="79"/>
      <c r="AB58" s="79"/>
      <c r="AC58" s="79"/>
      <c r="AD58" s="85"/>
    </row>
    <row r="59" spans="2:88" ht="20.100000000000001" customHeight="1" x14ac:dyDescent="0.2">
      <c r="B59" s="75"/>
      <c r="C59" s="76"/>
      <c r="D59" s="76"/>
      <c r="E59" s="76"/>
      <c r="F59" s="76"/>
      <c r="G59" s="76"/>
      <c r="H59" s="76"/>
      <c r="I59" s="77"/>
      <c r="J59" s="78"/>
      <c r="K59" s="79"/>
      <c r="L59" s="79"/>
      <c r="M59" s="80"/>
      <c r="N59" s="81"/>
      <c r="O59" s="79"/>
      <c r="P59" s="79"/>
      <c r="Q59" s="80"/>
      <c r="R59" s="81"/>
      <c r="S59" s="79"/>
      <c r="T59" s="79"/>
      <c r="U59" s="80"/>
      <c r="V59" s="82"/>
      <c r="W59" s="83"/>
      <c r="X59" s="83"/>
      <c r="Y59" s="84"/>
      <c r="Z59" s="78"/>
      <c r="AA59" s="79"/>
      <c r="AB59" s="79"/>
      <c r="AC59" s="79"/>
      <c r="AD59" s="85"/>
    </row>
    <row r="60" spans="2:88" ht="20.100000000000001" customHeight="1" x14ac:dyDescent="0.2">
      <c r="B60" s="75" t="str">
        <f>B40</f>
        <v>Rocker R-100</v>
      </c>
      <c r="C60" s="76"/>
      <c r="D60" s="76"/>
      <c r="E60" s="76"/>
      <c r="F60" s="76"/>
      <c r="G60" s="76"/>
      <c r="H60" s="76"/>
      <c r="I60" s="77"/>
      <c r="J60" s="78">
        <f>J40</f>
        <v>8</v>
      </c>
      <c r="K60" s="79"/>
      <c r="L60" s="79"/>
      <c r="M60" s="80"/>
      <c r="N60" s="81"/>
      <c r="O60" s="79"/>
      <c r="P60" s="79"/>
      <c r="Q60" s="80"/>
      <c r="R60" s="81"/>
      <c r="S60" s="79"/>
      <c r="T60" s="79"/>
      <c r="U60" s="80"/>
      <c r="V60" s="82">
        <f>V40</f>
        <v>3.8080000000000003</v>
      </c>
      <c r="W60" s="83"/>
      <c r="X60" s="83"/>
      <c r="Y60" s="84"/>
      <c r="Z60" s="78">
        <f>Z40</f>
        <v>30.5</v>
      </c>
      <c r="AA60" s="79"/>
      <c r="AB60" s="79"/>
      <c r="AC60" s="79"/>
      <c r="AD60" s="85"/>
    </row>
    <row r="61" spans="2:88" ht="20.100000000000001" customHeight="1" x14ac:dyDescent="0.2">
      <c r="B61" s="75" t="str">
        <f>B41</f>
        <v>Rocker R-175</v>
      </c>
      <c r="C61" s="76"/>
      <c r="D61" s="76"/>
      <c r="E61" s="76"/>
      <c r="F61" s="76"/>
      <c r="G61" s="76"/>
      <c r="H61" s="76"/>
      <c r="I61" s="77"/>
      <c r="J61" s="78">
        <f>J41</f>
        <v>4</v>
      </c>
      <c r="K61" s="79"/>
      <c r="L61" s="79"/>
      <c r="M61" s="80"/>
      <c r="N61" s="81"/>
      <c r="O61" s="79"/>
      <c r="P61" s="79"/>
      <c r="Q61" s="80"/>
      <c r="R61" s="81"/>
      <c r="S61" s="79"/>
      <c r="T61" s="79"/>
      <c r="U61" s="80"/>
      <c r="V61" s="82">
        <f>V41</f>
        <v>6.165</v>
      </c>
      <c r="W61" s="83"/>
      <c r="X61" s="83"/>
      <c r="Y61" s="84"/>
      <c r="Z61" s="78">
        <f>Z41</f>
        <v>24.7</v>
      </c>
      <c r="AA61" s="79"/>
      <c r="AB61" s="79"/>
      <c r="AC61" s="79"/>
      <c r="AD61" s="85"/>
      <c r="AF61" s="55"/>
    </row>
    <row r="62" spans="2:88" ht="20.100000000000001" customHeight="1" x14ac:dyDescent="0.2">
      <c r="B62" s="75" t="str">
        <f>B42</f>
        <v>Bolster B-175</v>
      </c>
      <c r="C62" s="76"/>
      <c r="D62" s="76"/>
      <c r="E62" s="76"/>
      <c r="F62" s="76"/>
      <c r="G62" s="76"/>
      <c r="H62" s="76"/>
      <c r="I62" s="77"/>
      <c r="J62" s="78">
        <f>J42</f>
        <v>4</v>
      </c>
      <c r="K62" s="79"/>
      <c r="L62" s="79"/>
      <c r="M62" s="80"/>
      <c r="N62" s="81"/>
      <c r="O62" s="79"/>
      <c r="P62" s="79"/>
      <c r="Q62" s="80"/>
      <c r="R62" s="81"/>
      <c r="S62" s="79"/>
      <c r="T62" s="79"/>
      <c r="U62" s="80"/>
      <c r="V62" s="82">
        <f>V42</f>
        <v>6.0019999999999998</v>
      </c>
      <c r="W62" s="83"/>
      <c r="X62" s="83"/>
      <c r="Y62" s="84"/>
      <c r="Z62" s="78">
        <f>Z42</f>
        <v>24</v>
      </c>
      <c r="AA62" s="79"/>
      <c r="AB62" s="79"/>
      <c r="AC62" s="79"/>
      <c r="AD62" s="85"/>
      <c r="AF62" s="55"/>
    </row>
    <row r="63" spans="2:88" ht="20.100000000000001" customHeight="1" x14ac:dyDescent="0.2">
      <c r="B63" s="75"/>
      <c r="C63" s="76"/>
      <c r="D63" s="76"/>
      <c r="E63" s="76"/>
      <c r="F63" s="76"/>
      <c r="G63" s="76"/>
      <c r="H63" s="76"/>
      <c r="I63" s="77"/>
      <c r="J63" s="78"/>
      <c r="K63" s="79"/>
      <c r="L63" s="79"/>
      <c r="M63" s="80"/>
      <c r="N63" s="81"/>
      <c r="O63" s="79"/>
      <c r="P63" s="79"/>
      <c r="Q63" s="80"/>
      <c r="R63" s="81"/>
      <c r="S63" s="79"/>
      <c r="T63" s="79"/>
      <c r="U63" s="80"/>
      <c r="V63" s="82"/>
      <c r="W63" s="83"/>
      <c r="X63" s="83"/>
      <c r="Y63" s="84"/>
      <c r="Z63" s="78"/>
      <c r="AA63" s="79"/>
      <c r="AB63" s="79"/>
      <c r="AC63" s="79"/>
      <c r="AD63" s="85"/>
      <c r="AF63" s="55"/>
    </row>
    <row r="64" spans="2:88" ht="20.100000000000001" customHeight="1" thickBot="1" x14ac:dyDescent="0.25">
      <c r="B64" s="75" t="str">
        <f t="shared" ref="B64" si="7">B44</f>
        <v>Scuppers</v>
      </c>
      <c r="C64" s="76"/>
      <c r="D64" s="76"/>
      <c r="E64" s="76"/>
      <c r="F64" s="76"/>
      <c r="G64" s="76"/>
      <c r="H64" s="76"/>
      <c r="I64" s="77"/>
      <c r="J64" s="78">
        <f t="shared" ref="J64" si="8">J44</f>
        <v>9</v>
      </c>
      <c r="K64" s="79"/>
      <c r="L64" s="79"/>
      <c r="M64" s="79"/>
      <c r="N64" s="224">
        <f t="shared" ref="N64:R64" si="9">N44</f>
        <v>1.57</v>
      </c>
      <c r="O64" s="225"/>
      <c r="P64" s="225"/>
      <c r="Q64" s="226"/>
      <c r="R64" s="79">
        <f t="shared" si="9"/>
        <v>3.5</v>
      </c>
      <c r="S64" s="79"/>
      <c r="T64" s="79"/>
      <c r="U64" s="79"/>
      <c r="V64" s="224"/>
      <c r="W64" s="225"/>
      <c r="X64" s="225"/>
      <c r="Y64" s="230"/>
      <c r="Z64" s="78">
        <f t="shared" ref="Z64" si="10">Z44</f>
        <v>49.5</v>
      </c>
      <c r="AA64" s="79"/>
      <c r="AB64" s="79"/>
      <c r="AC64" s="79"/>
      <c r="AD64" s="85"/>
      <c r="AF64" s="55"/>
    </row>
    <row r="65" spans="2:30" ht="20.100000000000001" customHeight="1" thickTop="1" thickBot="1" x14ac:dyDescent="0.25">
      <c r="B65" s="89" t="s">
        <v>9</v>
      </c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6">
        <f>ROUND(SUM(Z50:AD64),0)</f>
        <v>2728</v>
      </c>
      <c r="AA65" s="87"/>
      <c r="AB65" s="87"/>
      <c r="AC65" s="87"/>
      <c r="AD65" s="88"/>
    </row>
    <row r="66" spans="2:30" ht="12" customHeight="1" thickBot="1" x14ac:dyDescent="0.25">
      <c r="B66" s="200"/>
      <c r="C66" s="201"/>
      <c r="D66" s="201"/>
      <c r="E66" s="201"/>
      <c r="F66" s="201"/>
      <c r="G66" s="201"/>
      <c r="H66" s="201"/>
      <c r="I66" s="201"/>
      <c r="J66" s="201"/>
      <c r="K66" s="201"/>
      <c r="L66" s="201"/>
      <c r="M66" s="201"/>
      <c r="N66" s="201"/>
      <c r="O66" s="201"/>
      <c r="P66" s="201"/>
      <c r="Q66" s="201"/>
      <c r="R66" s="201"/>
      <c r="S66" s="201"/>
      <c r="T66" s="201"/>
      <c r="U66" s="201"/>
      <c r="V66" s="201"/>
      <c r="W66" s="201"/>
      <c r="X66" s="201"/>
      <c r="Y66" s="201"/>
      <c r="Z66" s="201"/>
      <c r="AA66" s="201"/>
      <c r="AB66" s="201"/>
      <c r="AC66" s="201"/>
      <c r="AD66" s="202"/>
    </row>
    <row r="67" spans="2:30" ht="20.100000000000001" customHeight="1" thickBot="1" x14ac:dyDescent="0.25">
      <c r="B67" s="130" t="s">
        <v>506</v>
      </c>
      <c r="C67" s="131"/>
      <c r="D67" s="131"/>
      <c r="E67" s="131"/>
      <c r="F67" s="131"/>
      <c r="G67" s="131"/>
      <c r="H67" s="131"/>
      <c r="I67" s="131"/>
      <c r="J67" s="131"/>
      <c r="K67" s="131"/>
      <c r="L67" s="131"/>
      <c r="M67" s="131"/>
      <c r="N67" s="131"/>
      <c r="O67" s="131"/>
      <c r="P67" s="131"/>
      <c r="Q67" s="131"/>
      <c r="R67" s="131"/>
      <c r="S67" s="131"/>
      <c r="T67" s="131"/>
      <c r="U67" s="131"/>
      <c r="V67" s="131"/>
      <c r="W67" s="131"/>
      <c r="X67" s="131"/>
      <c r="Y67" s="131"/>
      <c r="Z67" s="131"/>
      <c r="AA67" s="131"/>
      <c r="AB67" s="131"/>
      <c r="AC67" s="131"/>
      <c r="AD67" s="132"/>
    </row>
    <row r="68" spans="2:30" ht="20.100000000000001" customHeight="1" x14ac:dyDescent="0.2">
      <c r="B68" s="133" t="s">
        <v>473</v>
      </c>
      <c r="C68" s="134"/>
      <c r="D68" s="134"/>
      <c r="E68" s="134"/>
      <c r="F68" s="134"/>
      <c r="G68" s="134"/>
      <c r="H68" s="134"/>
      <c r="I68" s="135"/>
      <c r="J68" s="139" t="s">
        <v>478</v>
      </c>
      <c r="K68" s="140"/>
      <c r="L68" s="140"/>
      <c r="M68" s="141"/>
      <c r="N68" s="145" t="s">
        <v>477</v>
      </c>
      <c r="O68" s="140"/>
      <c r="P68" s="140"/>
      <c r="Q68" s="141"/>
      <c r="R68" s="147" t="s">
        <v>472</v>
      </c>
      <c r="S68" s="147"/>
      <c r="T68" s="147"/>
      <c r="U68" s="147"/>
      <c r="V68" s="149" t="s">
        <v>515</v>
      </c>
      <c r="W68" s="150"/>
      <c r="X68" s="150"/>
      <c r="Y68" s="150"/>
      <c r="Z68" s="150" t="s">
        <v>474</v>
      </c>
      <c r="AA68" s="150"/>
      <c r="AB68" s="150"/>
      <c r="AC68" s="150"/>
      <c r="AD68" s="150"/>
    </row>
    <row r="69" spans="2:30" ht="20.100000000000001" customHeight="1" thickBot="1" x14ac:dyDescent="0.25">
      <c r="B69" s="136"/>
      <c r="C69" s="137"/>
      <c r="D69" s="137"/>
      <c r="E69" s="137"/>
      <c r="F69" s="137"/>
      <c r="G69" s="137"/>
      <c r="H69" s="137"/>
      <c r="I69" s="138"/>
      <c r="J69" s="142"/>
      <c r="K69" s="143"/>
      <c r="L69" s="143"/>
      <c r="M69" s="144"/>
      <c r="N69" s="146"/>
      <c r="O69" s="143"/>
      <c r="P69" s="143"/>
      <c r="Q69" s="144"/>
      <c r="R69" s="148"/>
      <c r="S69" s="148"/>
      <c r="T69" s="148"/>
      <c r="U69" s="148"/>
      <c r="V69" s="151"/>
      <c r="W69" s="152"/>
      <c r="X69" s="152"/>
      <c r="Y69" s="152"/>
      <c r="Z69" s="152"/>
      <c r="AA69" s="152"/>
      <c r="AB69" s="152"/>
      <c r="AC69" s="152"/>
      <c r="AD69" s="152"/>
    </row>
    <row r="70" spans="2:30" ht="20.100000000000001" customHeight="1" x14ac:dyDescent="0.2">
      <c r="B70" s="155" t="str">
        <f>B30</f>
        <v>Beams</v>
      </c>
      <c r="C70" s="156"/>
      <c r="D70" s="156"/>
      <c r="E70" s="156"/>
      <c r="F70" s="156"/>
      <c r="G70" s="156"/>
      <c r="H70" s="156"/>
      <c r="I70" s="157"/>
      <c r="J70" s="107">
        <f>J30</f>
        <v>1</v>
      </c>
      <c r="K70" s="108"/>
      <c r="L70" s="108"/>
      <c r="M70" s="110"/>
      <c r="N70" s="111" t="str">
        <f>N30</f>
        <v>W36 x 135</v>
      </c>
      <c r="O70" s="108"/>
      <c r="P70" s="108"/>
      <c r="Q70" s="110"/>
      <c r="R70" s="111">
        <f>R30</f>
        <v>31.25</v>
      </c>
      <c r="S70" s="108"/>
      <c r="T70" s="108"/>
      <c r="U70" s="110"/>
      <c r="V70" s="111">
        <f>V30</f>
        <v>8.81</v>
      </c>
      <c r="W70" s="108"/>
      <c r="X70" s="108"/>
      <c r="Y70" s="110"/>
      <c r="Z70" s="107">
        <f>Z30</f>
        <v>275.3</v>
      </c>
      <c r="AA70" s="108"/>
      <c r="AB70" s="108"/>
      <c r="AC70" s="108"/>
      <c r="AD70" s="109"/>
    </row>
    <row r="71" spans="2:30" ht="20.100000000000001" customHeight="1" x14ac:dyDescent="0.2">
      <c r="B71" s="75"/>
      <c r="C71" s="76"/>
      <c r="D71" s="76"/>
      <c r="E71" s="76"/>
      <c r="F71" s="76"/>
      <c r="G71" s="76"/>
      <c r="H71" s="76"/>
      <c r="I71" s="77"/>
      <c r="J71" s="78">
        <f>J31</f>
        <v>1</v>
      </c>
      <c r="K71" s="79"/>
      <c r="L71" s="79"/>
      <c r="M71" s="80"/>
      <c r="N71" s="81" t="str">
        <f>N31</f>
        <v>W36 x 135</v>
      </c>
      <c r="O71" s="79"/>
      <c r="P71" s="79"/>
      <c r="Q71" s="80"/>
      <c r="R71" s="81">
        <f>R31</f>
        <v>31.962</v>
      </c>
      <c r="S71" s="79"/>
      <c r="T71" s="79"/>
      <c r="U71" s="80"/>
      <c r="V71" s="82">
        <f>V31</f>
        <v>8.81</v>
      </c>
      <c r="W71" s="79"/>
      <c r="X71" s="79"/>
      <c r="Y71" s="80"/>
      <c r="Z71" s="78">
        <f>Z31</f>
        <v>281.60000000000002</v>
      </c>
      <c r="AA71" s="79"/>
      <c r="AB71" s="79"/>
      <c r="AC71" s="79"/>
      <c r="AD71" s="85"/>
    </row>
    <row r="72" spans="2:30" ht="20.100000000000001" customHeight="1" x14ac:dyDescent="0.2">
      <c r="B72" s="75"/>
      <c r="C72" s="76"/>
      <c r="D72" s="76"/>
      <c r="E72" s="76"/>
      <c r="F72" s="76"/>
      <c r="G72" s="76"/>
      <c r="H72" s="76"/>
      <c r="I72" s="77"/>
      <c r="J72" s="78">
        <f>J32</f>
        <v>2</v>
      </c>
      <c r="K72" s="79"/>
      <c r="L72" s="79"/>
      <c r="M72" s="80"/>
      <c r="N72" s="81" t="str">
        <f>N32</f>
        <v>W36 x 170</v>
      </c>
      <c r="O72" s="79"/>
      <c r="P72" s="79"/>
      <c r="Q72" s="80"/>
      <c r="R72" s="81">
        <f>R32</f>
        <v>83.766999999999996</v>
      </c>
      <c r="S72" s="79"/>
      <c r="T72" s="79"/>
      <c r="U72" s="80"/>
      <c r="V72" s="82">
        <f>V32</f>
        <v>8.92</v>
      </c>
      <c r="W72" s="79"/>
      <c r="X72" s="79"/>
      <c r="Y72" s="80"/>
      <c r="Z72" s="78">
        <f>Z32</f>
        <v>1494.4</v>
      </c>
      <c r="AA72" s="79"/>
      <c r="AB72" s="79"/>
      <c r="AC72" s="79"/>
      <c r="AD72" s="85"/>
    </row>
    <row r="73" spans="2:30" ht="20.100000000000001" customHeight="1" x14ac:dyDescent="0.2">
      <c r="B73" s="75"/>
      <c r="C73" s="76"/>
      <c r="D73" s="76"/>
      <c r="E73" s="76"/>
      <c r="F73" s="76"/>
      <c r="G73" s="76"/>
      <c r="H73" s="76"/>
      <c r="I73" s="77"/>
      <c r="J73" s="78">
        <f>J33</f>
        <v>1</v>
      </c>
      <c r="K73" s="79"/>
      <c r="L73" s="79"/>
      <c r="M73" s="80"/>
      <c r="N73" s="81" t="str">
        <f>N33</f>
        <v>W36 x 135</v>
      </c>
      <c r="O73" s="79"/>
      <c r="P73" s="79"/>
      <c r="Q73" s="80"/>
      <c r="R73" s="81">
        <f>R33</f>
        <v>31.413</v>
      </c>
      <c r="S73" s="79"/>
      <c r="T73" s="79"/>
      <c r="U73" s="80"/>
      <c r="V73" s="82">
        <f>V33</f>
        <v>8.81</v>
      </c>
      <c r="W73" s="79"/>
      <c r="X73" s="79"/>
      <c r="Y73" s="80"/>
      <c r="Z73" s="78">
        <f>Z33</f>
        <v>276.7</v>
      </c>
      <c r="AA73" s="79"/>
      <c r="AB73" s="79"/>
      <c r="AC73" s="79"/>
      <c r="AD73" s="85"/>
    </row>
    <row r="74" spans="2:30" ht="20.100000000000001" customHeight="1" x14ac:dyDescent="0.2">
      <c r="B74" s="75"/>
      <c r="C74" s="76"/>
      <c r="D74" s="76"/>
      <c r="E74" s="76"/>
      <c r="F74" s="76"/>
      <c r="G74" s="76"/>
      <c r="H74" s="76"/>
      <c r="I74" s="77"/>
      <c r="J74" s="78">
        <f>J34</f>
        <v>1</v>
      </c>
      <c r="K74" s="79"/>
      <c r="L74" s="79"/>
      <c r="M74" s="80"/>
      <c r="N74" s="81" t="str">
        <f>N34</f>
        <v>W36 x 135</v>
      </c>
      <c r="O74" s="79"/>
      <c r="P74" s="79"/>
      <c r="Q74" s="80"/>
      <c r="R74" s="81">
        <f>R34</f>
        <v>30.21</v>
      </c>
      <c r="S74" s="79"/>
      <c r="T74" s="79"/>
      <c r="U74" s="80"/>
      <c r="V74" s="82">
        <f>V34</f>
        <v>8.81</v>
      </c>
      <c r="W74" s="79"/>
      <c r="X74" s="79"/>
      <c r="Y74" s="80"/>
      <c r="Z74" s="78">
        <f>Z34</f>
        <v>266.2</v>
      </c>
      <c r="AA74" s="79"/>
      <c r="AB74" s="79"/>
      <c r="AC74" s="79"/>
      <c r="AD74" s="85"/>
    </row>
    <row r="75" spans="2:30" ht="20.100000000000001" customHeight="1" x14ac:dyDescent="0.2">
      <c r="B75" s="75"/>
      <c r="C75" s="76"/>
      <c r="D75" s="76"/>
      <c r="E75" s="76"/>
      <c r="F75" s="76"/>
      <c r="G75" s="76"/>
      <c r="H75" s="76"/>
      <c r="I75" s="77"/>
      <c r="J75" s="78"/>
      <c r="K75" s="79"/>
      <c r="L75" s="79"/>
      <c r="M75" s="80"/>
      <c r="N75" s="81"/>
      <c r="O75" s="79"/>
      <c r="P75" s="79"/>
      <c r="Q75" s="80"/>
      <c r="R75" s="81"/>
      <c r="S75" s="79"/>
      <c r="T75" s="79"/>
      <c r="U75" s="80"/>
      <c r="V75" s="82"/>
      <c r="W75" s="79"/>
      <c r="X75" s="79"/>
      <c r="Y75" s="80"/>
      <c r="Z75" s="78"/>
      <c r="AA75" s="79"/>
      <c r="AB75" s="79"/>
      <c r="AC75" s="79"/>
      <c r="AD75" s="85"/>
    </row>
    <row r="76" spans="2:30" ht="20.100000000000001" customHeight="1" x14ac:dyDescent="0.2">
      <c r="B76" s="75" t="str">
        <f>B36</f>
        <v>Web Splice Plates (Edges)</v>
      </c>
      <c r="C76" s="76"/>
      <c r="D76" s="76"/>
      <c r="E76" s="76"/>
      <c r="F76" s="76"/>
      <c r="G76" s="76"/>
      <c r="H76" s="76"/>
      <c r="I76" s="77"/>
      <c r="J76" s="78">
        <f>J36</f>
        <v>8</v>
      </c>
      <c r="K76" s="79"/>
      <c r="L76" s="79"/>
      <c r="M76" s="80"/>
      <c r="N76" s="81">
        <f>N36</f>
        <v>4.6899999999999997E-2</v>
      </c>
      <c r="O76" s="79"/>
      <c r="P76" s="79"/>
      <c r="Q76" s="80"/>
      <c r="R76" s="81">
        <f>R36</f>
        <v>7.5833300000000001</v>
      </c>
      <c r="S76" s="79"/>
      <c r="T76" s="79"/>
      <c r="U76" s="80"/>
      <c r="V76" s="82"/>
      <c r="W76" s="79"/>
      <c r="X76" s="79"/>
      <c r="Y76" s="80"/>
      <c r="Z76" s="78">
        <f>Z36</f>
        <v>2.8</v>
      </c>
      <c r="AA76" s="79"/>
      <c r="AB76" s="79"/>
      <c r="AC76" s="79"/>
      <c r="AD76" s="85"/>
    </row>
    <row r="77" spans="2:30" ht="20.100000000000001" customHeight="1" x14ac:dyDescent="0.2">
      <c r="B77" s="75" t="str">
        <f>B37</f>
        <v>Bottom Flange Splice Plates (Edges)</v>
      </c>
      <c r="C77" s="76"/>
      <c r="D77" s="76"/>
      <c r="E77" s="76"/>
      <c r="F77" s="76"/>
      <c r="G77" s="76"/>
      <c r="H77" s="76"/>
      <c r="I77" s="77"/>
      <c r="J77" s="78">
        <f>J37</f>
        <v>4</v>
      </c>
      <c r="K77" s="79"/>
      <c r="L77" s="79"/>
      <c r="M77" s="80"/>
      <c r="N77" s="81">
        <f>N37</f>
        <v>3.1300000000000001E-2</v>
      </c>
      <c r="O77" s="79"/>
      <c r="P77" s="79"/>
      <c r="Q77" s="80"/>
      <c r="R77" s="81">
        <f>R37</f>
        <v>7.0833000000000004</v>
      </c>
      <c r="S77" s="79"/>
      <c r="T77" s="79"/>
      <c r="U77" s="80"/>
      <c r="V77" s="82"/>
      <c r="W77" s="79"/>
      <c r="X77" s="79"/>
      <c r="Y77" s="80"/>
      <c r="Z77" s="78">
        <f>Z37</f>
        <v>0.9</v>
      </c>
      <c r="AA77" s="79"/>
      <c r="AB77" s="79"/>
      <c r="AC77" s="79"/>
      <c r="AD77" s="85"/>
    </row>
    <row r="78" spans="2:30" ht="20.100000000000001" customHeight="1" x14ac:dyDescent="0.2">
      <c r="B78" s="75" t="str">
        <f>B38</f>
        <v>Inner Flange Splice Plates (Edges)</v>
      </c>
      <c r="C78" s="76"/>
      <c r="D78" s="76"/>
      <c r="E78" s="76"/>
      <c r="F78" s="76"/>
      <c r="G78" s="76"/>
      <c r="H78" s="76"/>
      <c r="I78" s="77"/>
      <c r="J78" s="78">
        <f>J38</f>
        <v>16</v>
      </c>
      <c r="K78" s="79"/>
      <c r="L78" s="79"/>
      <c r="M78" s="80"/>
      <c r="N78" s="81">
        <f>N38</f>
        <v>3.1300000000000001E-2</v>
      </c>
      <c r="O78" s="79"/>
      <c r="P78" s="79"/>
      <c r="Q78" s="80"/>
      <c r="R78" s="81">
        <f>R38</f>
        <v>3.375</v>
      </c>
      <c r="S78" s="79"/>
      <c r="T78" s="79"/>
      <c r="U78" s="80"/>
      <c r="V78" s="82"/>
      <c r="W78" s="79"/>
      <c r="X78" s="79"/>
      <c r="Y78" s="80"/>
      <c r="Z78" s="78">
        <f>Z38</f>
        <v>1.7</v>
      </c>
      <c r="AA78" s="79"/>
      <c r="AB78" s="79"/>
      <c r="AC78" s="79"/>
      <c r="AD78" s="85"/>
    </row>
    <row r="79" spans="2:30" ht="20.100000000000001" customHeight="1" x14ac:dyDescent="0.2">
      <c r="B79" s="75"/>
      <c r="C79" s="76"/>
      <c r="D79" s="76"/>
      <c r="E79" s="76"/>
      <c r="F79" s="76"/>
      <c r="G79" s="76"/>
      <c r="H79" s="76"/>
      <c r="I79" s="77"/>
      <c r="J79" s="78"/>
      <c r="K79" s="79"/>
      <c r="L79" s="79"/>
      <c r="M79" s="80"/>
      <c r="N79" s="81"/>
      <c r="O79" s="79"/>
      <c r="P79" s="79"/>
      <c r="Q79" s="80"/>
      <c r="R79" s="81"/>
      <c r="S79" s="79"/>
      <c r="T79" s="79"/>
      <c r="U79" s="80"/>
      <c r="V79" s="82"/>
      <c r="W79" s="79"/>
      <c r="X79" s="79"/>
      <c r="Y79" s="80"/>
      <c r="Z79" s="78"/>
      <c r="AA79" s="79"/>
      <c r="AB79" s="79"/>
      <c r="AC79" s="79"/>
      <c r="AD79" s="85"/>
    </row>
    <row r="80" spans="2:30" ht="20.100000000000001" customHeight="1" x14ac:dyDescent="0.2">
      <c r="B80" s="75" t="str">
        <f>B40</f>
        <v>Rocker R-100</v>
      </c>
      <c r="C80" s="76"/>
      <c r="D80" s="76"/>
      <c r="E80" s="76"/>
      <c r="F80" s="76"/>
      <c r="G80" s="76"/>
      <c r="H80" s="76"/>
      <c r="I80" s="77"/>
      <c r="J80" s="78">
        <f>J40</f>
        <v>8</v>
      </c>
      <c r="K80" s="79"/>
      <c r="L80" s="79"/>
      <c r="M80" s="80"/>
      <c r="N80" s="81"/>
      <c r="O80" s="79"/>
      <c r="P80" s="79"/>
      <c r="Q80" s="80"/>
      <c r="R80" s="81"/>
      <c r="S80" s="79"/>
      <c r="T80" s="79"/>
      <c r="U80" s="80"/>
      <c r="V80" s="82">
        <f>V40</f>
        <v>3.8080000000000003</v>
      </c>
      <c r="W80" s="79"/>
      <c r="X80" s="79"/>
      <c r="Y80" s="80"/>
      <c r="Z80" s="78">
        <f>Z40</f>
        <v>30.5</v>
      </c>
      <c r="AA80" s="79"/>
      <c r="AB80" s="79"/>
      <c r="AC80" s="79"/>
      <c r="AD80" s="85"/>
    </row>
    <row r="81" spans="2:33" ht="20.100000000000001" customHeight="1" x14ac:dyDescent="0.2">
      <c r="B81" s="75" t="str">
        <f>B41</f>
        <v>Rocker R-175</v>
      </c>
      <c r="C81" s="76"/>
      <c r="D81" s="76"/>
      <c r="E81" s="76"/>
      <c r="F81" s="76"/>
      <c r="G81" s="76"/>
      <c r="H81" s="76"/>
      <c r="I81" s="77"/>
      <c r="J81" s="78">
        <f>J41</f>
        <v>4</v>
      </c>
      <c r="K81" s="79"/>
      <c r="L81" s="79"/>
      <c r="M81" s="80"/>
      <c r="N81" s="81"/>
      <c r="O81" s="79"/>
      <c r="P81" s="79"/>
      <c r="Q81" s="80"/>
      <c r="R81" s="81"/>
      <c r="S81" s="79"/>
      <c r="T81" s="79"/>
      <c r="U81" s="80"/>
      <c r="V81" s="82">
        <f>V41</f>
        <v>6.165</v>
      </c>
      <c r="W81" s="79"/>
      <c r="X81" s="79"/>
      <c r="Y81" s="80"/>
      <c r="Z81" s="78">
        <f>Z41</f>
        <v>24.7</v>
      </c>
      <c r="AA81" s="79"/>
      <c r="AB81" s="79"/>
      <c r="AC81" s="79"/>
      <c r="AD81" s="85"/>
    </row>
    <row r="82" spans="2:33" ht="20.100000000000001" customHeight="1" x14ac:dyDescent="0.2">
      <c r="B82" s="75" t="str">
        <f>B42</f>
        <v>Bolster B-175</v>
      </c>
      <c r="C82" s="76"/>
      <c r="D82" s="76"/>
      <c r="E82" s="76"/>
      <c r="F82" s="76"/>
      <c r="G82" s="76"/>
      <c r="H82" s="76"/>
      <c r="I82" s="77"/>
      <c r="J82" s="78">
        <f>J42</f>
        <v>4</v>
      </c>
      <c r="K82" s="79"/>
      <c r="L82" s="79"/>
      <c r="M82" s="80"/>
      <c r="N82" s="81"/>
      <c r="O82" s="79"/>
      <c r="P82" s="79"/>
      <c r="Q82" s="80"/>
      <c r="R82" s="81"/>
      <c r="S82" s="79"/>
      <c r="T82" s="79"/>
      <c r="U82" s="80"/>
      <c r="V82" s="82">
        <f>V42</f>
        <v>6.0019999999999998</v>
      </c>
      <c r="W82" s="79"/>
      <c r="X82" s="79"/>
      <c r="Y82" s="80"/>
      <c r="Z82" s="78">
        <f>Z42</f>
        <v>24</v>
      </c>
      <c r="AA82" s="79"/>
      <c r="AB82" s="79"/>
      <c r="AC82" s="79"/>
      <c r="AD82" s="85"/>
    </row>
    <row r="83" spans="2:33" ht="20.100000000000001" customHeight="1" x14ac:dyDescent="0.2">
      <c r="B83" s="75"/>
      <c r="C83" s="76"/>
      <c r="D83" s="76"/>
      <c r="E83" s="76"/>
      <c r="F83" s="76"/>
      <c r="G83" s="76"/>
      <c r="H83" s="76"/>
      <c r="I83" s="77"/>
      <c r="J83" s="78"/>
      <c r="K83" s="79"/>
      <c r="L83" s="79"/>
      <c r="M83" s="80"/>
      <c r="N83" s="81"/>
      <c r="O83" s="79"/>
      <c r="P83" s="79"/>
      <c r="Q83" s="80"/>
      <c r="R83" s="81"/>
      <c r="S83" s="79"/>
      <c r="T83" s="79"/>
      <c r="U83" s="80"/>
      <c r="V83" s="82"/>
      <c r="W83" s="79"/>
      <c r="X83" s="79"/>
      <c r="Y83" s="80"/>
      <c r="Z83" s="78"/>
      <c r="AA83" s="79"/>
      <c r="AB83" s="79"/>
      <c r="AC83" s="79"/>
      <c r="AD83" s="85"/>
    </row>
    <row r="84" spans="2:33" ht="20.100000000000001" customHeight="1" thickBot="1" x14ac:dyDescent="0.25">
      <c r="B84" s="75" t="str">
        <f t="shared" ref="B83:B84" si="11">B44</f>
        <v>Scuppers</v>
      </c>
      <c r="C84" s="76"/>
      <c r="D84" s="76"/>
      <c r="E84" s="76"/>
      <c r="F84" s="76"/>
      <c r="G84" s="76"/>
      <c r="H84" s="76"/>
      <c r="I84" s="77"/>
      <c r="J84" s="78">
        <f t="shared" ref="J83:J84" si="12">J44</f>
        <v>9</v>
      </c>
      <c r="K84" s="79"/>
      <c r="L84" s="79"/>
      <c r="M84" s="79"/>
      <c r="N84" s="224">
        <f t="shared" ref="N84:Y84" si="13">N44</f>
        <v>1.57</v>
      </c>
      <c r="O84" s="225"/>
      <c r="P84" s="225"/>
      <c r="Q84" s="226"/>
      <c r="R84" s="224">
        <f t="shared" si="13"/>
        <v>3.5</v>
      </c>
      <c r="S84" s="225"/>
      <c r="T84" s="225"/>
      <c r="U84" s="226"/>
      <c r="V84" s="79"/>
      <c r="W84" s="79"/>
      <c r="X84" s="79"/>
      <c r="Y84" s="80"/>
      <c r="Z84" s="78">
        <f t="shared" ref="Z83:Z84" si="14">Z44</f>
        <v>49.5</v>
      </c>
      <c r="AA84" s="79"/>
      <c r="AB84" s="79"/>
      <c r="AC84" s="79"/>
      <c r="AD84" s="85"/>
    </row>
    <row r="85" spans="2:33" ht="20.100000000000001" customHeight="1" thickTop="1" thickBot="1" x14ac:dyDescent="0.25">
      <c r="B85" s="89" t="s">
        <v>9</v>
      </c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6">
        <f>ROUND(SUM(Z70:AD84),0)</f>
        <v>2728</v>
      </c>
      <c r="AA85" s="87"/>
      <c r="AB85" s="87"/>
      <c r="AC85" s="87"/>
      <c r="AD85" s="88"/>
    </row>
    <row r="86" spans="2:33" ht="12" customHeight="1" thickBot="1" x14ac:dyDescent="0.25">
      <c r="B86" s="200"/>
      <c r="C86" s="201"/>
      <c r="D86" s="201"/>
      <c r="E86" s="201"/>
      <c r="F86" s="201"/>
      <c r="G86" s="201"/>
      <c r="H86" s="201"/>
      <c r="I86" s="201"/>
      <c r="J86" s="201"/>
      <c r="K86" s="201"/>
      <c r="L86" s="201"/>
      <c r="M86" s="201"/>
      <c r="N86" s="201"/>
      <c r="O86" s="201"/>
      <c r="P86" s="201"/>
      <c r="Q86" s="201"/>
      <c r="R86" s="201"/>
      <c r="S86" s="201"/>
      <c r="T86" s="201"/>
      <c r="U86" s="201"/>
      <c r="V86" s="201"/>
      <c r="W86" s="201"/>
      <c r="X86" s="201"/>
      <c r="Y86" s="201"/>
      <c r="Z86" s="201"/>
      <c r="AA86" s="201"/>
      <c r="AB86" s="201"/>
      <c r="AC86" s="201"/>
      <c r="AD86" s="202"/>
    </row>
    <row r="87" spans="2:33" ht="20.100000000000001" customHeight="1" thickBot="1" x14ac:dyDescent="0.25">
      <c r="B87" s="130" t="s">
        <v>513</v>
      </c>
      <c r="C87" s="131"/>
      <c r="D87" s="131"/>
      <c r="E87" s="131"/>
      <c r="F87" s="131"/>
      <c r="G87" s="131"/>
      <c r="H87" s="131"/>
      <c r="I87" s="131"/>
      <c r="J87" s="131"/>
      <c r="K87" s="131"/>
      <c r="L87" s="131"/>
      <c r="M87" s="131"/>
      <c r="N87" s="131"/>
      <c r="O87" s="131"/>
      <c r="P87" s="131"/>
      <c r="Q87" s="131"/>
      <c r="R87" s="131"/>
      <c r="S87" s="131"/>
      <c r="T87" s="131"/>
      <c r="U87" s="131"/>
      <c r="V87" s="131"/>
      <c r="W87" s="131"/>
      <c r="X87" s="131"/>
      <c r="Y87" s="131"/>
      <c r="Z87" s="131"/>
      <c r="AA87" s="131"/>
      <c r="AB87" s="131"/>
      <c r="AC87" s="131"/>
      <c r="AD87" s="132"/>
    </row>
    <row r="88" spans="2:33" ht="20.100000000000001" customHeight="1" x14ac:dyDescent="0.2">
      <c r="B88" s="133" t="s">
        <v>473</v>
      </c>
      <c r="C88" s="134"/>
      <c r="D88" s="134"/>
      <c r="E88" s="134"/>
      <c r="F88" s="134"/>
      <c r="G88" s="134"/>
      <c r="H88" s="134"/>
      <c r="I88" s="135"/>
      <c r="J88" s="139" t="str">
        <f>J68</f>
        <v>No. Beams / X-Frames</v>
      </c>
      <c r="K88" s="140"/>
      <c r="L88" s="140"/>
      <c r="M88" s="141"/>
      <c r="N88" s="145" t="str">
        <f>N68</f>
        <v>Beam Size/ X-frames</v>
      </c>
      <c r="O88" s="140"/>
      <c r="P88" s="140"/>
      <c r="Q88" s="141"/>
      <c r="R88" s="147" t="s">
        <v>472</v>
      </c>
      <c r="S88" s="147"/>
      <c r="T88" s="147"/>
      <c r="U88" s="147"/>
      <c r="V88" s="149" t="s">
        <v>476</v>
      </c>
      <c r="W88" s="150"/>
      <c r="X88" s="150"/>
      <c r="Y88" s="150"/>
      <c r="Z88" s="150" t="s">
        <v>514</v>
      </c>
      <c r="AA88" s="150"/>
      <c r="AB88" s="150"/>
      <c r="AC88" s="150"/>
      <c r="AD88" s="150"/>
    </row>
    <row r="89" spans="2:33" ht="20.100000000000001" customHeight="1" thickBot="1" x14ac:dyDescent="0.25">
      <c r="B89" s="136"/>
      <c r="C89" s="137"/>
      <c r="D89" s="137"/>
      <c r="E89" s="137"/>
      <c r="F89" s="137"/>
      <c r="G89" s="137"/>
      <c r="H89" s="137"/>
      <c r="I89" s="138"/>
      <c r="J89" s="142"/>
      <c r="K89" s="143"/>
      <c r="L89" s="143"/>
      <c r="M89" s="144"/>
      <c r="N89" s="146"/>
      <c r="O89" s="143"/>
      <c r="P89" s="143"/>
      <c r="Q89" s="144"/>
      <c r="R89" s="148"/>
      <c r="S89" s="148"/>
      <c r="T89" s="148"/>
      <c r="U89" s="148"/>
      <c r="V89" s="151"/>
      <c r="W89" s="152"/>
      <c r="X89" s="152"/>
      <c r="Y89" s="152"/>
      <c r="Z89" s="152"/>
      <c r="AA89" s="152"/>
      <c r="AB89" s="152"/>
      <c r="AC89" s="152"/>
      <c r="AD89" s="152"/>
    </row>
    <row r="90" spans="2:33" ht="20.100000000000001" customHeight="1" x14ac:dyDescent="0.2">
      <c r="B90" s="107" t="s">
        <v>10</v>
      </c>
      <c r="C90" s="108"/>
      <c r="D90" s="108"/>
      <c r="E90" s="108"/>
      <c r="F90" s="108"/>
      <c r="G90" s="108"/>
      <c r="H90" s="108"/>
      <c r="I90" s="109"/>
      <c r="J90" s="107">
        <f>J30</f>
        <v>1</v>
      </c>
      <c r="K90" s="108"/>
      <c r="L90" s="108"/>
      <c r="M90" s="110"/>
      <c r="N90" s="111" t="str">
        <f>N30</f>
        <v>W36 x 135</v>
      </c>
      <c r="O90" s="108"/>
      <c r="P90" s="108"/>
      <c r="Q90" s="110"/>
      <c r="R90" s="111">
        <f>R30</f>
        <v>31.25</v>
      </c>
      <c r="S90" s="108"/>
      <c r="T90" s="108"/>
      <c r="U90" s="108"/>
      <c r="V90" s="112">
        <f>(J90*R90)</f>
        <v>31.25</v>
      </c>
      <c r="W90" s="113"/>
      <c r="X90" s="113"/>
      <c r="Y90" s="113"/>
      <c r="Z90" s="114">
        <f>ROUND(V90/AF90,1)</f>
        <v>0.5</v>
      </c>
      <c r="AA90" s="114"/>
      <c r="AB90" s="114"/>
      <c r="AC90" s="114"/>
      <c r="AD90" s="114"/>
      <c r="AF90" s="17">
        <v>60</v>
      </c>
      <c r="AG90" s="60" t="s">
        <v>522</v>
      </c>
    </row>
    <row r="91" spans="2:33" ht="20.100000000000001" customHeight="1" x14ac:dyDescent="0.2">
      <c r="B91" s="75"/>
      <c r="C91" s="76"/>
      <c r="D91" s="76"/>
      <c r="E91" s="76"/>
      <c r="F91" s="76"/>
      <c r="G91" s="76"/>
      <c r="H91" s="76"/>
      <c r="I91" s="77"/>
      <c r="J91" s="78">
        <f>J31</f>
        <v>1</v>
      </c>
      <c r="K91" s="79"/>
      <c r="L91" s="79"/>
      <c r="M91" s="80"/>
      <c r="N91" s="81" t="str">
        <f>N31</f>
        <v>W36 x 135</v>
      </c>
      <c r="O91" s="79"/>
      <c r="P91" s="79"/>
      <c r="Q91" s="80"/>
      <c r="R91" s="81">
        <f>R31</f>
        <v>31.962</v>
      </c>
      <c r="S91" s="79"/>
      <c r="T91" s="79"/>
      <c r="U91" s="80"/>
      <c r="V91" s="82">
        <f>J91*R91</f>
        <v>31.962</v>
      </c>
      <c r="W91" s="83"/>
      <c r="X91" s="83"/>
      <c r="Y91" s="84"/>
      <c r="Z91" s="78">
        <f>ROUND(V91/AF90,1)</f>
        <v>0.5</v>
      </c>
      <c r="AA91" s="79"/>
      <c r="AB91" s="79"/>
      <c r="AC91" s="79"/>
      <c r="AD91" s="85"/>
    </row>
    <row r="92" spans="2:33" ht="20.100000000000001" customHeight="1" x14ac:dyDescent="0.2">
      <c r="B92" s="75"/>
      <c r="C92" s="76"/>
      <c r="D92" s="76"/>
      <c r="E92" s="76"/>
      <c r="F92" s="76"/>
      <c r="G92" s="76"/>
      <c r="H92" s="76"/>
      <c r="I92" s="77"/>
      <c r="J92" s="78">
        <f>J32</f>
        <v>2</v>
      </c>
      <c r="K92" s="79"/>
      <c r="L92" s="79"/>
      <c r="M92" s="80"/>
      <c r="N92" s="81" t="str">
        <f>N32</f>
        <v>W36 x 170</v>
      </c>
      <c r="O92" s="79"/>
      <c r="P92" s="79"/>
      <c r="Q92" s="80"/>
      <c r="R92" s="81">
        <f>R32</f>
        <v>83.766999999999996</v>
      </c>
      <c r="S92" s="79"/>
      <c r="T92" s="79"/>
      <c r="U92" s="80"/>
      <c r="V92" s="82">
        <f>J92*R92</f>
        <v>167.53399999999999</v>
      </c>
      <c r="W92" s="83"/>
      <c r="X92" s="83"/>
      <c r="Y92" s="84"/>
      <c r="Z92" s="78">
        <f>ROUND(V92/AF90,1)</f>
        <v>2.8</v>
      </c>
      <c r="AA92" s="79"/>
      <c r="AB92" s="79"/>
      <c r="AC92" s="79"/>
      <c r="AD92" s="85"/>
    </row>
    <row r="93" spans="2:33" ht="20.100000000000001" customHeight="1" x14ac:dyDescent="0.2">
      <c r="B93" s="75"/>
      <c r="C93" s="76"/>
      <c r="D93" s="76"/>
      <c r="E93" s="76"/>
      <c r="F93" s="76"/>
      <c r="G93" s="76"/>
      <c r="H93" s="76"/>
      <c r="I93" s="77"/>
      <c r="J93" s="78">
        <f>J33</f>
        <v>1</v>
      </c>
      <c r="K93" s="79"/>
      <c r="L93" s="79"/>
      <c r="M93" s="80"/>
      <c r="N93" s="81" t="str">
        <f>N33</f>
        <v>W36 x 135</v>
      </c>
      <c r="O93" s="79"/>
      <c r="P93" s="79"/>
      <c r="Q93" s="80"/>
      <c r="R93" s="81">
        <f>R33</f>
        <v>31.413</v>
      </c>
      <c r="S93" s="79"/>
      <c r="T93" s="79"/>
      <c r="U93" s="80"/>
      <c r="V93" s="82">
        <f t="shared" ref="V93:V94" si="15">J93*R93</f>
        <v>31.413</v>
      </c>
      <c r="W93" s="83"/>
      <c r="X93" s="83"/>
      <c r="Y93" s="84"/>
      <c r="Z93" s="78">
        <f>ROUND(V93/AF90,1)</f>
        <v>0.5</v>
      </c>
      <c r="AA93" s="79"/>
      <c r="AB93" s="79"/>
      <c r="AC93" s="79"/>
      <c r="AD93" s="85"/>
    </row>
    <row r="94" spans="2:33" ht="20.100000000000001" customHeight="1" thickBot="1" x14ac:dyDescent="0.25">
      <c r="B94" s="75"/>
      <c r="C94" s="76"/>
      <c r="D94" s="76"/>
      <c r="E94" s="76"/>
      <c r="F94" s="76"/>
      <c r="G94" s="76"/>
      <c r="H94" s="76"/>
      <c r="I94" s="77"/>
      <c r="J94" s="78">
        <f>J34</f>
        <v>1</v>
      </c>
      <c r="K94" s="79"/>
      <c r="L94" s="79"/>
      <c r="M94" s="80"/>
      <c r="N94" s="81" t="str">
        <f>N34</f>
        <v>W36 x 135</v>
      </c>
      <c r="O94" s="79"/>
      <c r="P94" s="79"/>
      <c r="Q94" s="80"/>
      <c r="R94" s="81">
        <f>R34</f>
        <v>30.21</v>
      </c>
      <c r="S94" s="79"/>
      <c r="T94" s="79"/>
      <c r="U94" s="80"/>
      <c r="V94" s="82">
        <f t="shared" si="15"/>
        <v>30.21</v>
      </c>
      <c r="W94" s="83"/>
      <c r="X94" s="83"/>
      <c r="Y94" s="84"/>
      <c r="Z94" s="78">
        <f>ROUND(V94/AF90,1)</f>
        <v>0.5</v>
      </c>
      <c r="AA94" s="79"/>
      <c r="AB94" s="79"/>
      <c r="AC94" s="79"/>
      <c r="AD94" s="85"/>
    </row>
    <row r="95" spans="2:33" ht="19.5" customHeight="1" thickTop="1" thickBot="1" x14ac:dyDescent="0.25">
      <c r="B95" s="89" t="s">
        <v>9</v>
      </c>
      <c r="C95" s="89"/>
      <c r="D95" s="89"/>
      <c r="E95" s="89"/>
      <c r="F95" s="89"/>
      <c r="G95" s="89"/>
      <c r="H95" s="89"/>
      <c r="I95" s="89"/>
      <c r="J95" s="89"/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90">
        <f>ROUND(SUM(Z90:AD94),0)</f>
        <v>5</v>
      </c>
      <c r="AA95" s="90"/>
      <c r="AB95" s="90"/>
      <c r="AC95" s="90"/>
      <c r="AD95" s="90"/>
    </row>
    <row r="96" spans="2:33" ht="20.100000000000001" customHeight="1" thickBot="1" x14ac:dyDescent="0.25">
      <c r="B96" s="126"/>
      <c r="C96" s="127"/>
      <c r="D96" s="127"/>
      <c r="E96" s="127"/>
      <c r="F96" s="127"/>
      <c r="G96" s="127"/>
      <c r="H96" s="127"/>
      <c r="I96" s="127"/>
      <c r="J96" s="128"/>
      <c r="K96" s="128"/>
      <c r="L96" s="128"/>
      <c r="M96" s="128"/>
      <c r="N96" s="127"/>
      <c r="O96" s="127"/>
      <c r="P96" s="127"/>
      <c r="Q96" s="127"/>
      <c r="R96" s="128"/>
      <c r="S96" s="128"/>
      <c r="T96" s="128"/>
      <c r="U96" s="128"/>
      <c r="V96" s="128"/>
      <c r="W96" s="128"/>
      <c r="X96" s="128"/>
      <c r="Y96" s="128"/>
      <c r="Z96" s="127"/>
      <c r="AA96" s="127"/>
      <c r="AB96" s="127"/>
      <c r="AC96" s="127"/>
      <c r="AD96" s="129"/>
    </row>
    <row r="97" spans="2:32" ht="20.100000000000001" customHeight="1" thickBot="1" x14ac:dyDescent="0.25">
      <c r="B97" s="130" t="s">
        <v>507</v>
      </c>
      <c r="C97" s="131"/>
      <c r="D97" s="131"/>
      <c r="E97" s="131"/>
      <c r="F97" s="131"/>
      <c r="G97" s="131"/>
      <c r="H97" s="131"/>
      <c r="I97" s="131"/>
      <c r="J97" s="131"/>
      <c r="K97" s="131"/>
      <c r="L97" s="131"/>
      <c r="M97" s="131"/>
      <c r="N97" s="131"/>
      <c r="O97" s="131"/>
      <c r="P97" s="131"/>
      <c r="Q97" s="131"/>
      <c r="R97" s="131"/>
      <c r="S97" s="131"/>
      <c r="T97" s="131"/>
      <c r="U97" s="131"/>
      <c r="V97" s="131"/>
      <c r="W97" s="131"/>
      <c r="X97" s="131"/>
      <c r="Y97" s="131"/>
      <c r="Z97" s="131"/>
      <c r="AA97" s="131"/>
      <c r="AB97" s="131"/>
      <c r="AC97" s="131"/>
      <c r="AD97" s="132"/>
    </row>
    <row r="98" spans="2:32" ht="20.100000000000001" customHeight="1" x14ac:dyDescent="0.2">
      <c r="B98" s="133" t="s">
        <v>473</v>
      </c>
      <c r="C98" s="134"/>
      <c r="D98" s="134"/>
      <c r="E98" s="134"/>
      <c r="F98" s="134"/>
      <c r="G98" s="134"/>
      <c r="H98" s="134"/>
      <c r="I98" s="135"/>
      <c r="J98" s="139" t="str">
        <f>J68</f>
        <v>No. Beams / X-Frames</v>
      </c>
      <c r="K98" s="140"/>
      <c r="L98" s="140"/>
      <c r="M98" s="141"/>
      <c r="N98" s="145" t="str">
        <f>N68</f>
        <v>Beam Size/ X-frames</v>
      </c>
      <c r="O98" s="140"/>
      <c r="P98" s="140"/>
      <c r="Q98" s="141"/>
      <c r="R98" s="147" t="s">
        <v>472</v>
      </c>
      <c r="S98" s="147"/>
      <c r="T98" s="147"/>
      <c r="U98" s="147"/>
      <c r="V98" s="149" t="s">
        <v>476</v>
      </c>
      <c r="W98" s="150"/>
      <c r="X98" s="150"/>
      <c r="Y98" s="150"/>
      <c r="Z98" s="150" t="s">
        <v>475</v>
      </c>
      <c r="AA98" s="150"/>
      <c r="AB98" s="150"/>
      <c r="AC98" s="150"/>
      <c r="AD98" s="150"/>
    </row>
    <row r="99" spans="2:32" ht="20.100000000000001" customHeight="1" thickBot="1" x14ac:dyDescent="0.25">
      <c r="B99" s="136"/>
      <c r="C99" s="137"/>
      <c r="D99" s="137"/>
      <c r="E99" s="137"/>
      <c r="F99" s="137"/>
      <c r="G99" s="137"/>
      <c r="H99" s="137"/>
      <c r="I99" s="138"/>
      <c r="J99" s="142"/>
      <c r="K99" s="143"/>
      <c r="L99" s="143"/>
      <c r="M99" s="144"/>
      <c r="N99" s="146"/>
      <c r="O99" s="143"/>
      <c r="P99" s="143"/>
      <c r="Q99" s="144"/>
      <c r="R99" s="148"/>
      <c r="S99" s="148"/>
      <c r="T99" s="148"/>
      <c r="U99" s="148"/>
      <c r="V99" s="151"/>
      <c r="W99" s="152"/>
      <c r="X99" s="152"/>
      <c r="Y99" s="152"/>
      <c r="Z99" s="152"/>
      <c r="AA99" s="152"/>
      <c r="AB99" s="152"/>
      <c r="AC99" s="152"/>
      <c r="AD99" s="152"/>
    </row>
    <row r="100" spans="2:32" ht="20.100000000000001" customHeight="1" x14ac:dyDescent="0.2">
      <c r="B100" s="107" t="s">
        <v>523</v>
      </c>
      <c r="C100" s="108"/>
      <c r="D100" s="108"/>
      <c r="E100" s="108"/>
      <c r="F100" s="108"/>
      <c r="G100" s="108"/>
      <c r="H100" s="108"/>
      <c r="I100" s="109"/>
      <c r="J100" s="107">
        <f>J30</f>
        <v>1</v>
      </c>
      <c r="K100" s="108"/>
      <c r="L100" s="108"/>
      <c r="M100" s="110"/>
      <c r="N100" s="111"/>
      <c r="O100" s="108"/>
      <c r="P100" s="108"/>
      <c r="Q100" s="110"/>
      <c r="R100" s="111">
        <f>R30+R32+R33</f>
        <v>146.43</v>
      </c>
      <c r="S100" s="108"/>
      <c r="T100" s="108"/>
      <c r="U100" s="108"/>
      <c r="V100" s="112">
        <f>(J100*R100)</f>
        <v>146.43</v>
      </c>
      <c r="W100" s="113"/>
      <c r="X100" s="113"/>
      <c r="Y100" s="113"/>
      <c r="Z100" s="114">
        <f>ROUND(V100/AF100,1)</f>
        <v>0.5</v>
      </c>
      <c r="AA100" s="114"/>
      <c r="AB100" s="114"/>
      <c r="AC100" s="114"/>
      <c r="AD100" s="114"/>
      <c r="AF100" s="17">
        <v>300</v>
      </c>
    </row>
    <row r="101" spans="2:32" ht="20.100000000000001" customHeight="1" x14ac:dyDescent="0.2">
      <c r="B101" s="78" t="s">
        <v>524</v>
      </c>
      <c r="C101" s="79"/>
      <c r="D101" s="79"/>
      <c r="E101" s="79"/>
      <c r="F101" s="79"/>
      <c r="G101" s="79"/>
      <c r="H101" s="79"/>
      <c r="I101" s="85"/>
      <c r="J101" s="78">
        <f>J30</f>
        <v>1</v>
      </c>
      <c r="K101" s="79"/>
      <c r="L101" s="79"/>
      <c r="M101" s="80"/>
      <c r="N101" s="81"/>
      <c r="O101" s="79"/>
      <c r="P101" s="79"/>
      <c r="Q101" s="80"/>
      <c r="R101" s="81">
        <f>R30+R32+R33</f>
        <v>146.43</v>
      </c>
      <c r="S101" s="79"/>
      <c r="T101" s="79"/>
      <c r="U101" s="80"/>
      <c r="V101" s="82">
        <f>J101*R101</f>
        <v>146.43</v>
      </c>
      <c r="W101" s="83"/>
      <c r="X101" s="83"/>
      <c r="Y101" s="84"/>
      <c r="Z101" s="115">
        <f>ROUND(V101/AF101,1)</f>
        <v>0.5</v>
      </c>
      <c r="AA101" s="116"/>
      <c r="AB101" s="116"/>
      <c r="AC101" s="116"/>
      <c r="AD101" s="117"/>
      <c r="AF101" s="17">
        <v>300</v>
      </c>
    </row>
    <row r="102" spans="2:32" ht="20.100000000000001" customHeight="1" x14ac:dyDescent="0.2">
      <c r="B102" s="75" t="s">
        <v>525</v>
      </c>
      <c r="C102" s="76"/>
      <c r="D102" s="76"/>
      <c r="E102" s="76"/>
      <c r="F102" s="76"/>
      <c r="G102" s="76"/>
      <c r="H102" s="76"/>
      <c r="I102" s="77"/>
      <c r="J102" s="78">
        <f>J31</f>
        <v>1</v>
      </c>
      <c r="K102" s="79"/>
      <c r="L102" s="79"/>
      <c r="M102" s="79"/>
      <c r="N102" s="81"/>
      <c r="O102" s="79"/>
      <c r="P102" s="79"/>
      <c r="Q102" s="80"/>
      <c r="R102" s="79">
        <f>R31+R32+R34</f>
        <v>145.93899999999999</v>
      </c>
      <c r="S102" s="79"/>
      <c r="T102" s="79"/>
      <c r="U102" s="80"/>
      <c r="V102" s="82">
        <f>J102*R102</f>
        <v>145.93899999999999</v>
      </c>
      <c r="W102" s="83"/>
      <c r="X102" s="83"/>
      <c r="Y102" s="84"/>
      <c r="Z102" s="78">
        <f>ROUND(V102/AF102,1)</f>
        <v>0.5</v>
      </c>
      <c r="AA102" s="79"/>
      <c r="AB102" s="79"/>
      <c r="AC102" s="79"/>
      <c r="AD102" s="85"/>
      <c r="AF102" s="17">
        <v>300</v>
      </c>
    </row>
    <row r="103" spans="2:32" ht="20.100000000000001" customHeight="1" thickBot="1" x14ac:dyDescent="0.25">
      <c r="B103" s="118" t="s">
        <v>512</v>
      </c>
      <c r="C103" s="119"/>
      <c r="D103" s="119"/>
      <c r="E103" s="119"/>
      <c r="F103" s="119"/>
      <c r="G103" s="119"/>
      <c r="H103" s="119"/>
      <c r="I103" s="120"/>
      <c r="J103" s="118">
        <f>J31</f>
        <v>1</v>
      </c>
      <c r="K103" s="119"/>
      <c r="L103" s="119"/>
      <c r="M103" s="119"/>
      <c r="N103" s="121"/>
      <c r="O103" s="119"/>
      <c r="P103" s="119"/>
      <c r="Q103" s="122"/>
      <c r="R103" s="119">
        <f>R31+R32+R34</f>
        <v>145.93899999999999</v>
      </c>
      <c r="S103" s="119"/>
      <c r="T103" s="119"/>
      <c r="U103" s="122"/>
      <c r="V103" s="123">
        <f>J103*R103</f>
        <v>145.93899999999999</v>
      </c>
      <c r="W103" s="124"/>
      <c r="X103" s="124"/>
      <c r="Y103" s="125"/>
      <c r="Z103" s="118">
        <f>ROUND(V103/AF103,1)</f>
        <v>0.5</v>
      </c>
      <c r="AA103" s="119"/>
      <c r="AB103" s="119"/>
      <c r="AC103" s="119"/>
      <c r="AD103" s="120"/>
      <c r="AF103" s="17">
        <v>300</v>
      </c>
    </row>
    <row r="104" spans="2:32" ht="19.5" customHeight="1" thickTop="1" thickBot="1" x14ac:dyDescent="0.25">
      <c r="B104" s="89" t="s">
        <v>9</v>
      </c>
      <c r="C104" s="89"/>
      <c r="D104" s="89"/>
      <c r="E104" s="89"/>
      <c r="F104" s="89"/>
      <c r="G104" s="89"/>
      <c r="H104" s="89"/>
      <c r="I104" s="89"/>
      <c r="J104" s="89"/>
      <c r="K104" s="89"/>
      <c r="L104" s="89"/>
      <c r="M104" s="89"/>
      <c r="N104" s="89"/>
      <c r="O104" s="89"/>
      <c r="P104" s="89"/>
      <c r="Q104" s="89"/>
      <c r="R104" s="89"/>
      <c r="S104" s="89"/>
      <c r="T104" s="89"/>
      <c r="U104" s="89"/>
      <c r="V104" s="89"/>
      <c r="W104" s="89"/>
      <c r="X104" s="89"/>
      <c r="Y104" s="89"/>
      <c r="Z104" s="90">
        <f>ROUND(SUM(Z100:Z103),0)</f>
        <v>2</v>
      </c>
      <c r="AA104" s="90"/>
      <c r="AB104" s="90"/>
      <c r="AC104" s="90"/>
      <c r="AD104" s="90"/>
    </row>
    <row r="105" spans="2:32" ht="20.100000000000001" customHeight="1" x14ac:dyDescent="0.2">
      <c r="B105" s="99"/>
      <c r="C105" s="99"/>
      <c r="D105" s="99"/>
      <c r="E105" s="99"/>
      <c r="F105" s="99"/>
      <c r="G105" s="99"/>
      <c r="H105" s="99"/>
      <c r="I105" s="99"/>
      <c r="J105" s="99"/>
      <c r="K105" s="99"/>
      <c r="L105" s="99"/>
      <c r="M105" s="99"/>
      <c r="N105" s="99"/>
      <c r="O105" s="100"/>
      <c r="P105" s="100"/>
      <c r="Q105" s="99"/>
      <c r="R105" s="99"/>
      <c r="S105" s="100"/>
      <c r="T105" s="100"/>
      <c r="U105" s="99"/>
      <c r="V105" s="99"/>
      <c r="W105" s="100"/>
      <c r="X105" s="100"/>
      <c r="Y105" s="99"/>
      <c r="Z105" s="99"/>
      <c r="AA105" s="101"/>
      <c r="AB105" s="101"/>
      <c r="AC105" s="101"/>
      <c r="AD105" s="101"/>
    </row>
    <row r="106" spans="2:32" ht="20.100000000000001" customHeight="1" x14ac:dyDescent="0.2">
      <c r="B106" s="99"/>
      <c r="C106" s="99"/>
      <c r="D106" s="99"/>
      <c r="E106" s="99"/>
      <c r="F106" s="99"/>
      <c r="G106" s="99"/>
      <c r="H106" s="99"/>
      <c r="I106" s="99"/>
      <c r="J106" s="99"/>
      <c r="K106" s="99"/>
      <c r="L106" s="99"/>
      <c r="M106" s="99"/>
      <c r="N106" s="99"/>
      <c r="O106" s="100"/>
      <c r="P106" s="100"/>
      <c r="Q106" s="99"/>
      <c r="R106" s="99"/>
      <c r="S106" s="100"/>
      <c r="T106" s="100"/>
      <c r="U106" s="99"/>
      <c r="V106" s="99"/>
      <c r="W106" s="100"/>
      <c r="X106" s="100"/>
      <c r="Y106" s="99"/>
      <c r="Z106" s="99"/>
      <c r="AA106" s="101"/>
      <c r="AB106" s="101"/>
      <c r="AC106" s="101"/>
      <c r="AD106" s="101"/>
    </row>
    <row r="107" spans="2:32" ht="20.100000000000001" customHeight="1" x14ac:dyDescent="0.2">
      <c r="B107" s="99"/>
      <c r="C107" s="99"/>
      <c r="D107" s="99"/>
      <c r="E107" s="99"/>
      <c r="F107" s="99"/>
      <c r="G107" s="99"/>
      <c r="H107" s="99"/>
      <c r="I107" s="99"/>
      <c r="J107" s="99"/>
      <c r="K107" s="99"/>
      <c r="L107" s="99"/>
      <c r="M107" s="99"/>
      <c r="N107" s="99"/>
      <c r="O107" s="100"/>
      <c r="P107" s="100"/>
      <c r="Q107" s="99"/>
      <c r="R107" s="99"/>
      <c r="S107" s="100"/>
      <c r="T107" s="100"/>
      <c r="U107" s="99"/>
      <c r="V107" s="99"/>
      <c r="W107" s="100"/>
      <c r="X107" s="100"/>
      <c r="Y107" s="99"/>
      <c r="Z107" s="99"/>
      <c r="AA107" s="101"/>
      <c r="AB107" s="101"/>
      <c r="AC107" s="101"/>
      <c r="AD107" s="101"/>
    </row>
    <row r="108" spans="2:32" ht="20.100000000000001" customHeight="1" x14ac:dyDescent="0.2">
      <c r="B108" s="99"/>
      <c r="C108" s="99"/>
      <c r="D108" s="99"/>
      <c r="E108" s="99"/>
      <c r="F108" s="99"/>
      <c r="G108" s="99"/>
      <c r="H108" s="99"/>
      <c r="I108" s="99"/>
      <c r="J108" s="99"/>
      <c r="K108" s="99"/>
      <c r="L108" s="99"/>
      <c r="M108" s="99"/>
      <c r="N108" s="99"/>
      <c r="O108" s="100"/>
      <c r="P108" s="100"/>
      <c r="Q108" s="99"/>
      <c r="R108" s="99"/>
      <c r="S108" s="100"/>
      <c r="T108" s="100"/>
      <c r="U108" s="99"/>
      <c r="V108" s="99"/>
      <c r="W108" s="100"/>
      <c r="X108" s="100"/>
      <c r="Y108" s="99"/>
      <c r="Z108" s="99"/>
      <c r="AA108" s="101"/>
      <c r="AB108" s="101"/>
      <c r="AC108" s="101"/>
      <c r="AD108" s="101"/>
    </row>
    <row r="109" spans="2:32" ht="20.100000000000001" customHeight="1" x14ac:dyDescent="0.2">
      <c r="B109" s="99"/>
      <c r="C109" s="99"/>
      <c r="D109" s="99"/>
      <c r="E109" s="99"/>
      <c r="F109" s="99"/>
      <c r="G109" s="99"/>
      <c r="H109" s="99"/>
      <c r="I109" s="99"/>
      <c r="J109" s="99"/>
      <c r="K109" s="99"/>
      <c r="L109" s="99"/>
      <c r="M109" s="99"/>
      <c r="N109" s="99"/>
      <c r="O109" s="100"/>
      <c r="P109" s="100"/>
      <c r="Q109" s="99"/>
      <c r="R109" s="99"/>
      <c r="S109" s="100"/>
      <c r="T109" s="100"/>
      <c r="U109" s="99"/>
      <c r="V109" s="99"/>
      <c r="W109" s="100"/>
      <c r="X109" s="100"/>
      <c r="Y109" s="99"/>
      <c r="Z109" s="99"/>
      <c r="AA109" s="101"/>
      <c r="AB109" s="101"/>
      <c r="AC109" s="101"/>
      <c r="AD109" s="101"/>
    </row>
    <row r="110" spans="2:32" ht="20.100000000000001" customHeight="1" x14ac:dyDescent="0.2">
      <c r="B110" s="97"/>
      <c r="C110" s="97"/>
      <c r="D110" s="97"/>
      <c r="E110" s="97"/>
      <c r="F110" s="97"/>
      <c r="G110" s="97"/>
      <c r="H110" s="97"/>
      <c r="I110" s="97"/>
      <c r="J110" s="97"/>
      <c r="K110" s="97"/>
      <c r="L110" s="97"/>
      <c r="M110" s="97"/>
      <c r="N110" s="97"/>
      <c r="O110" s="97"/>
      <c r="P110" s="97"/>
      <c r="Q110" s="97"/>
      <c r="R110" s="97"/>
      <c r="S110" s="97"/>
      <c r="T110" s="97"/>
      <c r="U110" s="97"/>
      <c r="V110" s="97"/>
      <c r="W110" s="97"/>
      <c r="X110" s="97"/>
      <c r="Y110" s="97"/>
      <c r="Z110" s="97"/>
      <c r="AA110" s="98"/>
      <c r="AB110" s="98"/>
      <c r="AC110" s="98"/>
      <c r="AD110" s="98"/>
    </row>
    <row r="111" spans="2:32" ht="20.100000000000001" customHeight="1" x14ac:dyDescent="0.2">
      <c r="B111" s="103"/>
      <c r="C111" s="103"/>
      <c r="D111" s="103"/>
      <c r="E111" s="103"/>
      <c r="F111" s="103"/>
      <c r="G111" s="103"/>
      <c r="H111" s="103"/>
      <c r="I111" s="103"/>
      <c r="J111" s="103"/>
      <c r="K111" s="103"/>
      <c r="L111" s="103"/>
      <c r="M111" s="103"/>
      <c r="N111" s="103"/>
      <c r="O111" s="103"/>
      <c r="P111" s="103"/>
      <c r="Q111" s="103"/>
      <c r="R111" s="103"/>
      <c r="S111" s="103"/>
      <c r="T111" s="103"/>
      <c r="U111" s="103"/>
      <c r="V111" s="103"/>
      <c r="W111" s="103"/>
      <c r="X111" s="103"/>
      <c r="Y111" s="103"/>
      <c r="Z111" s="103"/>
      <c r="AA111" s="103"/>
      <c r="AB111" s="103"/>
      <c r="AC111" s="103"/>
      <c r="AD111" s="103"/>
    </row>
    <row r="112" spans="2:32" ht="20.100000000000001" customHeight="1" x14ac:dyDescent="0.2">
      <c r="B112" s="104"/>
      <c r="C112" s="104"/>
      <c r="D112" s="104"/>
      <c r="E112" s="104"/>
      <c r="F112" s="104"/>
      <c r="G112" s="104"/>
      <c r="H112" s="104"/>
      <c r="I112" s="104"/>
      <c r="J112" s="104"/>
      <c r="K112" s="105"/>
      <c r="L112" s="105"/>
      <c r="M112" s="105"/>
      <c r="N112" s="105"/>
      <c r="O112" s="105"/>
      <c r="P112" s="105"/>
      <c r="Q112" s="105"/>
      <c r="R112" s="105"/>
      <c r="S112" s="105"/>
      <c r="T112" s="105"/>
      <c r="U112" s="105"/>
      <c r="V112" s="105"/>
      <c r="W112" s="105"/>
      <c r="X112" s="105"/>
      <c r="Y112" s="105"/>
      <c r="Z112" s="105"/>
      <c r="AA112" s="105"/>
      <c r="AB112" s="105"/>
      <c r="AC112" s="105"/>
      <c r="AD112" s="105"/>
    </row>
    <row r="113" spans="2:30" ht="20.100000000000001" customHeight="1" x14ac:dyDescent="0.2">
      <c r="B113" s="99"/>
      <c r="C113" s="99"/>
      <c r="D113" s="99"/>
      <c r="E113" s="99"/>
      <c r="F113" s="99"/>
      <c r="G113" s="99"/>
      <c r="H113" s="99"/>
      <c r="I113" s="99"/>
      <c r="J113" s="99"/>
      <c r="K113" s="99"/>
      <c r="L113" s="99"/>
      <c r="M113" s="99"/>
      <c r="N113" s="99"/>
      <c r="O113" s="100"/>
      <c r="P113" s="100"/>
      <c r="Q113" s="99"/>
      <c r="R113" s="99"/>
      <c r="S113" s="100"/>
      <c r="T113" s="100"/>
      <c r="U113" s="99"/>
      <c r="V113" s="99"/>
      <c r="W113" s="100"/>
      <c r="X113" s="100"/>
      <c r="Y113" s="99"/>
      <c r="Z113" s="99"/>
      <c r="AA113" s="101"/>
      <c r="AB113" s="101"/>
      <c r="AC113" s="101"/>
      <c r="AD113" s="101"/>
    </row>
    <row r="114" spans="2:30" ht="20.100000000000001" customHeight="1" x14ac:dyDescent="0.2">
      <c r="B114" s="99"/>
      <c r="C114" s="99"/>
      <c r="D114" s="99"/>
      <c r="E114" s="99"/>
      <c r="F114" s="99"/>
      <c r="G114" s="99"/>
      <c r="H114" s="99"/>
      <c r="I114" s="99"/>
      <c r="J114" s="99"/>
      <c r="K114" s="99"/>
      <c r="L114" s="99"/>
      <c r="M114" s="99"/>
      <c r="N114" s="99"/>
      <c r="O114" s="100"/>
      <c r="P114" s="100"/>
      <c r="Q114" s="99"/>
      <c r="R114" s="99"/>
      <c r="S114" s="100"/>
      <c r="T114" s="100"/>
      <c r="U114" s="99"/>
      <c r="V114" s="99"/>
      <c r="W114" s="100"/>
      <c r="X114" s="100"/>
      <c r="Y114" s="99"/>
      <c r="Z114" s="99"/>
      <c r="AA114" s="101"/>
      <c r="AB114" s="101"/>
      <c r="AC114" s="101"/>
      <c r="AD114" s="101"/>
    </row>
    <row r="115" spans="2:30" ht="20.100000000000001" customHeight="1" x14ac:dyDescent="0.2">
      <c r="B115" s="99"/>
      <c r="C115" s="99"/>
      <c r="D115" s="99"/>
      <c r="E115" s="99"/>
      <c r="F115" s="99"/>
      <c r="G115" s="99"/>
      <c r="H115" s="99"/>
      <c r="I115" s="99"/>
      <c r="J115" s="99"/>
      <c r="K115" s="99"/>
      <c r="L115" s="99"/>
      <c r="M115" s="99"/>
      <c r="N115" s="99"/>
      <c r="O115" s="100"/>
      <c r="P115" s="100"/>
      <c r="Q115" s="99"/>
      <c r="R115" s="99"/>
      <c r="S115" s="100"/>
      <c r="T115" s="100"/>
      <c r="U115" s="99"/>
      <c r="V115" s="99"/>
      <c r="W115" s="100"/>
      <c r="X115" s="100"/>
      <c r="Y115" s="99"/>
      <c r="Z115" s="99"/>
      <c r="AA115" s="101"/>
      <c r="AB115" s="101"/>
      <c r="AC115" s="101"/>
      <c r="AD115" s="101"/>
    </row>
    <row r="116" spans="2:30" ht="20.100000000000001" customHeight="1" x14ac:dyDescent="0.2">
      <c r="B116" s="97"/>
      <c r="C116" s="97"/>
      <c r="D116" s="97"/>
      <c r="E116" s="97"/>
      <c r="F116" s="97"/>
      <c r="G116" s="97"/>
      <c r="H116" s="97"/>
      <c r="I116" s="97"/>
      <c r="J116" s="97"/>
      <c r="K116" s="97"/>
      <c r="L116" s="97"/>
      <c r="M116" s="97"/>
      <c r="N116" s="97"/>
      <c r="O116" s="97"/>
      <c r="P116" s="97"/>
      <c r="Q116" s="97"/>
      <c r="R116" s="97"/>
      <c r="S116" s="97"/>
      <c r="T116" s="97"/>
      <c r="U116" s="97"/>
      <c r="V116" s="97"/>
      <c r="W116" s="97"/>
      <c r="X116" s="97"/>
      <c r="Y116" s="97"/>
      <c r="Z116" s="97"/>
      <c r="AA116" s="98"/>
      <c r="AB116" s="98"/>
      <c r="AC116" s="98"/>
      <c r="AD116" s="98"/>
    </row>
    <row r="117" spans="2:30" ht="20.100000000000001" customHeight="1" x14ac:dyDescent="0.2">
      <c r="B117" s="103"/>
      <c r="C117" s="103"/>
      <c r="D117" s="103"/>
      <c r="E117" s="103"/>
      <c r="F117" s="103"/>
      <c r="G117" s="103"/>
      <c r="H117" s="103"/>
      <c r="I117" s="103"/>
      <c r="J117" s="103"/>
      <c r="K117" s="103"/>
      <c r="L117" s="103"/>
      <c r="M117" s="103"/>
      <c r="N117" s="103"/>
      <c r="O117" s="103"/>
      <c r="P117" s="103"/>
      <c r="Q117" s="103"/>
      <c r="R117" s="103"/>
      <c r="S117" s="103"/>
      <c r="T117" s="103"/>
      <c r="U117" s="103"/>
      <c r="V117" s="103"/>
      <c r="W117" s="103"/>
      <c r="X117" s="103"/>
      <c r="Y117" s="103"/>
      <c r="Z117" s="103"/>
      <c r="AA117" s="103"/>
      <c r="AB117" s="103"/>
      <c r="AC117" s="103"/>
      <c r="AD117" s="103"/>
    </row>
    <row r="118" spans="2:30" ht="20.100000000000001" customHeight="1" x14ac:dyDescent="0.2">
      <c r="B118" s="104"/>
      <c r="C118" s="104"/>
      <c r="D118" s="104"/>
      <c r="E118" s="104"/>
      <c r="F118" s="104"/>
      <c r="G118" s="104"/>
      <c r="H118" s="104"/>
      <c r="I118" s="104"/>
      <c r="J118" s="104"/>
      <c r="K118" s="105"/>
      <c r="L118" s="105"/>
      <c r="M118" s="105"/>
      <c r="N118" s="105"/>
      <c r="O118" s="105"/>
      <c r="P118" s="105"/>
      <c r="Q118" s="105"/>
      <c r="R118" s="105"/>
      <c r="S118" s="105"/>
      <c r="T118" s="105"/>
      <c r="U118" s="105"/>
      <c r="V118" s="105"/>
      <c r="W118" s="105"/>
      <c r="X118" s="105"/>
      <c r="Y118" s="105"/>
      <c r="Z118" s="105"/>
      <c r="AA118" s="105"/>
      <c r="AB118" s="105"/>
      <c r="AC118" s="105"/>
      <c r="AD118" s="105"/>
    </row>
    <row r="119" spans="2:30" ht="20.100000000000001" customHeight="1" x14ac:dyDescent="0.2">
      <c r="B119" s="99"/>
      <c r="C119" s="99"/>
      <c r="D119" s="99"/>
      <c r="E119" s="99"/>
      <c r="F119" s="99"/>
      <c r="G119" s="99"/>
      <c r="H119" s="99"/>
      <c r="I119" s="99"/>
      <c r="J119" s="99"/>
      <c r="K119" s="99"/>
      <c r="L119" s="99"/>
      <c r="M119" s="99"/>
      <c r="N119" s="99"/>
      <c r="O119" s="100"/>
      <c r="P119" s="100"/>
      <c r="Q119" s="99"/>
      <c r="R119" s="99"/>
      <c r="S119" s="100"/>
      <c r="T119" s="100"/>
      <c r="U119" s="99"/>
      <c r="V119" s="99"/>
      <c r="W119" s="100"/>
      <c r="X119" s="100"/>
      <c r="Y119" s="99"/>
      <c r="Z119" s="99"/>
      <c r="AA119" s="101"/>
      <c r="AB119" s="101"/>
      <c r="AC119" s="101"/>
      <c r="AD119" s="101"/>
    </row>
    <row r="120" spans="2:30" ht="20.100000000000001" customHeight="1" x14ac:dyDescent="0.2">
      <c r="B120" s="99"/>
      <c r="C120" s="99"/>
      <c r="D120" s="99"/>
      <c r="E120" s="99"/>
      <c r="F120" s="99"/>
      <c r="G120" s="99"/>
      <c r="H120" s="99"/>
      <c r="I120" s="99"/>
      <c r="J120" s="99"/>
      <c r="K120" s="99"/>
      <c r="L120" s="99"/>
      <c r="M120" s="99"/>
      <c r="N120" s="99"/>
      <c r="O120" s="100"/>
      <c r="P120" s="100"/>
      <c r="Q120" s="99"/>
      <c r="R120" s="99"/>
      <c r="S120" s="100"/>
      <c r="T120" s="100"/>
      <c r="U120" s="99"/>
      <c r="V120" s="99"/>
      <c r="W120" s="100"/>
      <c r="X120" s="100"/>
      <c r="Y120" s="99"/>
      <c r="Z120" s="99"/>
      <c r="AA120" s="101"/>
      <c r="AB120" s="101"/>
      <c r="AC120" s="101"/>
      <c r="AD120" s="101"/>
    </row>
    <row r="121" spans="2:30" ht="20.100000000000001" customHeight="1" x14ac:dyDescent="0.2">
      <c r="B121" s="97"/>
      <c r="C121" s="97"/>
      <c r="D121" s="97"/>
      <c r="E121" s="97"/>
      <c r="F121" s="97"/>
      <c r="G121" s="97"/>
      <c r="H121" s="97"/>
      <c r="I121" s="97"/>
      <c r="J121" s="97"/>
      <c r="K121" s="97"/>
      <c r="L121" s="97"/>
      <c r="M121" s="97"/>
      <c r="N121" s="97"/>
      <c r="O121" s="97"/>
      <c r="P121" s="97"/>
      <c r="Q121" s="97"/>
      <c r="R121" s="97"/>
      <c r="S121" s="97"/>
      <c r="T121" s="97"/>
      <c r="U121" s="97"/>
      <c r="V121" s="97"/>
      <c r="W121" s="97"/>
      <c r="X121" s="97"/>
      <c r="Y121" s="97"/>
      <c r="Z121" s="97"/>
      <c r="AA121" s="98"/>
      <c r="AB121" s="98"/>
      <c r="AC121" s="98"/>
      <c r="AD121" s="98"/>
    </row>
    <row r="122" spans="2:30" ht="20.100000000000001" customHeight="1" x14ac:dyDescent="0.2">
      <c r="B122" s="106"/>
      <c r="C122" s="106"/>
      <c r="D122" s="106"/>
      <c r="E122" s="106"/>
      <c r="F122" s="106"/>
      <c r="G122" s="106"/>
      <c r="H122" s="106"/>
      <c r="I122" s="106"/>
      <c r="J122" s="106"/>
      <c r="K122" s="106"/>
      <c r="L122" s="106"/>
      <c r="M122" s="106"/>
      <c r="N122" s="106"/>
      <c r="O122" s="106"/>
      <c r="P122" s="106"/>
      <c r="Q122" s="106"/>
      <c r="R122" s="106"/>
      <c r="S122" s="106"/>
      <c r="T122" s="106"/>
      <c r="U122" s="106"/>
      <c r="V122" s="106"/>
      <c r="W122" s="106"/>
      <c r="X122" s="106"/>
      <c r="Y122" s="106"/>
      <c r="Z122" s="106"/>
      <c r="AA122" s="106"/>
      <c r="AB122" s="106"/>
      <c r="AC122" s="106"/>
      <c r="AD122" s="106"/>
    </row>
    <row r="123" spans="2:30" ht="20.100000000000001" customHeight="1" x14ac:dyDescent="0.2">
      <c r="B123" s="104"/>
      <c r="C123" s="104"/>
      <c r="D123" s="104"/>
      <c r="E123" s="104"/>
      <c r="F123" s="104"/>
      <c r="G123" s="104"/>
      <c r="H123" s="104"/>
      <c r="I123" s="104"/>
      <c r="J123" s="104"/>
      <c r="K123" s="105"/>
      <c r="L123" s="105"/>
      <c r="M123" s="105"/>
      <c r="N123" s="105"/>
      <c r="O123" s="105"/>
      <c r="P123" s="105"/>
      <c r="Q123" s="105"/>
      <c r="R123" s="105"/>
      <c r="S123" s="105"/>
      <c r="T123" s="105"/>
      <c r="U123" s="105"/>
      <c r="V123" s="105"/>
      <c r="W123" s="105"/>
      <c r="X123" s="105"/>
      <c r="Y123" s="105"/>
      <c r="Z123" s="105"/>
      <c r="AA123" s="105"/>
      <c r="AB123" s="105"/>
      <c r="AC123" s="105"/>
      <c r="AD123" s="105"/>
    </row>
    <row r="124" spans="2:30" ht="20.100000000000001" customHeight="1" x14ac:dyDescent="0.2">
      <c r="B124" s="99"/>
      <c r="C124" s="99"/>
      <c r="D124" s="99"/>
      <c r="E124" s="99"/>
      <c r="F124" s="99"/>
      <c r="G124" s="99"/>
      <c r="H124" s="99"/>
      <c r="I124" s="99"/>
      <c r="J124" s="99"/>
      <c r="K124" s="99"/>
      <c r="L124" s="99"/>
      <c r="M124" s="99"/>
      <c r="N124" s="99"/>
      <c r="O124" s="100"/>
      <c r="P124" s="100"/>
      <c r="Q124" s="99"/>
      <c r="R124" s="99"/>
      <c r="S124" s="100"/>
      <c r="T124" s="100"/>
      <c r="U124" s="99"/>
      <c r="V124" s="99"/>
      <c r="W124" s="100"/>
      <c r="X124" s="100"/>
      <c r="Y124" s="99"/>
      <c r="Z124" s="99"/>
      <c r="AA124" s="101"/>
      <c r="AB124" s="101"/>
      <c r="AC124" s="101"/>
      <c r="AD124" s="101"/>
    </row>
    <row r="125" spans="2:30" ht="20.100000000000001" customHeight="1" x14ac:dyDescent="0.2">
      <c r="B125" s="99"/>
      <c r="C125" s="99"/>
      <c r="D125" s="99"/>
      <c r="E125" s="99"/>
      <c r="F125" s="99"/>
      <c r="G125" s="99"/>
      <c r="H125" s="99"/>
      <c r="I125" s="99"/>
      <c r="J125" s="99"/>
      <c r="K125" s="99"/>
      <c r="L125" s="99"/>
      <c r="M125" s="99"/>
      <c r="N125" s="99"/>
      <c r="O125" s="100"/>
      <c r="P125" s="100"/>
      <c r="Q125" s="99"/>
      <c r="R125" s="99"/>
      <c r="S125" s="100"/>
      <c r="T125" s="100"/>
      <c r="U125" s="99"/>
      <c r="V125" s="99"/>
      <c r="W125" s="100"/>
      <c r="X125" s="100"/>
      <c r="Y125" s="99"/>
      <c r="Z125" s="99"/>
      <c r="AA125" s="101"/>
      <c r="AB125" s="101"/>
      <c r="AC125" s="101"/>
      <c r="AD125" s="101"/>
    </row>
    <row r="126" spans="2:30" ht="20.100000000000001" customHeight="1" x14ac:dyDescent="0.2">
      <c r="B126" s="97"/>
      <c r="C126" s="97"/>
      <c r="D126" s="97"/>
      <c r="E126" s="97"/>
      <c r="F126" s="97"/>
      <c r="G126" s="97"/>
      <c r="H126" s="97"/>
      <c r="I126" s="97"/>
      <c r="J126" s="97"/>
      <c r="K126" s="97"/>
      <c r="L126" s="97"/>
      <c r="M126" s="97"/>
      <c r="N126" s="97"/>
      <c r="O126" s="97"/>
      <c r="P126" s="97"/>
      <c r="Q126" s="97"/>
      <c r="R126" s="97"/>
      <c r="S126" s="97"/>
      <c r="T126" s="97"/>
      <c r="U126" s="97"/>
      <c r="V126" s="97"/>
      <c r="W126" s="97"/>
      <c r="X126" s="97"/>
      <c r="Y126" s="97"/>
      <c r="Z126" s="97"/>
      <c r="AA126" s="98"/>
      <c r="AB126" s="98"/>
      <c r="AC126" s="98"/>
      <c r="AD126" s="98"/>
    </row>
    <row r="127" spans="2:30" ht="20.100000000000001" customHeight="1" x14ac:dyDescent="0.2">
      <c r="B127" s="106"/>
      <c r="C127" s="106"/>
      <c r="D127" s="106"/>
      <c r="E127" s="106"/>
      <c r="F127" s="106"/>
      <c r="G127" s="106"/>
      <c r="H127" s="106"/>
      <c r="I127" s="106"/>
      <c r="J127" s="106"/>
      <c r="K127" s="106"/>
      <c r="L127" s="106"/>
      <c r="M127" s="106"/>
      <c r="N127" s="106"/>
      <c r="O127" s="106"/>
      <c r="P127" s="106"/>
      <c r="Q127" s="106"/>
      <c r="R127" s="106"/>
      <c r="S127" s="106"/>
      <c r="T127" s="106"/>
      <c r="U127" s="106"/>
      <c r="V127" s="106"/>
      <c r="W127" s="106"/>
      <c r="X127" s="106"/>
      <c r="Y127" s="106"/>
      <c r="Z127" s="106"/>
      <c r="AA127" s="106"/>
      <c r="AB127" s="106"/>
      <c r="AC127" s="106"/>
      <c r="AD127" s="106"/>
    </row>
    <row r="128" spans="2:30" ht="20.100000000000001" customHeight="1" x14ac:dyDescent="0.2">
      <c r="B128" s="104"/>
      <c r="C128" s="104"/>
      <c r="D128" s="104"/>
      <c r="E128" s="104"/>
      <c r="F128" s="104"/>
      <c r="G128" s="104"/>
      <c r="H128" s="104"/>
      <c r="I128" s="104"/>
      <c r="J128" s="104"/>
      <c r="K128" s="105"/>
      <c r="L128" s="105"/>
      <c r="M128" s="105"/>
      <c r="N128" s="105"/>
      <c r="O128" s="105"/>
      <c r="P128" s="105"/>
      <c r="Q128" s="105"/>
      <c r="R128" s="105"/>
      <c r="S128" s="105"/>
      <c r="T128" s="105"/>
      <c r="U128" s="105"/>
      <c r="V128" s="105"/>
      <c r="W128" s="105"/>
      <c r="X128" s="105"/>
      <c r="Y128" s="105"/>
      <c r="Z128" s="105"/>
      <c r="AA128" s="105"/>
      <c r="AB128" s="105"/>
      <c r="AC128" s="105"/>
      <c r="AD128" s="105"/>
    </row>
    <row r="129" spans="2:30" ht="20.100000000000001" customHeight="1" x14ac:dyDescent="0.2">
      <c r="B129" s="99"/>
      <c r="C129" s="99"/>
      <c r="D129" s="99"/>
      <c r="E129" s="99"/>
      <c r="F129" s="99"/>
      <c r="G129" s="99"/>
      <c r="H129" s="99"/>
      <c r="I129" s="99"/>
      <c r="J129" s="99"/>
      <c r="K129" s="99"/>
      <c r="L129" s="99"/>
      <c r="M129" s="99"/>
      <c r="N129" s="99"/>
      <c r="O129" s="100"/>
      <c r="P129" s="100"/>
      <c r="Q129" s="99"/>
      <c r="R129" s="99"/>
      <c r="S129" s="100"/>
      <c r="T129" s="100"/>
      <c r="U129" s="99"/>
      <c r="V129" s="99"/>
      <c r="W129" s="100"/>
      <c r="X129" s="100"/>
      <c r="Y129" s="99"/>
      <c r="Z129" s="99"/>
      <c r="AA129" s="101"/>
      <c r="AB129" s="101"/>
      <c r="AC129" s="101"/>
      <c r="AD129" s="101"/>
    </row>
    <row r="130" spans="2:30" ht="20.100000000000001" customHeight="1" x14ac:dyDescent="0.2">
      <c r="B130" s="99"/>
      <c r="C130" s="99"/>
      <c r="D130" s="99"/>
      <c r="E130" s="99"/>
      <c r="F130" s="99"/>
      <c r="G130" s="99"/>
      <c r="H130" s="99"/>
      <c r="I130" s="99"/>
      <c r="J130" s="99"/>
      <c r="K130" s="99"/>
      <c r="L130" s="99"/>
      <c r="M130" s="99"/>
      <c r="N130" s="99"/>
      <c r="O130" s="100"/>
      <c r="P130" s="100"/>
      <c r="Q130" s="99"/>
      <c r="R130" s="99"/>
      <c r="S130" s="100"/>
      <c r="T130" s="100"/>
      <c r="U130" s="99"/>
      <c r="V130" s="99"/>
      <c r="W130" s="100"/>
      <c r="X130" s="100"/>
      <c r="Y130" s="99"/>
      <c r="Z130" s="99"/>
      <c r="AA130" s="101"/>
      <c r="AB130" s="101"/>
      <c r="AC130" s="101"/>
      <c r="AD130" s="101"/>
    </row>
    <row r="131" spans="2:30" ht="20.100000000000001" customHeight="1" x14ac:dyDescent="0.2">
      <c r="B131" s="97"/>
      <c r="C131" s="97"/>
      <c r="D131" s="97"/>
      <c r="E131" s="97"/>
      <c r="F131" s="97"/>
      <c r="G131" s="97"/>
      <c r="H131" s="97"/>
      <c r="I131" s="97"/>
      <c r="J131" s="97"/>
      <c r="K131" s="97"/>
      <c r="L131" s="97"/>
      <c r="M131" s="97"/>
      <c r="N131" s="97"/>
      <c r="O131" s="97"/>
      <c r="P131" s="97"/>
      <c r="Q131" s="97"/>
      <c r="R131" s="97"/>
      <c r="S131" s="97"/>
      <c r="T131" s="97"/>
      <c r="U131" s="97"/>
      <c r="V131" s="97"/>
      <c r="W131" s="97"/>
      <c r="X131" s="97"/>
      <c r="Y131" s="97"/>
      <c r="Z131" s="97"/>
      <c r="AA131" s="98"/>
      <c r="AB131" s="98"/>
      <c r="AC131" s="98"/>
      <c r="AD131" s="98"/>
    </row>
    <row r="132" spans="2:30" ht="20.100000000000001" customHeight="1" x14ac:dyDescent="0.2">
      <c r="B132" s="106"/>
      <c r="C132" s="106"/>
      <c r="D132" s="106"/>
      <c r="E132" s="106"/>
      <c r="F132" s="106"/>
      <c r="G132" s="106"/>
      <c r="H132" s="106"/>
      <c r="I132" s="106"/>
      <c r="J132" s="106"/>
      <c r="K132" s="106"/>
      <c r="L132" s="106"/>
      <c r="M132" s="106"/>
      <c r="N132" s="106"/>
      <c r="O132" s="106"/>
      <c r="P132" s="106"/>
      <c r="Q132" s="106"/>
      <c r="R132" s="106"/>
      <c r="S132" s="106"/>
      <c r="T132" s="106"/>
      <c r="U132" s="106"/>
      <c r="V132" s="106"/>
      <c r="W132" s="106"/>
      <c r="X132" s="106"/>
      <c r="Y132" s="106"/>
      <c r="Z132" s="106"/>
      <c r="AA132" s="106"/>
      <c r="AB132" s="106"/>
      <c r="AC132" s="106"/>
      <c r="AD132" s="106"/>
    </row>
    <row r="133" spans="2:30" ht="20.100000000000001" customHeight="1" x14ac:dyDescent="0.2">
      <c r="B133" s="104"/>
      <c r="C133" s="104"/>
      <c r="D133" s="104"/>
      <c r="E133" s="104"/>
      <c r="F133" s="104"/>
      <c r="G133" s="104"/>
      <c r="H133" s="104"/>
      <c r="I133" s="104"/>
      <c r="J133" s="104"/>
      <c r="K133" s="105"/>
      <c r="L133" s="105"/>
      <c r="M133" s="105"/>
      <c r="N133" s="105"/>
      <c r="O133" s="105"/>
      <c r="P133" s="105"/>
      <c r="Q133" s="105"/>
      <c r="R133" s="105"/>
      <c r="S133" s="105"/>
      <c r="T133" s="105"/>
      <c r="U133" s="105"/>
      <c r="V133" s="105"/>
      <c r="W133" s="105"/>
      <c r="X133" s="105"/>
      <c r="Y133" s="105"/>
      <c r="Z133" s="105"/>
      <c r="AA133" s="105"/>
      <c r="AB133" s="105"/>
      <c r="AC133" s="105"/>
      <c r="AD133" s="105"/>
    </row>
    <row r="134" spans="2:30" ht="20.100000000000001" customHeight="1" x14ac:dyDescent="0.2">
      <c r="B134" s="99"/>
      <c r="C134" s="99"/>
      <c r="D134" s="99"/>
      <c r="E134" s="99"/>
      <c r="F134" s="99"/>
      <c r="G134" s="99"/>
      <c r="H134" s="99"/>
      <c r="I134" s="99"/>
      <c r="J134" s="99"/>
      <c r="K134" s="99"/>
      <c r="L134" s="99"/>
      <c r="M134" s="99"/>
      <c r="N134" s="99"/>
      <c r="O134" s="100"/>
      <c r="P134" s="100"/>
      <c r="Q134" s="99"/>
      <c r="R134" s="99"/>
      <c r="S134" s="100"/>
      <c r="T134" s="100"/>
      <c r="U134" s="99"/>
      <c r="V134" s="99"/>
      <c r="W134" s="100"/>
      <c r="X134" s="100"/>
      <c r="Y134" s="99"/>
      <c r="Z134" s="99"/>
      <c r="AA134" s="101"/>
      <c r="AB134" s="101"/>
      <c r="AC134" s="101"/>
      <c r="AD134" s="101"/>
    </row>
    <row r="135" spans="2:30" ht="20.100000000000001" customHeight="1" x14ac:dyDescent="0.2">
      <c r="B135" s="99"/>
      <c r="C135" s="99"/>
      <c r="D135" s="99"/>
      <c r="E135" s="99"/>
      <c r="F135" s="99"/>
      <c r="G135" s="99"/>
      <c r="H135" s="99"/>
      <c r="I135" s="99"/>
      <c r="J135" s="99"/>
      <c r="K135" s="99"/>
      <c r="L135" s="99"/>
      <c r="M135" s="99"/>
      <c r="N135" s="99"/>
      <c r="O135" s="100"/>
      <c r="P135" s="100"/>
      <c r="Q135" s="99"/>
      <c r="R135" s="99"/>
      <c r="S135" s="100"/>
      <c r="T135" s="100"/>
      <c r="U135" s="99"/>
      <c r="V135" s="99"/>
      <c r="W135" s="100"/>
      <c r="X135" s="100"/>
      <c r="Y135" s="99"/>
      <c r="Z135" s="99"/>
      <c r="AA135" s="101"/>
      <c r="AB135" s="101"/>
      <c r="AC135" s="101"/>
      <c r="AD135" s="101"/>
    </row>
    <row r="136" spans="2:30" ht="20.100000000000001" customHeight="1" x14ac:dyDescent="0.2">
      <c r="B136" s="97"/>
      <c r="C136" s="97"/>
      <c r="D136" s="97"/>
      <c r="E136" s="97"/>
      <c r="F136" s="97"/>
      <c r="G136" s="97"/>
      <c r="H136" s="97"/>
      <c r="I136" s="97"/>
      <c r="J136" s="97"/>
      <c r="K136" s="97"/>
      <c r="L136" s="97"/>
      <c r="M136" s="97"/>
      <c r="N136" s="97"/>
      <c r="O136" s="97"/>
      <c r="P136" s="97"/>
      <c r="Q136" s="97"/>
      <c r="R136" s="97"/>
      <c r="S136" s="97"/>
      <c r="T136" s="97"/>
      <c r="U136" s="97"/>
      <c r="V136" s="97"/>
      <c r="W136" s="97"/>
      <c r="X136" s="97"/>
      <c r="Y136" s="97"/>
      <c r="Z136" s="97"/>
      <c r="AA136" s="98"/>
      <c r="AB136" s="98"/>
      <c r="AC136" s="98"/>
      <c r="AD136" s="98"/>
    </row>
    <row r="137" spans="2:30" ht="20.100000000000001" customHeight="1" x14ac:dyDescent="0.2">
      <c r="B137" s="103"/>
      <c r="C137" s="103"/>
      <c r="D137" s="103"/>
      <c r="E137" s="103"/>
      <c r="F137" s="103"/>
      <c r="G137" s="103"/>
      <c r="H137" s="103"/>
      <c r="I137" s="103"/>
      <c r="J137" s="103"/>
      <c r="K137" s="103"/>
      <c r="L137" s="103"/>
      <c r="M137" s="103"/>
      <c r="N137" s="103"/>
      <c r="O137" s="103"/>
      <c r="P137" s="103"/>
      <c r="Q137" s="103"/>
      <c r="R137" s="103"/>
      <c r="S137" s="103"/>
      <c r="T137" s="103"/>
      <c r="U137" s="103"/>
      <c r="V137" s="103"/>
      <c r="W137" s="103"/>
      <c r="X137" s="103"/>
      <c r="Y137" s="103"/>
      <c r="Z137" s="103"/>
      <c r="AA137" s="103"/>
      <c r="AB137" s="103"/>
      <c r="AC137" s="103"/>
      <c r="AD137" s="103"/>
    </row>
    <row r="138" spans="2:30" ht="20.100000000000001" customHeight="1" x14ac:dyDescent="0.2">
      <c r="B138" s="104"/>
      <c r="C138" s="104"/>
      <c r="D138" s="104"/>
      <c r="E138" s="104"/>
      <c r="F138" s="104"/>
      <c r="G138" s="104"/>
      <c r="H138" s="104"/>
      <c r="I138" s="104"/>
      <c r="J138" s="104"/>
      <c r="K138" s="105"/>
      <c r="L138" s="105"/>
      <c r="M138" s="105"/>
      <c r="N138" s="105"/>
      <c r="O138" s="105"/>
      <c r="P138" s="105"/>
      <c r="Q138" s="105"/>
      <c r="R138" s="105"/>
      <c r="S138" s="105"/>
      <c r="T138" s="105"/>
      <c r="U138" s="105"/>
      <c r="V138" s="105"/>
      <c r="W138" s="105"/>
      <c r="X138" s="105"/>
      <c r="Y138" s="105"/>
      <c r="Z138" s="105"/>
      <c r="AA138" s="105"/>
      <c r="AB138" s="105"/>
      <c r="AC138" s="105"/>
      <c r="AD138" s="105"/>
    </row>
    <row r="139" spans="2:30" ht="20.100000000000001" customHeight="1" x14ac:dyDescent="0.2">
      <c r="B139" s="99"/>
      <c r="C139" s="99"/>
      <c r="D139" s="99"/>
      <c r="E139" s="99"/>
      <c r="F139" s="99"/>
      <c r="G139" s="99"/>
      <c r="H139" s="99"/>
      <c r="I139" s="99"/>
      <c r="J139" s="99"/>
      <c r="K139" s="99"/>
      <c r="L139" s="99"/>
      <c r="M139" s="99"/>
      <c r="N139" s="99"/>
      <c r="O139" s="100"/>
      <c r="P139" s="100"/>
      <c r="Q139" s="99"/>
      <c r="R139" s="99"/>
      <c r="S139" s="100"/>
      <c r="T139" s="100"/>
      <c r="U139" s="99"/>
      <c r="V139" s="99"/>
      <c r="W139" s="100"/>
      <c r="X139" s="100"/>
      <c r="Y139" s="99"/>
      <c r="Z139" s="99"/>
      <c r="AA139" s="101"/>
      <c r="AB139" s="101"/>
      <c r="AC139" s="101"/>
      <c r="AD139" s="101"/>
    </row>
    <row r="140" spans="2:30" ht="20.100000000000001" customHeight="1" x14ac:dyDescent="0.2">
      <c r="B140" s="99"/>
      <c r="C140" s="99"/>
      <c r="D140" s="99"/>
      <c r="E140" s="99"/>
      <c r="F140" s="99"/>
      <c r="G140" s="99"/>
      <c r="H140" s="99"/>
      <c r="I140" s="99"/>
      <c r="J140" s="99"/>
      <c r="K140" s="99"/>
      <c r="L140" s="99"/>
      <c r="M140" s="99"/>
      <c r="N140" s="99"/>
      <c r="O140" s="100"/>
      <c r="P140" s="100"/>
      <c r="Q140" s="99"/>
      <c r="R140" s="99"/>
      <c r="S140" s="100"/>
      <c r="T140" s="100"/>
      <c r="U140" s="99"/>
      <c r="V140" s="99"/>
      <c r="W140" s="100"/>
      <c r="X140" s="100"/>
      <c r="Y140" s="99"/>
      <c r="Z140" s="99"/>
      <c r="AA140" s="101"/>
      <c r="AB140" s="101"/>
      <c r="AC140" s="101"/>
      <c r="AD140" s="101"/>
    </row>
    <row r="141" spans="2:30" ht="20.100000000000001" customHeight="1" x14ac:dyDescent="0.2">
      <c r="B141" s="99"/>
      <c r="C141" s="99"/>
      <c r="D141" s="99"/>
      <c r="E141" s="99"/>
      <c r="F141" s="99"/>
      <c r="G141" s="99"/>
      <c r="H141" s="99"/>
      <c r="I141" s="99"/>
      <c r="J141" s="99"/>
      <c r="K141" s="99"/>
      <c r="L141" s="99"/>
      <c r="M141" s="99"/>
      <c r="N141" s="99"/>
      <c r="O141" s="100"/>
      <c r="P141" s="100"/>
      <c r="Q141" s="99"/>
      <c r="R141" s="99"/>
      <c r="S141" s="100"/>
      <c r="T141" s="100"/>
      <c r="U141" s="99"/>
      <c r="V141" s="99"/>
      <c r="W141" s="100"/>
      <c r="X141" s="100"/>
      <c r="Y141" s="99"/>
      <c r="Z141" s="99"/>
      <c r="AA141" s="101"/>
      <c r="AB141" s="101"/>
      <c r="AC141" s="101"/>
      <c r="AD141" s="101"/>
    </row>
    <row r="142" spans="2:30" ht="20.100000000000001" customHeight="1" x14ac:dyDescent="0.2">
      <c r="B142" s="99"/>
      <c r="C142" s="99"/>
      <c r="D142" s="99"/>
      <c r="E142" s="99"/>
      <c r="F142" s="99"/>
      <c r="G142" s="99"/>
      <c r="H142" s="99"/>
      <c r="I142" s="99"/>
      <c r="J142" s="99"/>
      <c r="K142" s="99"/>
      <c r="L142" s="99"/>
      <c r="M142" s="99"/>
      <c r="N142" s="99"/>
      <c r="O142" s="100"/>
      <c r="P142" s="100"/>
      <c r="Q142" s="99"/>
      <c r="R142" s="99"/>
      <c r="S142" s="100"/>
      <c r="T142" s="100"/>
      <c r="U142" s="99"/>
      <c r="V142" s="99"/>
      <c r="W142" s="100"/>
      <c r="X142" s="100"/>
      <c r="Y142" s="99"/>
      <c r="Z142" s="99"/>
      <c r="AA142" s="101"/>
      <c r="AB142" s="101"/>
      <c r="AC142" s="101"/>
      <c r="AD142" s="101"/>
    </row>
    <row r="143" spans="2:30" ht="20.100000000000001" customHeight="1" x14ac:dyDescent="0.2">
      <c r="B143" s="99"/>
      <c r="C143" s="99"/>
      <c r="D143" s="99"/>
      <c r="E143" s="99"/>
      <c r="F143" s="99"/>
      <c r="G143" s="99"/>
      <c r="H143" s="99"/>
      <c r="I143" s="99"/>
      <c r="J143" s="99"/>
      <c r="K143" s="99"/>
      <c r="L143" s="99"/>
      <c r="M143" s="99"/>
      <c r="N143" s="99"/>
      <c r="O143" s="100"/>
      <c r="P143" s="100"/>
      <c r="Q143" s="99"/>
      <c r="R143" s="99"/>
      <c r="S143" s="100"/>
      <c r="T143" s="100"/>
      <c r="U143" s="99"/>
      <c r="V143" s="99"/>
      <c r="W143" s="100"/>
      <c r="X143" s="100"/>
      <c r="Y143" s="99"/>
      <c r="Z143" s="99"/>
      <c r="AA143" s="101"/>
      <c r="AB143" s="101"/>
      <c r="AC143" s="101"/>
      <c r="AD143" s="101"/>
    </row>
    <row r="144" spans="2:30" ht="20.100000000000001" customHeight="1" x14ac:dyDescent="0.2">
      <c r="B144" s="97"/>
      <c r="C144" s="97"/>
      <c r="D144" s="97"/>
      <c r="E144" s="97"/>
      <c r="F144" s="97"/>
      <c r="G144" s="97"/>
      <c r="H144" s="97"/>
      <c r="I144" s="97"/>
      <c r="J144" s="97"/>
      <c r="K144" s="97"/>
      <c r="L144" s="97"/>
      <c r="M144" s="97"/>
      <c r="N144" s="97"/>
      <c r="O144" s="97"/>
      <c r="P144" s="97"/>
      <c r="Q144" s="97"/>
      <c r="R144" s="97"/>
      <c r="S144" s="97"/>
      <c r="T144" s="97"/>
      <c r="U144" s="97"/>
      <c r="V144" s="97"/>
      <c r="W144" s="97"/>
      <c r="X144" s="97"/>
      <c r="Y144" s="97"/>
      <c r="Z144" s="97"/>
      <c r="AA144" s="98"/>
      <c r="AB144" s="98"/>
      <c r="AC144" s="98"/>
      <c r="AD144" s="98"/>
    </row>
    <row r="145" spans="2:30" ht="20.100000000000001" customHeight="1" x14ac:dyDescent="0.2">
      <c r="B145" s="103"/>
      <c r="C145" s="103"/>
      <c r="D145" s="103"/>
      <c r="E145" s="103"/>
      <c r="F145" s="103"/>
      <c r="G145" s="103"/>
      <c r="H145" s="103"/>
      <c r="I145" s="103"/>
      <c r="J145" s="103"/>
      <c r="K145" s="103"/>
      <c r="L145" s="103"/>
      <c r="M145" s="103"/>
      <c r="N145" s="103"/>
      <c r="O145" s="103"/>
      <c r="P145" s="103"/>
      <c r="Q145" s="103"/>
      <c r="R145" s="103"/>
      <c r="S145" s="103"/>
      <c r="T145" s="103"/>
      <c r="U145" s="103"/>
      <c r="V145" s="103"/>
      <c r="W145" s="103"/>
      <c r="X145" s="103"/>
      <c r="Y145" s="103"/>
      <c r="Z145" s="103"/>
      <c r="AA145" s="103"/>
      <c r="AB145" s="103"/>
      <c r="AC145" s="103"/>
      <c r="AD145" s="103"/>
    </row>
    <row r="146" spans="2:30" ht="20.100000000000001" customHeight="1" x14ac:dyDescent="0.2">
      <c r="B146" s="104"/>
      <c r="C146" s="104"/>
      <c r="D146" s="104"/>
      <c r="E146" s="104"/>
      <c r="F146" s="104"/>
      <c r="G146" s="104"/>
      <c r="H146" s="104"/>
      <c r="I146" s="104"/>
      <c r="J146" s="104"/>
      <c r="K146" s="105"/>
      <c r="L146" s="105"/>
      <c r="M146" s="105"/>
      <c r="N146" s="105"/>
      <c r="O146" s="105"/>
      <c r="P146" s="105"/>
      <c r="Q146" s="105"/>
      <c r="R146" s="105"/>
      <c r="S146" s="105"/>
      <c r="T146" s="105"/>
      <c r="U146" s="105"/>
      <c r="V146" s="105"/>
      <c r="W146" s="105"/>
      <c r="X146" s="105"/>
      <c r="Y146" s="105"/>
      <c r="Z146" s="105"/>
      <c r="AA146" s="105"/>
      <c r="AB146" s="105"/>
      <c r="AC146" s="105"/>
      <c r="AD146" s="105"/>
    </row>
    <row r="147" spans="2:30" ht="20.100000000000001" customHeight="1" x14ac:dyDescent="0.2">
      <c r="B147" s="99"/>
      <c r="C147" s="99"/>
      <c r="D147" s="99"/>
      <c r="E147" s="99"/>
      <c r="F147" s="99"/>
      <c r="G147" s="99"/>
      <c r="H147" s="99"/>
      <c r="I147" s="99"/>
      <c r="J147" s="99"/>
      <c r="K147" s="99"/>
      <c r="L147" s="99"/>
      <c r="M147" s="99"/>
      <c r="N147" s="99"/>
      <c r="O147" s="100"/>
      <c r="P147" s="100"/>
      <c r="Q147" s="99"/>
      <c r="R147" s="99"/>
      <c r="S147" s="100"/>
      <c r="T147" s="100"/>
      <c r="U147" s="99"/>
      <c r="V147" s="99"/>
      <c r="W147" s="100"/>
      <c r="X147" s="100"/>
      <c r="Y147" s="99"/>
      <c r="Z147" s="99"/>
      <c r="AA147" s="101"/>
      <c r="AB147" s="101"/>
      <c r="AC147" s="101"/>
      <c r="AD147" s="101"/>
    </row>
    <row r="148" spans="2:30" ht="20.100000000000001" customHeight="1" x14ac:dyDescent="0.2">
      <c r="B148" s="99"/>
      <c r="C148" s="99"/>
      <c r="D148" s="99"/>
      <c r="E148" s="99"/>
      <c r="F148" s="99"/>
      <c r="G148" s="99"/>
      <c r="H148" s="99"/>
      <c r="I148" s="99"/>
      <c r="J148" s="99"/>
      <c r="K148" s="99"/>
      <c r="L148" s="99"/>
      <c r="M148" s="99"/>
      <c r="N148" s="99"/>
      <c r="O148" s="100"/>
      <c r="P148" s="100"/>
      <c r="Q148" s="99"/>
      <c r="R148" s="99"/>
      <c r="S148" s="100"/>
      <c r="T148" s="100"/>
      <c r="U148" s="99"/>
      <c r="V148" s="99"/>
      <c r="W148" s="100"/>
      <c r="X148" s="100"/>
      <c r="Y148" s="99"/>
      <c r="Z148" s="99"/>
      <c r="AA148" s="101"/>
      <c r="AB148" s="101"/>
      <c r="AC148" s="101"/>
      <c r="AD148" s="101"/>
    </row>
    <row r="149" spans="2:30" ht="20.100000000000001" customHeight="1" x14ac:dyDescent="0.2">
      <c r="B149" s="99"/>
      <c r="C149" s="99"/>
      <c r="D149" s="99"/>
      <c r="E149" s="99"/>
      <c r="F149" s="99"/>
      <c r="G149" s="99"/>
      <c r="H149" s="99"/>
      <c r="I149" s="99"/>
      <c r="J149" s="99"/>
      <c r="K149" s="99"/>
      <c r="L149" s="99"/>
      <c r="M149" s="99"/>
      <c r="N149" s="99"/>
      <c r="O149" s="100"/>
      <c r="P149" s="100"/>
      <c r="Q149" s="99"/>
      <c r="R149" s="99"/>
      <c r="S149" s="100"/>
      <c r="T149" s="100"/>
      <c r="U149" s="99"/>
      <c r="V149" s="99"/>
      <c r="W149" s="100"/>
      <c r="X149" s="100"/>
      <c r="Y149" s="99"/>
      <c r="Z149" s="99"/>
      <c r="AA149" s="101"/>
      <c r="AB149" s="101"/>
      <c r="AC149" s="101"/>
      <c r="AD149" s="101"/>
    </row>
    <row r="150" spans="2:30" ht="20.100000000000001" customHeight="1" x14ac:dyDescent="0.2">
      <c r="B150" s="99"/>
      <c r="C150" s="99"/>
      <c r="D150" s="99"/>
      <c r="E150" s="99"/>
      <c r="F150" s="99"/>
      <c r="G150" s="99"/>
      <c r="H150" s="99"/>
      <c r="I150" s="99"/>
      <c r="J150" s="99"/>
      <c r="K150" s="99"/>
      <c r="L150" s="99"/>
      <c r="M150" s="99"/>
      <c r="N150" s="99"/>
      <c r="O150" s="100"/>
      <c r="P150" s="100"/>
      <c r="Q150" s="99"/>
      <c r="R150" s="99"/>
      <c r="S150" s="100"/>
      <c r="T150" s="100"/>
      <c r="U150" s="99"/>
      <c r="V150" s="99"/>
      <c r="W150" s="100"/>
      <c r="X150" s="100"/>
      <c r="Y150" s="99"/>
      <c r="Z150" s="99"/>
      <c r="AA150" s="101"/>
      <c r="AB150" s="101"/>
      <c r="AC150" s="101"/>
      <c r="AD150" s="101"/>
    </row>
    <row r="151" spans="2:30" ht="20.100000000000001" customHeight="1" x14ac:dyDescent="0.2">
      <c r="B151" s="99"/>
      <c r="C151" s="99"/>
      <c r="D151" s="99"/>
      <c r="E151" s="99"/>
      <c r="F151" s="99"/>
      <c r="G151" s="99"/>
      <c r="H151" s="99"/>
      <c r="I151" s="99"/>
      <c r="J151" s="99"/>
      <c r="K151" s="99"/>
      <c r="L151" s="99"/>
      <c r="M151" s="99"/>
      <c r="N151" s="99"/>
      <c r="O151" s="100"/>
      <c r="P151" s="100"/>
      <c r="Q151" s="99"/>
      <c r="R151" s="99"/>
      <c r="S151" s="100"/>
      <c r="T151" s="100"/>
      <c r="U151" s="99"/>
      <c r="V151" s="99"/>
      <c r="W151" s="100"/>
      <c r="X151" s="100"/>
      <c r="Y151" s="99"/>
      <c r="Z151" s="99"/>
      <c r="AA151" s="101"/>
      <c r="AB151" s="101"/>
      <c r="AC151" s="101"/>
      <c r="AD151" s="101"/>
    </row>
    <row r="152" spans="2:30" ht="20.100000000000001" customHeight="1" x14ac:dyDescent="0.2">
      <c r="B152" s="97"/>
      <c r="C152" s="97"/>
      <c r="D152" s="97"/>
      <c r="E152" s="97"/>
      <c r="F152" s="97"/>
      <c r="G152" s="97"/>
      <c r="H152" s="97"/>
      <c r="I152" s="97"/>
      <c r="J152" s="97"/>
      <c r="K152" s="97"/>
      <c r="L152" s="97"/>
      <c r="M152" s="97"/>
      <c r="N152" s="97"/>
      <c r="O152" s="97"/>
      <c r="P152" s="97"/>
      <c r="Q152" s="97"/>
      <c r="R152" s="97"/>
      <c r="S152" s="97"/>
      <c r="T152" s="97"/>
      <c r="U152" s="97"/>
      <c r="V152" s="97"/>
      <c r="W152" s="97"/>
      <c r="X152" s="97"/>
      <c r="Y152" s="97"/>
      <c r="Z152" s="97"/>
      <c r="AA152" s="98"/>
      <c r="AB152" s="98"/>
      <c r="AC152" s="98"/>
      <c r="AD152" s="98"/>
    </row>
    <row r="153" spans="2:30" ht="20.100000000000001" customHeight="1" x14ac:dyDescent="0.2">
      <c r="B153" s="103"/>
      <c r="C153" s="103"/>
      <c r="D153" s="103"/>
      <c r="E153" s="103"/>
      <c r="F153" s="103"/>
      <c r="G153" s="103"/>
      <c r="H153" s="103"/>
      <c r="I153" s="103"/>
      <c r="J153" s="103"/>
      <c r="K153" s="103"/>
      <c r="L153" s="103"/>
      <c r="M153" s="103"/>
      <c r="N153" s="103"/>
      <c r="O153" s="103"/>
      <c r="P153" s="103"/>
      <c r="Q153" s="103"/>
      <c r="R153" s="103"/>
      <c r="S153" s="103"/>
      <c r="T153" s="103"/>
      <c r="U153" s="103"/>
      <c r="V153" s="103"/>
      <c r="W153" s="103"/>
      <c r="X153" s="103"/>
      <c r="Y153" s="103"/>
      <c r="Z153" s="103"/>
      <c r="AA153" s="103"/>
      <c r="AB153" s="103"/>
      <c r="AC153" s="103"/>
      <c r="AD153" s="103"/>
    </row>
    <row r="154" spans="2:30" ht="20.100000000000001" customHeight="1" x14ac:dyDescent="0.2">
      <c r="B154" s="104"/>
      <c r="C154" s="104"/>
      <c r="D154" s="104"/>
      <c r="E154" s="104"/>
      <c r="F154" s="104"/>
      <c r="G154" s="104"/>
      <c r="H154" s="104"/>
      <c r="I154" s="104"/>
      <c r="J154" s="104"/>
      <c r="K154" s="105"/>
      <c r="L154" s="105"/>
      <c r="M154" s="105"/>
      <c r="N154" s="105"/>
      <c r="O154" s="105"/>
      <c r="P154" s="105"/>
      <c r="Q154" s="105"/>
      <c r="R154" s="105"/>
      <c r="S154" s="105"/>
      <c r="T154" s="105"/>
      <c r="U154" s="105"/>
      <c r="V154" s="105"/>
      <c r="W154" s="105"/>
      <c r="X154" s="105"/>
      <c r="Y154" s="105"/>
      <c r="Z154" s="105"/>
      <c r="AA154" s="105"/>
      <c r="AB154" s="105"/>
      <c r="AC154" s="105"/>
      <c r="AD154" s="105"/>
    </row>
    <row r="155" spans="2:30" ht="20.100000000000001" customHeight="1" x14ac:dyDescent="0.2">
      <c r="B155" s="99"/>
      <c r="C155" s="99"/>
      <c r="D155" s="99"/>
      <c r="E155" s="99"/>
      <c r="F155" s="99"/>
      <c r="G155" s="99"/>
      <c r="H155" s="99"/>
      <c r="I155" s="99"/>
      <c r="J155" s="99"/>
      <c r="K155" s="99"/>
      <c r="L155" s="99"/>
      <c r="M155" s="99"/>
      <c r="N155" s="99"/>
      <c r="O155" s="100"/>
      <c r="P155" s="100"/>
      <c r="Q155" s="99"/>
      <c r="R155" s="99"/>
      <c r="S155" s="100"/>
      <c r="T155" s="100"/>
      <c r="U155" s="99"/>
      <c r="V155" s="99"/>
      <c r="W155" s="100"/>
      <c r="X155" s="100"/>
      <c r="Y155" s="99"/>
      <c r="Z155" s="99"/>
      <c r="AA155" s="101"/>
      <c r="AB155" s="101"/>
      <c r="AC155" s="101"/>
      <c r="AD155" s="101"/>
    </row>
    <row r="156" spans="2:30" ht="20.100000000000001" customHeight="1" x14ac:dyDescent="0.2">
      <c r="B156" s="99"/>
      <c r="C156" s="99"/>
      <c r="D156" s="99"/>
      <c r="E156" s="99"/>
      <c r="F156" s="99"/>
      <c r="G156" s="99"/>
      <c r="H156" s="99"/>
      <c r="I156" s="99"/>
      <c r="J156" s="99"/>
      <c r="K156" s="99"/>
      <c r="L156" s="99"/>
      <c r="M156" s="99"/>
      <c r="N156" s="99"/>
      <c r="O156" s="100"/>
      <c r="P156" s="100"/>
      <c r="Q156" s="99"/>
      <c r="R156" s="99"/>
      <c r="S156" s="100"/>
      <c r="T156" s="100"/>
      <c r="U156" s="99"/>
      <c r="V156" s="99"/>
      <c r="W156" s="100"/>
      <c r="X156" s="100"/>
      <c r="Y156" s="99"/>
      <c r="Z156" s="99"/>
      <c r="AA156" s="101"/>
      <c r="AB156" s="101"/>
      <c r="AC156" s="101"/>
      <c r="AD156" s="101"/>
    </row>
    <row r="157" spans="2:30" ht="20.100000000000001" customHeight="1" x14ac:dyDescent="0.2">
      <c r="B157" s="99"/>
      <c r="C157" s="99"/>
      <c r="D157" s="99"/>
      <c r="E157" s="99"/>
      <c r="F157" s="99"/>
      <c r="G157" s="99"/>
      <c r="H157" s="99"/>
      <c r="I157" s="99"/>
      <c r="J157" s="99"/>
      <c r="K157" s="99"/>
      <c r="L157" s="99"/>
      <c r="M157" s="99"/>
      <c r="N157" s="99"/>
      <c r="O157" s="100"/>
      <c r="P157" s="100"/>
      <c r="Q157" s="99"/>
      <c r="R157" s="99"/>
      <c r="S157" s="100"/>
      <c r="T157" s="100"/>
      <c r="U157" s="99"/>
      <c r="V157" s="99"/>
      <c r="W157" s="100"/>
      <c r="X157" s="100"/>
      <c r="Y157" s="99"/>
      <c r="Z157" s="99"/>
      <c r="AA157" s="101"/>
      <c r="AB157" s="101"/>
      <c r="AC157" s="101"/>
      <c r="AD157" s="101"/>
    </row>
    <row r="158" spans="2:30" ht="20.100000000000001" customHeight="1" x14ac:dyDescent="0.2">
      <c r="B158" s="99"/>
      <c r="C158" s="99"/>
      <c r="D158" s="99"/>
      <c r="E158" s="99"/>
      <c r="F158" s="99"/>
      <c r="G158" s="99"/>
      <c r="H158" s="99"/>
      <c r="I158" s="99"/>
      <c r="J158" s="99"/>
      <c r="K158" s="99"/>
      <c r="L158" s="99"/>
      <c r="M158" s="99"/>
      <c r="N158" s="99"/>
      <c r="O158" s="100"/>
      <c r="P158" s="100"/>
      <c r="Q158" s="99"/>
      <c r="R158" s="99"/>
      <c r="S158" s="100"/>
      <c r="T158" s="100"/>
      <c r="U158" s="99"/>
      <c r="V158" s="99"/>
      <c r="W158" s="100"/>
      <c r="X158" s="100"/>
      <c r="Y158" s="99"/>
      <c r="Z158" s="99"/>
      <c r="AA158" s="101"/>
      <c r="AB158" s="101"/>
      <c r="AC158" s="101"/>
      <c r="AD158" s="101"/>
    </row>
    <row r="159" spans="2:30" ht="20.100000000000001" customHeight="1" x14ac:dyDescent="0.2">
      <c r="B159" s="99"/>
      <c r="C159" s="99"/>
      <c r="D159" s="99"/>
      <c r="E159" s="99"/>
      <c r="F159" s="99"/>
      <c r="G159" s="99"/>
      <c r="H159" s="99"/>
      <c r="I159" s="99"/>
      <c r="J159" s="99"/>
      <c r="K159" s="99"/>
      <c r="L159" s="99"/>
      <c r="M159" s="99"/>
      <c r="N159" s="99"/>
      <c r="O159" s="100"/>
      <c r="P159" s="100"/>
      <c r="Q159" s="99"/>
      <c r="R159" s="99"/>
      <c r="S159" s="100"/>
      <c r="T159" s="100"/>
      <c r="U159" s="99"/>
      <c r="V159" s="99"/>
      <c r="W159" s="100"/>
      <c r="X159" s="100"/>
      <c r="Y159" s="99"/>
      <c r="Z159" s="99"/>
      <c r="AA159" s="101"/>
      <c r="AB159" s="101"/>
      <c r="AC159" s="101"/>
      <c r="AD159" s="101"/>
    </row>
    <row r="160" spans="2:30" ht="20.100000000000001" customHeight="1" x14ac:dyDescent="0.2">
      <c r="B160" s="102"/>
      <c r="C160" s="102"/>
      <c r="D160" s="102"/>
      <c r="E160" s="102"/>
      <c r="F160" s="102"/>
      <c r="G160" s="102"/>
      <c r="H160" s="102"/>
      <c r="I160" s="102"/>
      <c r="J160" s="102"/>
      <c r="K160" s="99"/>
      <c r="L160" s="99"/>
      <c r="M160" s="99"/>
      <c r="N160" s="99"/>
      <c r="O160" s="100"/>
      <c r="P160" s="100"/>
      <c r="Q160" s="99"/>
      <c r="R160" s="99"/>
      <c r="S160" s="100"/>
      <c r="T160" s="100"/>
      <c r="U160" s="99"/>
      <c r="V160" s="99"/>
      <c r="W160" s="100"/>
      <c r="X160" s="100"/>
      <c r="Y160" s="99"/>
      <c r="Z160" s="99"/>
      <c r="AA160" s="101"/>
      <c r="AB160" s="101"/>
      <c r="AC160" s="101"/>
      <c r="AD160" s="101"/>
    </row>
    <row r="161" spans="2:30" ht="20.100000000000001" customHeight="1" x14ac:dyDescent="0.2">
      <c r="B161" s="99"/>
      <c r="C161" s="99"/>
      <c r="D161" s="99"/>
      <c r="E161" s="99"/>
      <c r="F161" s="99"/>
      <c r="G161" s="99"/>
      <c r="H161" s="99"/>
      <c r="I161" s="99"/>
      <c r="J161" s="99"/>
      <c r="K161" s="99"/>
      <c r="L161" s="99"/>
      <c r="M161" s="99"/>
      <c r="N161" s="99"/>
      <c r="O161" s="100"/>
      <c r="P161" s="100"/>
      <c r="Q161" s="99"/>
      <c r="R161" s="99"/>
      <c r="S161" s="100"/>
      <c r="T161" s="100"/>
      <c r="U161" s="99"/>
      <c r="V161" s="99"/>
      <c r="W161" s="100"/>
      <c r="X161" s="100"/>
      <c r="Y161" s="99"/>
      <c r="Z161" s="99"/>
      <c r="AA161" s="101"/>
      <c r="AB161" s="101"/>
      <c r="AC161" s="101"/>
      <c r="AD161" s="101"/>
    </row>
    <row r="162" spans="2:30" ht="20.100000000000001" customHeight="1" x14ac:dyDescent="0.2">
      <c r="B162" s="99"/>
      <c r="C162" s="99"/>
      <c r="D162" s="99"/>
      <c r="E162" s="99"/>
      <c r="F162" s="99"/>
      <c r="G162" s="99"/>
      <c r="H162" s="99"/>
      <c r="I162" s="99"/>
      <c r="J162" s="99"/>
      <c r="K162" s="99"/>
      <c r="L162" s="99"/>
      <c r="M162" s="99"/>
      <c r="N162" s="99"/>
      <c r="O162" s="100"/>
      <c r="P162" s="100"/>
      <c r="Q162" s="99"/>
      <c r="R162" s="99"/>
      <c r="S162" s="100"/>
      <c r="T162" s="100"/>
      <c r="U162" s="99"/>
      <c r="V162" s="99"/>
      <c r="W162" s="100"/>
      <c r="X162" s="100"/>
      <c r="Y162" s="99"/>
      <c r="Z162" s="99"/>
      <c r="AA162" s="101"/>
      <c r="AB162" s="101"/>
      <c r="AC162" s="101"/>
      <c r="AD162" s="101"/>
    </row>
    <row r="163" spans="2:30" ht="20.100000000000001" customHeight="1" x14ac:dyDescent="0.2">
      <c r="B163" s="99"/>
      <c r="C163" s="99"/>
      <c r="D163" s="99"/>
      <c r="E163" s="99"/>
      <c r="F163" s="99"/>
      <c r="G163" s="99"/>
      <c r="H163" s="99"/>
      <c r="I163" s="99"/>
      <c r="J163" s="99"/>
      <c r="K163" s="99"/>
      <c r="L163" s="99"/>
      <c r="M163" s="99"/>
      <c r="N163" s="99"/>
      <c r="O163" s="100"/>
      <c r="P163" s="100"/>
      <c r="Q163" s="99"/>
      <c r="R163" s="99"/>
      <c r="S163" s="100"/>
      <c r="T163" s="100"/>
      <c r="U163" s="99"/>
      <c r="V163" s="99"/>
      <c r="W163" s="100"/>
      <c r="X163" s="100"/>
      <c r="Y163" s="99"/>
      <c r="Z163" s="99"/>
      <c r="AA163" s="101"/>
      <c r="AB163" s="101"/>
      <c r="AC163" s="101"/>
      <c r="AD163" s="101"/>
    </row>
    <row r="164" spans="2:30" ht="20.100000000000001" customHeight="1" x14ac:dyDescent="0.2">
      <c r="B164" s="99"/>
      <c r="C164" s="99"/>
      <c r="D164" s="99"/>
      <c r="E164" s="99"/>
      <c r="F164" s="99"/>
      <c r="G164" s="99"/>
      <c r="H164" s="99"/>
      <c r="I164" s="99"/>
      <c r="J164" s="99"/>
      <c r="K164" s="99"/>
      <c r="L164" s="99"/>
      <c r="M164" s="99"/>
      <c r="N164" s="99"/>
      <c r="O164" s="100"/>
      <c r="P164" s="100"/>
      <c r="Q164" s="99"/>
      <c r="R164" s="99"/>
      <c r="S164" s="100"/>
      <c r="T164" s="100"/>
      <c r="U164" s="99"/>
      <c r="V164" s="99"/>
      <c r="W164" s="100"/>
      <c r="X164" s="100"/>
      <c r="Y164" s="99"/>
      <c r="Z164" s="99"/>
      <c r="AA164" s="101"/>
      <c r="AB164" s="101"/>
      <c r="AC164" s="101"/>
      <c r="AD164" s="101"/>
    </row>
    <row r="165" spans="2:30" ht="20.100000000000001" customHeight="1" x14ac:dyDescent="0.2">
      <c r="B165" s="99"/>
      <c r="C165" s="99"/>
      <c r="D165" s="99"/>
      <c r="E165" s="99"/>
      <c r="F165" s="99"/>
      <c r="G165" s="99"/>
      <c r="H165" s="99"/>
      <c r="I165" s="99"/>
      <c r="J165" s="99"/>
      <c r="K165" s="99"/>
      <c r="L165" s="99"/>
      <c r="M165" s="99"/>
      <c r="N165" s="99"/>
      <c r="O165" s="100"/>
      <c r="P165" s="100"/>
      <c r="Q165" s="99"/>
      <c r="R165" s="99"/>
      <c r="S165" s="100"/>
      <c r="T165" s="100"/>
      <c r="U165" s="99"/>
      <c r="V165" s="99"/>
      <c r="W165" s="100"/>
      <c r="X165" s="100"/>
      <c r="Y165" s="99"/>
      <c r="Z165" s="99"/>
      <c r="AA165" s="101"/>
      <c r="AB165" s="101"/>
      <c r="AC165" s="101"/>
      <c r="AD165" s="101"/>
    </row>
    <row r="166" spans="2:30" ht="20.100000000000001" customHeight="1" x14ac:dyDescent="0.2">
      <c r="B166" s="99"/>
      <c r="C166" s="99"/>
      <c r="D166" s="99"/>
      <c r="E166" s="99"/>
      <c r="F166" s="99"/>
      <c r="G166" s="99"/>
      <c r="H166" s="99"/>
      <c r="I166" s="99"/>
      <c r="J166" s="99"/>
      <c r="K166" s="99"/>
      <c r="L166" s="99"/>
      <c r="M166" s="99"/>
      <c r="N166" s="99"/>
      <c r="O166" s="100"/>
      <c r="P166" s="100"/>
      <c r="Q166" s="99"/>
      <c r="R166" s="99"/>
      <c r="S166" s="100"/>
      <c r="T166" s="100"/>
      <c r="U166" s="99"/>
      <c r="V166" s="99"/>
      <c r="W166" s="100"/>
      <c r="X166" s="100"/>
      <c r="Y166" s="99"/>
      <c r="Z166" s="99"/>
      <c r="AA166" s="101"/>
      <c r="AB166" s="101"/>
      <c r="AC166" s="101"/>
      <c r="AD166" s="101"/>
    </row>
    <row r="167" spans="2:30" ht="20.100000000000001" customHeight="1" x14ac:dyDescent="0.2">
      <c r="B167" s="99"/>
      <c r="C167" s="99"/>
      <c r="D167" s="99"/>
      <c r="E167" s="99"/>
      <c r="F167" s="99"/>
      <c r="G167" s="99"/>
      <c r="H167" s="99"/>
      <c r="I167" s="99"/>
      <c r="J167" s="99"/>
      <c r="K167" s="99"/>
      <c r="L167" s="99"/>
      <c r="M167" s="99"/>
      <c r="N167" s="99"/>
      <c r="O167" s="100"/>
      <c r="P167" s="100"/>
      <c r="Q167" s="99"/>
      <c r="R167" s="99"/>
      <c r="S167" s="100"/>
      <c r="T167" s="100"/>
      <c r="U167" s="99"/>
      <c r="V167" s="99"/>
      <c r="W167" s="100"/>
      <c r="X167" s="100"/>
      <c r="Y167" s="99"/>
      <c r="Z167" s="99"/>
      <c r="AA167" s="101"/>
      <c r="AB167" s="101"/>
      <c r="AC167" s="101"/>
      <c r="AD167" s="101"/>
    </row>
    <row r="168" spans="2:30" ht="20.100000000000001" customHeight="1" x14ac:dyDescent="0.2">
      <c r="B168" s="99"/>
      <c r="C168" s="99"/>
      <c r="D168" s="99"/>
      <c r="E168" s="99"/>
      <c r="F168" s="99"/>
      <c r="G168" s="99"/>
      <c r="H168" s="99"/>
      <c r="I168" s="99"/>
      <c r="J168" s="99"/>
      <c r="K168" s="99"/>
      <c r="L168" s="99"/>
      <c r="M168" s="99"/>
      <c r="N168" s="99"/>
      <c r="O168" s="100"/>
      <c r="P168" s="100"/>
      <c r="Q168" s="99"/>
      <c r="R168" s="99"/>
      <c r="S168" s="100"/>
      <c r="T168" s="100"/>
      <c r="U168" s="99"/>
      <c r="V168" s="99"/>
      <c r="W168" s="100"/>
      <c r="X168" s="100"/>
      <c r="Y168" s="99"/>
      <c r="Z168" s="99"/>
      <c r="AA168" s="101"/>
      <c r="AB168" s="101"/>
      <c r="AC168" s="101"/>
      <c r="AD168" s="101"/>
    </row>
    <row r="169" spans="2:30" ht="20.100000000000001" customHeight="1" x14ac:dyDescent="0.2">
      <c r="B169" s="97"/>
      <c r="C169" s="97"/>
      <c r="D169" s="97"/>
      <c r="E169" s="97"/>
      <c r="F169" s="97"/>
      <c r="G169" s="97"/>
      <c r="H169" s="97"/>
      <c r="I169" s="97"/>
      <c r="J169" s="97"/>
      <c r="K169" s="97"/>
      <c r="L169" s="97"/>
      <c r="M169" s="97"/>
      <c r="N169" s="97"/>
      <c r="O169" s="97"/>
      <c r="P169" s="97"/>
      <c r="Q169" s="97"/>
      <c r="R169" s="97"/>
      <c r="S169" s="97"/>
      <c r="T169" s="97"/>
      <c r="U169" s="97"/>
      <c r="V169" s="97"/>
      <c r="W169" s="97"/>
      <c r="X169" s="97"/>
      <c r="Y169" s="97"/>
      <c r="Z169" s="97"/>
      <c r="AA169" s="98"/>
      <c r="AB169" s="98"/>
      <c r="AC169" s="98"/>
      <c r="AD169" s="98"/>
    </row>
    <row r="170" spans="2:30" ht="20.100000000000001" customHeight="1" x14ac:dyDescent="0.2">
      <c r="B170" s="103"/>
      <c r="C170" s="103"/>
      <c r="D170" s="103"/>
      <c r="E170" s="103"/>
      <c r="F170" s="103"/>
      <c r="G170" s="103"/>
      <c r="H170" s="103"/>
      <c r="I170" s="103"/>
      <c r="J170" s="103"/>
      <c r="K170" s="103"/>
      <c r="L170" s="103"/>
      <c r="M170" s="103"/>
      <c r="N170" s="103"/>
      <c r="O170" s="103"/>
      <c r="P170" s="103"/>
      <c r="Q170" s="103"/>
      <c r="R170" s="103"/>
      <c r="S170" s="103"/>
      <c r="T170" s="103"/>
      <c r="U170" s="103"/>
      <c r="V170" s="103"/>
      <c r="W170" s="103"/>
      <c r="X170" s="103"/>
      <c r="Y170" s="103"/>
      <c r="Z170" s="103"/>
      <c r="AA170" s="103"/>
      <c r="AB170" s="103"/>
      <c r="AC170" s="103"/>
      <c r="AD170" s="103"/>
    </row>
    <row r="171" spans="2:30" ht="20.100000000000001" customHeight="1" x14ac:dyDescent="0.2">
      <c r="B171" s="104"/>
      <c r="C171" s="104"/>
      <c r="D171" s="104"/>
      <c r="E171" s="104"/>
      <c r="F171" s="104"/>
      <c r="G171" s="104"/>
      <c r="H171" s="104"/>
      <c r="I171" s="104"/>
      <c r="J171" s="104"/>
      <c r="K171" s="105"/>
      <c r="L171" s="105"/>
      <c r="M171" s="105"/>
      <c r="N171" s="105"/>
      <c r="O171" s="105"/>
      <c r="P171" s="105"/>
      <c r="Q171" s="105"/>
      <c r="R171" s="105"/>
      <c r="S171" s="105"/>
      <c r="T171" s="105"/>
      <c r="U171" s="105"/>
      <c r="V171" s="105"/>
      <c r="W171" s="105"/>
      <c r="X171" s="105"/>
      <c r="Y171" s="105"/>
      <c r="Z171" s="105"/>
      <c r="AA171" s="105"/>
      <c r="AB171" s="105"/>
      <c r="AC171" s="105"/>
      <c r="AD171" s="105"/>
    </row>
    <row r="172" spans="2:30" ht="20.100000000000001" customHeight="1" x14ac:dyDescent="0.2">
      <c r="B172" s="99"/>
      <c r="C172" s="99"/>
      <c r="D172" s="99"/>
      <c r="E172" s="99"/>
      <c r="F172" s="99"/>
      <c r="G172" s="99"/>
      <c r="H172" s="99"/>
      <c r="I172" s="99"/>
      <c r="J172" s="99"/>
      <c r="K172" s="99"/>
      <c r="L172" s="99"/>
      <c r="M172" s="99"/>
      <c r="N172" s="99"/>
      <c r="O172" s="100"/>
      <c r="P172" s="100"/>
      <c r="Q172" s="99"/>
      <c r="R172" s="99"/>
      <c r="S172" s="100"/>
      <c r="T172" s="100"/>
      <c r="U172" s="99"/>
      <c r="V172" s="99"/>
      <c r="W172" s="100"/>
      <c r="X172" s="100"/>
      <c r="Y172" s="99"/>
      <c r="Z172" s="99"/>
      <c r="AA172" s="101"/>
      <c r="AB172" s="101"/>
      <c r="AC172" s="101"/>
      <c r="AD172" s="101"/>
    </row>
    <row r="173" spans="2:30" ht="20.100000000000001" customHeight="1" x14ac:dyDescent="0.2">
      <c r="B173" s="99"/>
      <c r="C173" s="99"/>
      <c r="D173" s="99"/>
      <c r="E173" s="99"/>
      <c r="F173" s="99"/>
      <c r="G173" s="99"/>
      <c r="H173" s="99"/>
      <c r="I173" s="99"/>
      <c r="J173" s="99"/>
      <c r="K173" s="99"/>
      <c r="L173" s="99"/>
      <c r="M173" s="99"/>
      <c r="N173" s="99"/>
      <c r="O173" s="100"/>
      <c r="P173" s="100"/>
      <c r="Q173" s="99"/>
      <c r="R173" s="99"/>
      <c r="S173" s="100"/>
      <c r="T173" s="100"/>
      <c r="U173" s="99"/>
      <c r="V173" s="99"/>
      <c r="W173" s="100"/>
      <c r="X173" s="100"/>
      <c r="Y173" s="99"/>
      <c r="Z173" s="99"/>
      <c r="AA173" s="101"/>
      <c r="AB173" s="101"/>
      <c r="AC173" s="101"/>
      <c r="AD173" s="101"/>
    </row>
    <row r="174" spans="2:30" ht="20.100000000000001" customHeight="1" x14ac:dyDescent="0.2">
      <c r="B174" s="99"/>
      <c r="C174" s="99"/>
      <c r="D174" s="99"/>
      <c r="E174" s="99"/>
      <c r="F174" s="99"/>
      <c r="G174" s="99"/>
      <c r="H174" s="99"/>
      <c r="I174" s="99"/>
      <c r="J174" s="99"/>
      <c r="K174" s="99"/>
      <c r="L174" s="99"/>
      <c r="M174" s="99"/>
      <c r="N174" s="99"/>
      <c r="O174" s="100"/>
      <c r="P174" s="100"/>
      <c r="Q174" s="99"/>
      <c r="R174" s="99"/>
      <c r="S174" s="100"/>
      <c r="T174" s="100"/>
      <c r="U174" s="99"/>
      <c r="V174" s="99"/>
      <c r="W174" s="100"/>
      <c r="X174" s="100"/>
      <c r="Y174" s="99"/>
      <c r="Z174" s="99"/>
      <c r="AA174" s="101"/>
      <c r="AB174" s="101"/>
      <c r="AC174" s="101"/>
      <c r="AD174" s="101"/>
    </row>
    <row r="175" spans="2:30" ht="20.100000000000001" customHeight="1" x14ac:dyDescent="0.2">
      <c r="B175" s="99"/>
      <c r="C175" s="99"/>
      <c r="D175" s="99"/>
      <c r="E175" s="99"/>
      <c r="F175" s="99"/>
      <c r="G175" s="99"/>
      <c r="H175" s="99"/>
      <c r="I175" s="99"/>
      <c r="J175" s="99"/>
      <c r="K175" s="99"/>
      <c r="L175" s="99"/>
      <c r="M175" s="99"/>
      <c r="N175" s="99"/>
      <c r="O175" s="100"/>
      <c r="P175" s="100"/>
      <c r="Q175" s="99"/>
      <c r="R175" s="99"/>
      <c r="S175" s="100"/>
      <c r="T175" s="100"/>
      <c r="U175" s="99"/>
      <c r="V175" s="99"/>
      <c r="W175" s="100"/>
      <c r="X175" s="100"/>
      <c r="Y175" s="99"/>
      <c r="Z175" s="99"/>
      <c r="AA175" s="101"/>
      <c r="AB175" s="101"/>
      <c r="AC175" s="101"/>
      <c r="AD175" s="101"/>
    </row>
    <row r="176" spans="2:30" ht="20.100000000000001" customHeight="1" x14ac:dyDescent="0.2">
      <c r="B176" s="99"/>
      <c r="C176" s="99"/>
      <c r="D176" s="99"/>
      <c r="E176" s="99"/>
      <c r="F176" s="99"/>
      <c r="G176" s="99"/>
      <c r="H176" s="99"/>
      <c r="I176" s="99"/>
      <c r="J176" s="99"/>
      <c r="K176" s="99"/>
      <c r="L176" s="99"/>
      <c r="M176" s="99"/>
      <c r="N176" s="99"/>
      <c r="O176" s="100"/>
      <c r="P176" s="100"/>
      <c r="Q176" s="99"/>
      <c r="R176" s="99"/>
      <c r="S176" s="100"/>
      <c r="T176" s="100"/>
      <c r="U176" s="99"/>
      <c r="V176" s="99"/>
      <c r="W176" s="100"/>
      <c r="X176" s="100"/>
      <c r="Y176" s="99"/>
      <c r="Z176" s="99"/>
      <c r="AA176" s="101"/>
      <c r="AB176" s="101"/>
      <c r="AC176" s="101"/>
      <c r="AD176" s="101"/>
    </row>
    <row r="177" spans="2:30" ht="20.100000000000001" customHeight="1" x14ac:dyDescent="0.2">
      <c r="B177" s="102"/>
      <c r="C177" s="102"/>
      <c r="D177" s="102"/>
      <c r="E177" s="102"/>
      <c r="F177" s="102"/>
      <c r="G177" s="102"/>
      <c r="H177" s="102"/>
      <c r="I177" s="102"/>
      <c r="J177" s="102"/>
      <c r="K177" s="99"/>
      <c r="L177" s="99"/>
      <c r="M177" s="99"/>
      <c r="N177" s="99"/>
      <c r="O177" s="100"/>
      <c r="P177" s="100"/>
      <c r="Q177" s="99"/>
      <c r="R177" s="99"/>
      <c r="S177" s="100"/>
      <c r="T177" s="100"/>
      <c r="U177" s="99"/>
      <c r="V177" s="99"/>
      <c r="W177" s="100"/>
      <c r="X177" s="100"/>
      <c r="Y177" s="99"/>
      <c r="Z177" s="99"/>
      <c r="AA177" s="101"/>
      <c r="AB177" s="101"/>
      <c r="AC177" s="101"/>
      <c r="AD177" s="101"/>
    </row>
    <row r="178" spans="2:30" ht="20.100000000000001" customHeight="1" x14ac:dyDescent="0.2">
      <c r="B178" s="99"/>
      <c r="C178" s="99"/>
      <c r="D178" s="99"/>
      <c r="E178" s="99"/>
      <c r="F178" s="99"/>
      <c r="G178" s="99"/>
      <c r="H178" s="99"/>
      <c r="I178" s="99"/>
      <c r="J178" s="99"/>
      <c r="K178" s="99"/>
      <c r="L178" s="99"/>
      <c r="M178" s="99"/>
      <c r="N178" s="99"/>
      <c r="O178" s="100"/>
      <c r="P178" s="100"/>
      <c r="Q178" s="99"/>
      <c r="R178" s="99"/>
      <c r="S178" s="100"/>
      <c r="T178" s="100"/>
      <c r="U178" s="99"/>
      <c r="V178" s="99"/>
      <c r="W178" s="100"/>
      <c r="X178" s="100"/>
      <c r="Y178" s="99"/>
      <c r="Z178" s="99"/>
      <c r="AA178" s="101"/>
      <c r="AB178" s="101"/>
      <c r="AC178" s="101"/>
      <c r="AD178" s="101"/>
    </row>
    <row r="179" spans="2:30" ht="20.100000000000001" customHeight="1" x14ac:dyDescent="0.2">
      <c r="B179" s="99"/>
      <c r="C179" s="99"/>
      <c r="D179" s="99"/>
      <c r="E179" s="99"/>
      <c r="F179" s="99"/>
      <c r="G179" s="99"/>
      <c r="H179" s="99"/>
      <c r="I179" s="99"/>
      <c r="J179" s="99"/>
      <c r="K179" s="99"/>
      <c r="L179" s="99"/>
      <c r="M179" s="99"/>
      <c r="N179" s="99"/>
      <c r="O179" s="100"/>
      <c r="P179" s="100"/>
      <c r="Q179" s="99"/>
      <c r="R179" s="99"/>
      <c r="S179" s="100"/>
      <c r="T179" s="100"/>
      <c r="U179" s="99"/>
      <c r="V179" s="99"/>
      <c r="W179" s="100"/>
      <c r="X179" s="100"/>
      <c r="Y179" s="99"/>
      <c r="Z179" s="99"/>
      <c r="AA179" s="101"/>
      <c r="AB179" s="101"/>
      <c r="AC179" s="101"/>
      <c r="AD179" s="101"/>
    </row>
    <row r="180" spans="2:30" ht="20.100000000000001" customHeight="1" x14ac:dyDescent="0.2">
      <c r="B180" s="99"/>
      <c r="C180" s="99"/>
      <c r="D180" s="99"/>
      <c r="E180" s="99"/>
      <c r="F180" s="99"/>
      <c r="G180" s="99"/>
      <c r="H180" s="99"/>
      <c r="I180" s="99"/>
      <c r="J180" s="99"/>
      <c r="K180" s="99"/>
      <c r="L180" s="99"/>
      <c r="M180" s="99"/>
      <c r="N180" s="99"/>
      <c r="O180" s="100"/>
      <c r="P180" s="100"/>
      <c r="Q180" s="99"/>
      <c r="R180" s="99"/>
      <c r="S180" s="100"/>
      <c r="T180" s="100"/>
      <c r="U180" s="99"/>
      <c r="V180" s="99"/>
      <c r="W180" s="100"/>
      <c r="X180" s="100"/>
      <c r="Y180" s="99"/>
      <c r="Z180" s="99"/>
      <c r="AA180" s="101"/>
      <c r="AB180" s="101"/>
      <c r="AC180" s="101"/>
      <c r="AD180" s="101"/>
    </row>
    <row r="181" spans="2:30" ht="20.100000000000001" customHeight="1" x14ac:dyDescent="0.2">
      <c r="B181" s="99"/>
      <c r="C181" s="99"/>
      <c r="D181" s="99"/>
      <c r="E181" s="99"/>
      <c r="F181" s="99"/>
      <c r="G181" s="99"/>
      <c r="H181" s="99"/>
      <c r="I181" s="99"/>
      <c r="J181" s="99"/>
      <c r="K181" s="99"/>
      <c r="L181" s="99"/>
      <c r="M181" s="99"/>
      <c r="N181" s="99"/>
      <c r="O181" s="100"/>
      <c r="P181" s="100"/>
      <c r="Q181" s="99"/>
      <c r="R181" s="99"/>
      <c r="S181" s="100"/>
      <c r="T181" s="100"/>
      <c r="U181" s="99"/>
      <c r="V181" s="99"/>
      <c r="W181" s="100"/>
      <c r="X181" s="100"/>
      <c r="Y181" s="99"/>
      <c r="Z181" s="99"/>
      <c r="AA181" s="101"/>
      <c r="AB181" s="101"/>
      <c r="AC181" s="101"/>
      <c r="AD181" s="101"/>
    </row>
    <row r="182" spans="2:30" ht="20.100000000000001" customHeight="1" x14ac:dyDescent="0.2">
      <c r="B182" s="99"/>
      <c r="C182" s="99"/>
      <c r="D182" s="99"/>
      <c r="E182" s="99"/>
      <c r="F182" s="99"/>
      <c r="G182" s="99"/>
      <c r="H182" s="99"/>
      <c r="I182" s="99"/>
      <c r="J182" s="99"/>
      <c r="K182" s="99"/>
      <c r="L182" s="99"/>
      <c r="M182" s="99"/>
      <c r="N182" s="99"/>
      <c r="O182" s="100"/>
      <c r="P182" s="100"/>
      <c r="Q182" s="99"/>
      <c r="R182" s="99"/>
      <c r="S182" s="100"/>
      <c r="T182" s="100"/>
      <c r="U182" s="99"/>
      <c r="V182" s="99"/>
      <c r="W182" s="100"/>
      <c r="X182" s="100"/>
      <c r="Y182" s="99"/>
      <c r="Z182" s="99"/>
      <c r="AA182" s="101"/>
      <c r="AB182" s="101"/>
      <c r="AC182" s="101"/>
      <c r="AD182" s="101"/>
    </row>
    <row r="183" spans="2:30" ht="20.100000000000001" customHeight="1" x14ac:dyDescent="0.2">
      <c r="B183" s="99"/>
      <c r="C183" s="99"/>
      <c r="D183" s="99"/>
      <c r="E183" s="99"/>
      <c r="F183" s="99"/>
      <c r="G183" s="99"/>
      <c r="H183" s="99"/>
      <c r="I183" s="99"/>
      <c r="J183" s="99"/>
      <c r="K183" s="99"/>
      <c r="L183" s="99"/>
      <c r="M183" s="99"/>
      <c r="N183" s="99"/>
      <c r="O183" s="100"/>
      <c r="P183" s="100"/>
      <c r="Q183" s="99"/>
      <c r="R183" s="99"/>
      <c r="S183" s="100"/>
      <c r="T183" s="100"/>
      <c r="U183" s="99"/>
      <c r="V183" s="99"/>
      <c r="W183" s="100"/>
      <c r="X183" s="100"/>
      <c r="Y183" s="99"/>
      <c r="Z183" s="99"/>
      <c r="AA183" s="101"/>
      <c r="AB183" s="101"/>
      <c r="AC183" s="101"/>
      <c r="AD183" s="101"/>
    </row>
    <row r="184" spans="2:30" ht="20.100000000000001" customHeight="1" x14ac:dyDescent="0.2">
      <c r="B184" s="99"/>
      <c r="C184" s="99"/>
      <c r="D184" s="99"/>
      <c r="E184" s="99"/>
      <c r="F184" s="99"/>
      <c r="G184" s="99"/>
      <c r="H184" s="99"/>
      <c r="I184" s="99"/>
      <c r="J184" s="99"/>
      <c r="K184" s="99"/>
      <c r="L184" s="99"/>
      <c r="M184" s="99"/>
      <c r="N184" s="99"/>
      <c r="O184" s="100"/>
      <c r="P184" s="100"/>
      <c r="Q184" s="99"/>
      <c r="R184" s="99"/>
      <c r="S184" s="100"/>
      <c r="T184" s="100"/>
      <c r="U184" s="99"/>
      <c r="V184" s="99"/>
      <c r="W184" s="100"/>
      <c r="X184" s="100"/>
      <c r="Y184" s="99"/>
      <c r="Z184" s="99"/>
      <c r="AA184" s="101"/>
      <c r="AB184" s="101"/>
      <c r="AC184" s="101"/>
      <c r="AD184" s="101"/>
    </row>
    <row r="185" spans="2:30" ht="20.100000000000001" customHeight="1" x14ac:dyDescent="0.2">
      <c r="B185" s="99"/>
      <c r="C185" s="99"/>
      <c r="D185" s="99"/>
      <c r="E185" s="99"/>
      <c r="F185" s="99"/>
      <c r="G185" s="99"/>
      <c r="H185" s="99"/>
      <c r="I185" s="99"/>
      <c r="J185" s="99"/>
      <c r="K185" s="99"/>
      <c r="L185" s="99"/>
      <c r="M185" s="99"/>
      <c r="N185" s="99"/>
      <c r="O185" s="100"/>
      <c r="P185" s="100"/>
      <c r="Q185" s="99"/>
      <c r="R185" s="99"/>
      <c r="S185" s="100"/>
      <c r="T185" s="100"/>
      <c r="U185" s="99"/>
      <c r="V185" s="99"/>
      <c r="W185" s="100"/>
      <c r="X185" s="100"/>
      <c r="Y185" s="99"/>
      <c r="Z185" s="99"/>
      <c r="AA185" s="101"/>
      <c r="AB185" s="101"/>
      <c r="AC185" s="101"/>
      <c r="AD185" s="101"/>
    </row>
    <row r="186" spans="2:30" ht="20.100000000000001" customHeight="1" x14ac:dyDescent="0.2">
      <c r="B186" s="97"/>
      <c r="C186" s="97"/>
      <c r="D186" s="97"/>
      <c r="E186" s="97"/>
      <c r="F186" s="97"/>
      <c r="G186" s="97"/>
      <c r="H186" s="97"/>
      <c r="I186" s="97"/>
      <c r="J186" s="97"/>
      <c r="K186" s="97"/>
      <c r="L186" s="97"/>
      <c r="M186" s="97"/>
      <c r="N186" s="97"/>
      <c r="O186" s="97"/>
      <c r="P186" s="97"/>
      <c r="Q186" s="97"/>
      <c r="R186" s="97"/>
      <c r="S186" s="97"/>
      <c r="T186" s="97"/>
      <c r="U186" s="97"/>
      <c r="V186" s="97"/>
      <c r="W186" s="97"/>
      <c r="X186" s="97"/>
      <c r="Y186" s="97"/>
      <c r="Z186" s="97"/>
      <c r="AA186" s="98"/>
      <c r="AB186" s="98"/>
      <c r="AC186" s="98"/>
      <c r="AD186" s="98"/>
    </row>
    <row r="187" spans="2:30" ht="20.100000000000001" customHeight="1" x14ac:dyDescent="0.2"/>
    <row r="188" spans="2:30" ht="20.100000000000001" customHeight="1" x14ac:dyDescent="0.2"/>
    <row r="189" spans="2:30" ht="20.100000000000001" customHeight="1" x14ac:dyDescent="0.2"/>
    <row r="190" spans="2:30" ht="20.100000000000001" customHeight="1" x14ac:dyDescent="0.2"/>
    <row r="191" spans="2:30" ht="20.100000000000001" customHeight="1" x14ac:dyDescent="0.2"/>
    <row r="192" spans="2:30" ht="20.100000000000001" customHeight="1" x14ac:dyDescent="0.2"/>
    <row r="193" ht="20.100000000000001" customHeight="1" x14ac:dyDescent="0.2"/>
    <row r="194" ht="20.100000000000001" customHeight="1" x14ac:dyDescent="0.2"/>
    <row r="195" ht="20.100000000000001" customHeight="1" x14ac:dyDescent="0.2"/>
    <row r="196" ht="20.100000000000001" customHeight="1" x14ac:dyDescent="0.2"/>
    <row r="197" ht="20.100000000000001" customHeight="1" x14ac:dyDescent="0.2"/>
    <row r="198" ht="20.100000000000001" customHeight="1" x14ac:dyDescent="0.2"/>
    <row r="199" ht="20.100000000000001" customHeight="1" x14ac:dyDescent="0.2"/>
    <row r="200" ht="20.100000000000001" customHeight="1" x14ac:dyDescent="0.2"/>
    <row r="201" ht="20.100000000000001" customHeight="1" x14ac:dyDescent="0.2"/>
    <row r="202" ht="20.100000000000001" customHeight="1" x14ac:dyDescent="0.2"/>
    <row r="203" ht="20.100000000000001" customHeight="1" x14ac:dyDescent="0.2"/>
    <row r="204" ht="20.100000000000001" customHeight="1" x14ac:dyDescent="0.2"/>
    <row r="205" ht="20.100000000000001" customHeight="1" x14ac:dyDescent="0.2"/>
    <row r="206" ht="20.100000000000001" customHeight="1" x14ac:dyDescent="0.2"/>
    <row r="207" ht="20.100000000000001" customHeight="1" x14ac:dyDescent="0.2"/>
    <row r="208" ht="20.100000000000001" customHeight="1" x14ac:dyDescent="0.2"/>
    <row r="209" ht="20.100000000000001" customHeight="1" x14ac:dyDescent="0.2"/>
    <row r="210" ht="20.100000000000001" customHeight="1" x14ac:dyDescent="0.2"/>
    <row r="211" ht="20.100000000000001" customHeight="1" x14ac:dyDescent="0.2"/>
    <row r="212" ht="20.100000000000001" customHeight="1" x14ac:dyDescent="0.2"/>
    <row r="213" ht="20.100000000000001" customHeight="1" x14ac:dyDescent="0.2"/>
    <row r="214" ht="20.100000000000001" customHeight="1" x14ac:dyDescent="0.2"/>
    <row r="215" ht="20.100000000000001" customHeight="1" x14ac:dyDescent="0.2"/>
    <row r="216" ht="20.100000000000001" customHeight="1" x14ac:dyDescent="0.2"/>
    <row r="217" ht="20.100000000000001" customHeight="1" x14ac:dyDescent="0.2"/>
    <row r="218" ht="20.100000000000001" customHeight="1" x14ac:dyDescent="0.2"/>
    <row r="219" ht="20.100000000000001" customHeight="1" x14ac:dyDescent="0.2"/>
    <row r="220" ht="20.100000000000001" customHeight="1" x14ac:dyDescent="0.2"/>
    <row r="221" ht="20.100000000000001" customHeight="1" x14ac:dyDescent="0.2"/>
    <row r="222" ht="20.100000000000001" customHeight="1" x14ac:dyDescent="0.2"/>
    <row r="223" ht="20.100000000000001" customHeight="1" x14ac:dyDescent="0.2"/>
    <row r="224" ht="20.100000000000001" customHeight="1" x14ac:dyDescent="0.2"/>
    <row r="225" ht="20.100000000000001" customHeight="1" x14ac:dyDescent="0.2"/>
    <row r="226" ht="20.100000000000001" customHeight="1" x14ac:dyDescent="0.2"/>
    <row r="227" ht="20.100000000000001" customHeight="1" x14ac:dyDescent="0.2"/>
    <row r="228" ht="20.100000000000001" customHeight="1" x14ac:dyDescent="0.2"/>
    <row r="229" ht="20.100000000000001" customHeight="1" x14ac:dyDescent="0.2"/>
    <row r="230" ht="20.100000000000001" customHeight="1" x14ac:dyDescent="0.2"/>
    <row r="231" ht="20.100000000000001" customHeight="1" x14ac:dyDescent="0.2"/>
    <row r="232" ht="20.100000000000001" customHeight="1" x14ac:dyDescent="0.2"/>
    <row r="233" ht="20.100000000000001" customHeight="1" x14ac:dyDescent="0.2"/>
    <row r="234" ht="20.100000000000001" customHeight="1" x14ac:dyDescent="0.2"/>
    <row r="235" ht="20.100000000000001" customHeight="1" x14ac:dyDescent="0.2"/>
    <row r="236" ht="20.100000000000001" customHeight="1" x14ac:dyDescent="0.2"/>
    <row r="237" ht="20.100000000000001" customHeight="1" x14ac:dyDescent="0.2"/>
    <row r="238" ht="20.100000000000001" customHeight="1" x14ac:dyDescent="0.2"/>
    <row r="239" ht="20.100000000000001" customHeight="1" x14ac:dyDescent="0.2"/>
    <row r="240" ht="20.100000000000001" customHeight="1" x14ac:dyDescent="0.2"/>
    <row r="241" ht="20.100000000000001" customHeight="1" x14ac:dyDescent="0.2"/>
    <row r="242" ht="20.100000000000001" customHeight="1" x14ac:dyDescent="0.2"/>
    <row r="243" ht="20.100000000000001" customHeight="1" x14ac:dyDescent="0.2"/>
    <row r="244" ht="20.100000000000001" customHeight="1" x14ac:dyDescent="0.2"/>
    <row r="245" ht="20.100000000000001" customHeight="1" x14ac:dyDescent="0.2"/>
    <row r="246" ht="20.100000000000001" customHeight="1" x14ac:dyDescent="0.2"/>
    <row r="247" ht="20.100000000000001" customHeight="1" x14ac:dyDescent="0.2"/>
    <row r="248" ht="20.100000000000001" customHeight="1" x14ac:dyDescent="0.2"/>
    <row r="249" ht="20.100000000000001" customHeight="1" x14ac:dyDescent="0.2"/>
    <row r="250" ht="20.100000000000001" customHeight="1" x14ac:dyDescent="0.2"/>
    <row r="251" ht="20.100000000000001" customHeight="1" x14ac:dyDescent="0.2"/>
    <row r="252" ht="20.100000000000001" customHeight="1" x14ac:dyDescent="0.2"/>
    <row r="253" ht="20.100000000000001" customHeight="1" x14ac:dyDescent="0.2"/>
    <row r="254" ht="20.100000000000001" customHeight="1" x14ac:dyDescent="0.2"/>
    <row r="255" ht="20.100000000000001" customHeight="1" x14ac:dyDescent="0.2"/>
    <row r="256" ht="20.100000000000001" customHeight="1" x14ac:dyDescent="0.2"/>
    <row r="257" ht="20.100000000000001" customHeight="1" x14ac:dyDescent="0.2"/>
    <row r="258" ht="20.100000000000001" customHeight="1" x14ac:dyDescent="0.2"/>
    <row r="259" ht="20.100000000000001" customHeight="1" x14ac:dyDescent="0.2"/>
    <row r="260" ht="20.100000000000001" customHeight="1" x14ac:dyDescent="0.2"/>
    <row r="261" ht="20.100000000000001" customHeight="1" x14ac:dyDescent="0.2"/>
    <row r="262" ht="20.100000000000001" customHeight="1" x14ac:dyDescent="0.2"/>
    <row r="263" ht="20.100000000000001" customHeight="1" x14ac:dyDescent="0.2"/>
    <row r="264" ht="20.100000000000001" customHeight="1" x14ac:dyDescent="0.2"/>
    <row r="265" ht="20.100000000000001" customHeight="1" x14ac:dyDescent="0.2"/>
    <row r="266" ht="20.100000000000001" customHeight="1" x14ac:dyDescent="0.2"/>
    <row r="267" ht="20.100000000000001" customHeight="1" x14ac:dyDescent="0.2"/>
    <row r="268" ht="20.100000000000001" customHeight="1" x14ac:dyDescent="0.2"/>
    <row r="269" ht="20.100000000000001" customHeight="1" x14ac:dyDescent="0.2"/>
    <row r="270" ht="20.100000000000001" customHeight="1" x14ac:dyDescent="0.2"/>
    <row r="271" ht="20.100000000000001" customHeight="1" x14ac:dyDescent="0.2"/>
    <row r="272" ht="20.100000000000001" customHeight="1" x14ac:dyDescent="0.2"/>
    <row r="273" ht="20.100000000000001" customHeight="1" x14ac:dyDescent="0.2"/>
    <row r="274" ht="20.100000000000001" customHeight="1" x14ac:dyDescent="0.2"/>
    <row r="275" ht="20.100000000000001" customHeight="1" x14ac:dyDescent="0.2"/>
    <row r="276" ht="20.100000000000001" customHeight="1" x14ac:dyDescent="0.2"/>
    <row r="277" ht="20.100000000000001" customHeight="1" x14ac:dyDescent="0.2"/>
    <row r="278" ht="20.100000000000001" customHeight="1" x14ac:dyDescent="0.2"/>
    <row r="279" ht="20.100000000000001" customHeight="1" x14ac:dyDescent="0.2"/>
    <row r="280" ht="20.100000000000001" customHeight="1" x14ac:dyDescent="0.2"/>
    <row r="281" ht="20.100000000000001" customHeight="1" x14ac:dyDescent="0.2"/>
    <row r="282" ht="20.100000000000001" customHeight="1" x14ac:dyDescent="0.2"/>
    <row r="283" ht="20.100000000000001" customHeight="1" x14ac:dyDescent="0.2"/>
    <row r="284" ht="20.100000000000001" customHeight="1" x14ac:dyDescent="0.2"/>
    <row r="285" ht="20.100000000000001" customHeight="1" x14ac:dyDescent="0.2"/>
    <row r="286" ht="20.100000000000001" customHeight="1" x14ac:dyDescent="0.2"/>
    <row r="287" ht="20.100000000000001" customHeight="1" x14ac:dyDescent="0.2"/>
    <row r="288" ht="20.100000000000001" customHeight="1" x14ac:dyDescent="0.2"/>
    <row r="289" ht="20.100000000000001" customHeight="1" x14ac:dyDescent="0.2"/>
    <row r="290" ht="20.100000000000001" customHeight="1" x14ac:dyDescent="0.2"/>
    <row r="291" ht="20.100000000000001" customHeight="1" x14ac:dyDescent="0.2"/>
    <row r="292" ht="20.100000000000001" customHeight="1" x14ac:dyDescent="0.2"/>
    <row r="293" ht="20.100000000000001" customHeight="1" x14ac:dyDescent="0.2"/>
    <row r="294" ht="20.100000000000001" customHeight="1" x14ac:dyDescent="0.2"/>
    <row r="295" ht="20.100000000000001" customHeight="1" x14ac:dyDescent="0.2"/>
    <row r="296" ht="20.100000000000001" customHeight="1" x14ac:dyDescent="0.2"/>
    <row r="297" ht="20.100000000000001" customHeight="1" x14ac:dyDescent="0.2"/>
    <row r="298" ht="20.100000000000001" customHeight="1" x14ac:dyDescent="0.2"/>
    <row r="299" ht="20.100000000000001" customHeight="1" x14ac:dyDescent="0.2"/>
    <row r="300" ht="20.100000000000001" customHeight="1" x14ac:dyDescent="0.2"/>
    <row r="301" ht="20.100000000000001" customHeight="1" x14ac:dyDescent="0.2"/>
    <row r="302" ht="20.100000000000001" customHeight="1" x14ac:dyDescent="0.2"/>
    <row r="303" ht="20.100000000000001" customHeight="1" x14ac:dyDescent="0.2"/>
    <row r="304" ht="20.100000000000001" customHeight="1" x14ac:dyDescent="0.2"/>
    <row r="305" ht="20.100000000000001" customHeight="1" x14ac:dyDescent="0.2"/>
    <row r="306" ht="20.100000000000001" customHeight="1" x14ac:dyDescent="0.2"/>
    <row r="307" ht="20.100000000000001" customHeight="1" x14ac:dyDescent="0.2"/>
    <row r="308" ht="20.100000000000001" customHeight="1" x14ac:dyDescent="0.2"/>
    <row r="309" ht="20.100000000000001" customHeight="1" x14ac:dyDescent="0.2"/>
    <row r="310" ht="20.100000000000001" customHeight="1" x14ac:dyDescent="0.2"/>
    <row r="311" ht="20.100000000000001" customHeight="1" x14ac:dyDescent="0.2"/>
    <row r="312" ht="20.100000000000001" customHeight="1" x14ac:dyDescent="0.2"/>
    <row r="313" ht="20.100000000000001" customHeight="1" x14ac:dyDescent="0.2"/>
    <row r="314" ht="20.100000000000001" customHeight="1" x14ac:dyDescent="0.2"/>
    <row r="315" ht="20.100000000000001" customHeight="1" x14ac:dyDescent="0.2"/>
    <row r="316" ht="20.100000000000001" customHeight="1" x14ac:dyDescent="0.2"/>
    <row r="317" ht="20.100000000000001" customHeight="1" x14ac:dyDescent="0.2"/>
    <row r="318" ht="20.100000000000001" customHeight="1" x14ac:dyDescent="0.2"/>
    <row r="319" ht="20.100000000000001" customHeight="1" x14ac:dyDescent="0.2"/>
    <row r="320" ht="20.100000000000001" customHeight="1" x14ac:dyDescent="0.2"/>
    <row r="321" ht="20.100000000000001" customHeight="1" x14ac:dyDescent="0.2"/>
    <row r="322" ht="20.100000000000001" customHeight="1" x14ac:dyDescent="0.2"/>
    <row r="323" ht="20.100000000000001" customHeight="1" x14ac:dyDescent="0.2"/>
    <row r="324" ht="20.100000000000001" customHeight="1" x14ac:dyDescent="0.2"/>
    <row r="325" ht="20.100000000000001" customHeight="1" x14ac:dyDescent="0.2"/>
    <row r="326" ht="20.100000000000001" customHeight="1" x14ac:dyDescent="0.2"/>
    <row r="327" ht="20.100000000000001" customHeight="1" x14ac:dyDescent="0.2"/>
    <row r="328" ht="20.100000000000001" customHeight="1" x14ac:dyDescent="0.2"/>
    <row r="329" ht="20.100000000000001" customHeight="1" x14ac:dyDescent="0.2"/>
    <row r="330" ht="20.100000000000001" customHeight="1" x14ac:dyDescent="0.2"/>
    <row r="331" ht="20.100000000000001" customHeight="1" x14ac:dyDescent="0.2"/>
    <row r="332" ht="20.100000000000001" customHeight="1" x14ac:dyDescent="0.2"/>
    <row r="333" ht="20.100000000000001" customHeight="1" x14ac:dyDescent="0.2"/>
    <row r="334" ht="20.100000000000001" customHeight="1" x14ac:dyDescent="0.2"/>
    <row r="335" ht="20.100000000000001" customHeight="1" x14ac:dyDescent="0.2"/>
    <row r="336" ht="20.100000000000001" customHeight="1" x14ac:dyDescent="0.2"/>
    <row r="337" ht="20.100000000000001" customHeight="1" x14ac:dyDescent="0.2"/>
    <row r="338" ht="20.100000000000001" customHeight="1" x14ac:dyDescent="0.2"/>
    <row r="339" ht="20.100000000000001" customHeight="1" x14ac:dyDescent="0.2"/>
    <row r="340" ht="20.100000000000001" customHeight="1" x14ac:dyDescent="0.2"/>
    <row r="341" ht="20.100000000000001" customHeight="1" x14ac:dyDescent="0.2"/>
    <row r="342" ht="20.100000000000001" customHeight="1" x14ac:dyDescent="0.2"/>
    <row r="343" ht="20.100000000000001" customHeight="1" x14ac:dyDescent="0.2"/>
    <row r="344" ht="20.100000000000001" customHeight="1" x14ac:dyDescent="0.2"/>
    <row r="345" ht="20.100000000000001" customHeight="1" x14ac:dyDescent="0.2"/>
    <row r="346" ht="20.100000000000001" customHeight="1" x14ac:dyDescent="0.2"/>
    <row r="347" ht="20.100000000000001" customHeight="1" x14ac:dyDescent="0.2"/>
    <row r="348" ht="20.100000000000001" customHeight="1" x14ac:dyDescent="0.2"/>
    <row r="349" ht="20.100000000000001" customHeight="1" x14ac:dyDescent="0.2"/>
    <row r="350" ht="20.100000000000001" customHeight="1" x14ac:dyDescent="0.2"/>
    <row r="351" ht="20.100000000000001" customHeight="1" x14ac:dyDescent="0.2"/>
    <row r="352" ht="20.100000000000001" customHeight="1" x14ac:dyDescent="0.2"/>
    <row r="353" ht="20.100000000000001" customHeight="1" x14ac:dyDescent="0.2"/>
    <row r="354" ht="20.100000000000001" customHeight="1" x14ac:dyDescent="0.2"/>
    <row r="355" ht="20.100000000000001" customHeight="1" x14ac:dyDescent="0.2"/>
    <row r="356" ht="20.100000000000001" customHeight="1" x14ac:dyDescent="0.2"/>
    <row r="357" ht="20.100000000000001" customHeight="1" x14ac:dyDescent="0.2"/>
    <row r="358" ht="20.100000000000001" customHeight="1" x14ac:dyDescent="0.2"/>
    <row r="359" ht="20.100000000000001" customHeight="1" x14ac:dyDescent="0.2"/>
    <row r="360" ht="20.100000000000001" customHeight="1" x14ac:dyDescent="0.2"/>
    <row r="361" ht="20.100000000000001" customHeight="1" x14ac:dyDescent="0.2"/>
    <row r="362" ht="20.100000000000001" customHeight="1" x14ac:dyDescent="0.2"/>
    <row r="363" ht="20.100000000000001" customHeight="1" x14ac:dyDescent="0.2"/>
    <row r="364" ht="20.100000000000001" customHeight="1" x14ac:dyDescent="0.2"/>
    <row r="365" ht="20.100000000000001" customHeight="1" x14ac:dyDescent="0.2"/>
    <row r="366" ht="20.100000000000001" customHeight="1" x14ac:dyDescent="0.2"/>
    <row r="367" ht="20.100000000000001" customHeight="1" x14ac:dyDescent="0.2"/>
    <row r="368" ht="20.100000000000001" customHeight="1" x14ac:dyDescent="0.2"/>
    <row r="369" ht="20.100000000000001" customHeight="1" x14ac:dyDescent="0.2"/>
    <row r="370" ht="20.100000000000001" customHeight="1" x14ac:dyDescent="0.2"/>
    <row r="371" ht="20.100000000000001" customHeight="1" x14ac:dyDescent="0.2"/>
    <row r="372" ht="20.100000000000001" customHeight="1" x14ac:dyDescent="0.2"/>
    <row r="373" ht="20.100000000000001" customHeight="1" x14ac:dyDescent="0.2"/>
    <row r="374" ht="20.100000000000001" customHeight="1" x14ac:dyDescent="0.2"/>
    <row r="375" ht="20.100000000000001" customHeight="1" x14ac:dyDescent="0.2"/>
    <row r="376" ht="20.100000000000001" customHeight="1" x14ac:dyDescent="0.2"/>
    <row r="377" ht="20.100000000000001" customHeight="1" x14ac:dyDescent="0.2"/>
    <row r="378" ht="20.100000000000001" customHeight="1" x14ac:dyDescent="0.2"/>
    <row r="379" ht="20.100000000000001" customHeight="1" x14ac:dyDescent="0.2"/>
    <row r="380" ht="20.100000000000001" customHeight="1" x14ac:dyDescent="0.2"/>
    <row r="381" ht="20.100000000000001" customHeight="1" x14ac:dyDescent="0.2"/>
    <row r="382" ht="20.100000000000001" customHeight="1" x14ac:dyDescent="0.2"/>
    <row r="383" ht="20.100000000000001" customHeight="1" x14ac:dyDescent="0.2"/>
    <row r="384" ht="20.100000000000001" customHeight="1" x14ac:dyDescent="0.2"/>
    <row r="385" ht="20.100000000000001" customHeight="1" x14ac:dyDescent="0.2"/>
    <row r="386" ht="20.100000000000001" customHeight="1" x14ac:dyDescent="0.2"/>
    <row r="387" ht="20.100000000000001" customHeight="1" x14ac:dyDescent="0.2"/>
    <row r="388" ht="20.100000000000001" customHeight="1" x14ac:dyDescent="0.2"/>
    <row r="389" ht="20.100000000000001" customHeight="1" x14ac:dyDescent="0.2"/>
    <row r="390" ht="20.100000000000001" customHeight="1" x14ac:dyDescent="0.2"/>
    <row r="391" ht="20.100000000000001" customHeight="1" x14ac:dyDescent="0.2"/>
    <row r="392" ht="20.100000000000001" customHeight="1" x14ac:dyDescent="0.2"/>
    <row r="393" ht="20.100000000000001" customHeight="1" x14ac:dyDescent="0.2"/>
    <row r="394" ht="20.100000000000001" customHeight="1" x14ac:dyDescent="0.2"/>
    <row r="395" ht="20.100000000000001" customHeight="1" x14ac:dyDescent="0.2"/>
    <row r="396" ht="20.100000000000001" customHeight="1" x14ac:dyDescent="0.2"/>
    <row r="397" ht="20.100000000000001" customHeight="1" x14ac:dyDescent="0.2"/>
    <row r="398" ht="20.100000000000001" customHeight="1" x14ac:dyDescent="0.2"/>
    <row r="399" ht="20.100000000000001" customHeight="1" x14ac:dyDescent="0.2"/>
    <row r="400" ht="20.100000000000001" customHeight="1" x14ac:dyDescent="0.2"/>
    <row r="401" ht="20.100000000000001" customHeight="1" x14ac:dyDescent="0.2"/>
    <row r="402" ht="20.100000000000001" customHeight="1" x14ac:dyDescent="0.2"/>
    <row r="403" ht="20.100000000000001" customHeight="1" x14ac:dyDescent="0.2"/>
    <row r="404" ht="20.100000000000001" customHeight="1" x14ac:dyDescent="0.2"/>
    <row r="405" ht="20.100000000000001" customHeight="1" x14ac:dyDescent="0.2"/>
    <row r="406" ht="20.100000000000001" customHeight="1" x14ac:dyDescent="0.2"/>
    <row r="407" ht="20.100000000000001" customHeight="1" x14ac:dyDescent="0.2"/>
    <row r="408" ht="20.100000000000001" customHeight="1" x14ac:dyDescent="0.2"/>
    <row r="409" ht="20.100000000000001" customHeight="1" x14ac:dyDescent="0.2"/>
    <row r="410" ht="20.100000000000001" customHeight="1" x14ac:dyDescent="0.2"/>
    <row r="411" ht="20.100000000000001" customHeight="1" x14ac:dyDescent="0.2"/>
    <row r="412" ht="20.100000000000001" customHeight="1" x14ac:dyDescent="0.2"/>
    <row r="413" ht="20.100000000000001" customHeight="1" x14ac:dyDescent="0.2"/>
    <row r="414" ht="20.100000000000001" customHeight="1" x14ac:dyDescent="0.2"/>
    <row r="415" ht="20.100000000000001" customHeight="1" x14ac:dyDescent="0.2"/>
    <row r="416" ht="20.100000000000001" customHeight="1" x14ac:dyDescent="0.2"/>
    <row r="417" ht="20.100000000000001" customHeight="1" x14ac:dyDescent="0.2"/>
    <row r="418" ht="20.100000000000001" customHeight="1" x14ac:dyDescent="0.2"/>
    <row r="419" ht="20.100000000000001" customHeight="1" x14ac:dyDescent="0.2"/>
    <row r="420" ht="20.100000000000001" customHeight="1" x14ac:dyDescent="0.2"/>
    <row r="421" ht="20.100000000000001" customHeight="1" x14ac:dyDescent="0.2"/>
    <row r="422" ht="20.100000000000001" customHeight="1" x14ac:dyDescent="0.2"/>
    <row r="423" ht="20.100000000000001" customHeight="1" x14ac:dyDescent="0.2"/>
    <row r="424" ht="20.100000000000001" customHeight="1" x14ac:dyDescent="0.2"/>
    <row r="425" ht="20.100000000000001" customHeight="1" x14ac:dyDescent="0.2"/>
    <row r="426" ht="20.100000000000001" customHeight="1" x14ac:dyDescent="0.2"/>
    <row r="427" ht="20.100000000000001" customHeight="1" x14ac:dyDescent="0.2"/>
    <row r="428" ht="20.100000000000001" customHeight="1" x14ac:dyDescent="0.2"/>
    <row r="429" ht="20.100000000000001" customHeight="1" x14ac:dyDescent="0.2"/>
    <row r="430" ht="20.100000000000001" customHeight="1" x14ac:dyDescent="0.2"/>
    <row r="431" ht="20.100000000000001" customHeight="1" x14ac:dyDescent="0.2"/>
    <row r="432" ht="20.100000000000001" customHeight="1" x14ac:dyDescent="0.2"/>
    <row r="433" ht="20.100000000000001" customHeight="1" x14ac:dyDescent="0.2"/>
    <row r="434" ht="20.100000000000001" customHeight="1" x14ac:dyDescent="0.2"/>
    <row r="435" ht="20.100000000000001" customHeight="1" x14ac:dyDescent="0.2"/>
    <row r="436" ht="20.100000000000001" customHeight="1" x14ac:dyDescent="0.2"/>
    <row r="437" ht="20.100000000000001" customHeight="1" x14ac:dyDescent="0.2"/>
    <row r="438" ht="20.100000000000001" customHeight="1" x14ac:dyDescent="0.2"/>
    <row r="439" ht="20.100000000000001" customHeight="1" x14ac:dyDescent="0.2"/>
    <row r="440" ht="20.100000000000001" customHeight="1" x14ac:dyDescent="0.2"/>
    <row r="441" ht="20.100000000000001" customHeight="1" x14ac:dyDescent="0.2"/>
    <row r="442" ht="20.100000000000001" customHeight="1" x14ac:dyDescent="0.2"/>
    <row r="443" ht="20.100000000000001" customHeight="1" x14ac:dyDescent="0.2"/>
    <row r="444" ht="20.100000000000001" customHeight="1" x14ac:dyDescent="0.2"/>
    <row r="445" ht="20.100000000000001" customHeight="1" x14ac:dyDescent="0.2"/>
    <row r="446" ht="20.100000000000001" customHeight="1" x14ac:dyDescent="0.2"/>
    <row r="447" ht="20.100000000000001" customHeight="1" x14ac:dyDescent="0.2"/>
    <row r="448" ht="20.100000000000001" customHeight="1" x14ac:dyDescent="0.2"/>
    <row r="449" ht="20.100000000000001" customHeight="1" x14ac:dyDescent="0.2"/>
    <row r="450" ht="20.100000000000001" customHeight="1" x14ac:dyDescent="0.2"/>
    <row r="451" ht="20.100000000000001" customHeight="1" x14ac:dyDescent="0.2"/>
    <row r="452" ht="20.100000000000001" customHeight="1" x14ac:dyDescent="0.2"/>
    <row r="453" ht="20.100000000000001" customHeight="1" x14ac:dyDescent="0.2"/>
    <row r="454" ht="20.100000000000001" customHeight="1" x14ac:dyDescent="0.2"/>
    <row r="455" ht="20.100000000000001" customHeight="1" x14ac:dyDescent="0.2"/>
    <row r="456" ht="20.100000000000001" customHeight="1" x14ac:dyDescent="0.2"/>
    <row r="457" ht="20.100000000000001" customHeight="1" x14ac:dyDescent="0.2"/>
    <row r="458" ht="20.100000000000001" customHeight="1" x14ac:dyDescent="0.2"/>
    <row r="459" ht="20.100000000000001" customHeight="1" x14ac:dyDescent="0.2"/>
    <row r="460" ht="20.100000000000001" customHeight="1" x14ac:dyDescent="0.2"/>
    <row r="461" ht="20.100000000000001" customHeight="1" x14ac:dyDescent="0.2"/>
    <row r="462" ht="20.100000000000001" customHeight="1" x14ac:dyDescent="0.2"/>
    <row r="463" ht="20.100000000000001" customHeight="1" x14ac:dyDescent="0.2"/>
    <row r="464" ht="20.100000000000001" customHeight="1" x14ac:dyDescent="0.2"/>
    <row r="465" ht="20.100000000000001" customHeight="1" x14ac:dyDescent="0.2"/>
    <row r="466" ht="20.100000000000001" customHeight="1" x14ac:dyDescent="0.2"/>
    <row r="467" ht="20.100000000000001" customHeight="1" x14ac:dyDescent="0.2"/>
    <row r="468" ht="20.100000000000001" customHeight="1" x14ac:dyDescent="0.2"/>
    <row r="469" ht="20.100000000000001" customHeight="1" x14ac:dyDescent="0.2"/>
    <row r="470" ht="20.100000000000001" customHeight="1" x14ac:dyDescent="0.2"/>
    <row r="471" ht="20.100000000000001" customHeight="1" x14ac:dyDescent="0.2"/>
    <row r="472" ht="20.100000000000001" customHeight="1" x14ac:dyDescent="0.2"/>
    <row r="473" ht="20.100000000000001" customHeight="1" x14ac:dyDescent="0.2"/>
    <row r="474" ht="20.100000000000001" customHeight="1" x14ac:dyDescent="0.2"/>
    <row r="475" ht="20.100000000000001" customHeight="1" x14ac:dyDescent="0.2"/>
    <row r="476" ht="20.100000000000001" customHeight="1" x14ac:dyDescent="0.2"/>
    <row r="477" ht="20.100000000000001" customHeight="1" x14ac:dyDescent="0.2"/>
    <row r="478" ht="20.100000000000001" customHeight="1" x14ac:dyDescent="0.2"/>
    <row r="479" ht="20.100000000000001" customHeight="1" x14ac:dyDescent="0.2"/>
    <row r="480" ht="20.100000000000001" customHeight="1" x14ac:dyDescent="0.2"/>
    <row r="481" ht="20.100000000000001" customHeight="1" x14ac:dyDescent="0.2"/>
    <row r="482" ht="20.100000000000001" customHeight="1" x14ac:dyDescent="0.2"/>
    <row r="483" ht="20.100000000000001" customHeight="1" x14ac:dyDescent="0.2"/>
    <row r="484" ht="20.100000000000001" customHeight="1" x14ac:dyDescent="0.2"/>
    <row r="485" ht="20.100000000000001" customHeight="1" x14ac:dyDescent="0.2"/>
    <row r="486" ht="20.100000000000001" customHeight="1" x14ac:dyDescent="0.2"/>
    <row r="487" ht="20.100000000000001" customHeight="1" x14ac:dyDescent="0.2"/>
    <row r="488" ht="20.100000000000001" customHeight="1" x14ac:dyDescent="0.2"/>
    <row r="489" ht="20.100000000000001" customHeight="1" x14ac:dyDescent="0.2"/>
    <row r="490" ht="20.100000000000001" customHeight="1" x14ac:dyDescent="0.2"/>
    <row r="491" ht="20.100000000000001" customHeight="1" x14ac:dyDescent="0.2"/>
    <row r="492" ht="20.100000000000001" customHeight="1" x14ac:dyDescent="0.2"/>
    <row r="493" ht="20.100000000000001" customHeight="1" x14ac:dyDescent="0.2"/>
    <row r="494" ht="20.100000000000001" customHeight="1" x14ac:dyDescent="0.2"/>
    <row r="495" ht="20.100000000000001" customHeight="1" x14ac:dyDescent="0.2"/>
    <row r="496" ht="20.100000000000001" customHeight="1" x14ac:dyDescent="0.2"/>
    <row r="497" ht="20.100000000000001" customHeight="1" x14ac:dyDescent="0.2"/>
    <row r="498" ht="20.100000000000001" customHeight="1" x14ac:dyDescent="0.2"/>
    <row r="499" ht="20.100000000000001" customHeight="1" x14ac:dyDescent="0.2"/>
    <row r="500" ht="20.100000000000001" customHeight="1" x14ac:dyDescent="0.2"/>
    <row r="501" ht="20.100000000000001" customHeight="1" x14ac:dyDescent="0.2"/>
    <row r="502" ht="20.100000000000001" customHeight="1" x14ac:dyDescent="0.2"/>
    <row r="503" ht="20.100000000000001" customHeight="1" x14ac:dyDescent="0.2"/>
    <row r="504" ht="20.100000000000001" customHeight="1" x14ac:dyDescent="0.2"/>
    <row r="505" ht="20.100000000000001" customHeight="1" x14ac:dyDescent="0.2"/>
    <row r="506" ht="20.100000000000001" customHeight="1" x14ac:dyDescent="0.2"/>
    <row r="507" ht="20.100000000000001" customHeight="1" x14ac:dyDescent="0.2"/>
    <row r="508" ht="20.100000000000001" customHeight="1" x14ac:dyDescent="0.2"/>
    <row r="509" ht="20.100000000000001" customHeight="1" x14ac:dyDescent="0.2"/>
    <row r="510" ht="20.100000000000001" customHeight="1" x14ac:dyDescent="0.2"/>
    <row r="511" ht="20.100000000000001" customHeight="1" x14ac:dyDescent="0.2"/>
    <row r="512" ht="20.100000000000001" customHeight="1" x14ac:dyDescent="0.2"/>
    <row r="513" ht="20.100000000000001" customHeight="1" x14ac:dyDescent="0.2"/>
    <row r="514" ht="20.100000000000001" customHeight="1" x14ac:dyDescent="0.2"/>
    <row r="515" ht="20.100000000000001" customHeight="1" x14ac:dyDescent="0.2"/>
    <row r="516" ht="20.100000000000001" customHeight="1" x14ac:dyDescent="0.2"/>
    <row r="517" ht="20.100000000000001" customHeight="1" x14ac:dyDescent="0.2"/>
    <row r="518" ht="20.100000000000001" customHeight="1" x14ac:dyDescent="0.2"/>
    <row r="519" ht="20.100000000000001" customHeight="1" x14ac:dyDescent="0.2"/>
    <row r="520" ht="20.100000000000001" customHeight="1" x14ac:dyDescent="0.2"/>
    <row r="521" ht="20.100000000000001" customHeight="1" x14ac:dyDescent="0.2"/>
    <row r="522" ht="20.100000000000001" customHeight="1" x14ac:dyDescent="0.2"/>
    <row r="523" ht="20.100000000000001" customHeight="1" x14ac:dyDescent="0.2"/>
    <row r="524" ht="20.100000000000001" customHeight="1" x14ac:dyDescent="0.2"/>
    <row r="525" ht="20.100000000000001" customHeight="1" x14ac:dyDescent="0.2"/>
    <row r="526" ht="20.100000000000001" customHeight="1" x14ac:dyDescent="0.2"/>
    <row r="527" ht="20.100000000000001" customHeight="1" x14ac:dyDescent="0.2"/>
    <row r="528" ht="20.100000000000001" customHeight="1" x14ac:dyDescent="0.2"/>
    <row r="529" ht="20.100000000000001" customHeight="1" x14ac:dyDescent="0.2"/>
    <row r="530" ht="20.100000000000001" customHeight="1" x14ac:dyDescent="0.2"/>
    <row r="531" ht="20.100000000000001" customHeight="1" x14ac:dyDescent="0.2"/>
    <row r="532" ht="20.100000000000001" customHeight="1" x14ac:dyDescent="0.2"/>
    <row r="533" ht="20.100000000000001" customHeight="1" x14ac:dyDescent="0.2"/>
    <row r="534" ht="20.100000000000001" customHeight="1" x14ac:dyDescent="0.2"/>
    <row r="535" ht="20.100000000000001" customHeight="1" x14ac:dyDescent="0.2"/>
    <row r="536" ht="20.100000000000001" customHeight="1" x14ac:dyDescent="0.2"/>
    <row r="537" ht="20.100000000000001" customHeight="1" x14ac:dyDescent="0.2"/>
    <row r="538" ht="20.100000000000001" customHeight="1" x14ac:dyDescent="0.2"/>
    <row r="539" ht="20.100000000000001" customHeight="1" x14ac:dyDescent="0.2"/>
    <row r="540" ht="20.100000000000001" customHeight="1" x14ac:dyDescent="0.2"/>
    <row r="541" ht="20.100000000000001" customHeight="1" x14ac:dyDescent="0.2"/>
    <row r="542" ht="20.100000000000001" customHeight="1" x14ac:dyDescent="0.2"/>
    <row r="543" ht="20.100000000000001" customHeight="1" x14ac:dyDescent="0.2"/>
    <row r="544" ht="20.100000000000001" customHeight="1" x14ac:dyDescent="0.2"/>
    <row r="545" ht="20.100000000000001" customHeight="1" x14ac:dyDescent="0.2"/>
    <row r="546" ht="20.100000000000001" customHeight="1" x14ac:dyDescent="0.2"/>
    <row r="547" ht="20.100000000000001" customHeight="1" x14ac:dyDescent="0.2"/>
    <row r="548" ht="20.100000000000001" customHeight="1" x14ac:dyDescent="0.2"/>
    <row r="549" ht="20.100000000000001" customHeight="1" x14ac:dyDescent="0.2"/>
    <row r="550" ht="20.100000000000001" customHeight="1" x14ac:dyDescent="0.2"/>
    <row r="551" ht="20.100000000000001" customHeight="1" x14ac:dyDescent="0.2"/>
    <row r="552" ht="20.100000000000001" customHeight="1" x14ac:dyDescent="0.2"/>
    <row r="553" ht="20.100000000000001" customHeight="1" x14ac:dyDescent="0.2"/>
    <row r="554" ht="20.100000000000001" customHeight="1" x14ac:dyDescent="0.2"/>
    <row r="555" ht="20.100000000000001" customHeight="1" x14ac:dyDescent="0.2"/>
    <row r="556" ht="20.100000000000001" customHeight="1" x14ac:dyDescent="0.2"/>
    <row r="557" ht="20.100000000000001" customHeight="1" x14ac:dyDescent="0.2"/>
    <row r="558" ht="20.100000000000001" customHeight="1" x14ac:dyDescent="0.2"/>
    <row r="559" ht="20.100000000000001" customHeight="1" x14ac:dyDescent="0.2"/>
    <row r="560" ht="20.100000000000001" customHeight="1" x14ac:dyDescent="0.2"/>
    <row r="561" ht="20.100000000000001" customHeight="1" x14ac:dyDescent="0.2"/>
    <row r="562" ht="20.100000000000001" customHeight="1" x14ac:dyDescent="0.2"/>
    <row r="563" ht="20.100000000000001" customHeight="1" x14ac:dyDescent="0.2"/>
    <row r="564" ht="20.100000000000001" customHeight="1" x14ac:dyDescent="0.2"/>
    <row r="565" ht="20.100000000000001" customHeight="1" x14ac:dyDescent="0.2"/>
    <row r="566" ht="20.100000000000001" customHeight="1" x14ac:dyDescent="0.2"/>
    <row r="567" ht="20.100000000000001" customHeight="1" x14ac:dyDescent="0.2"/>
    <row r="568" ht="20.100000000000001" customHeight="1" x14ac:dyDescent="0.2"/>
    <row r="569" ht="20.100000000000001" customHeight="1" x14ac:dyDescent="0.2"/>
    <row r="570" ht="20.100000000000001" customHeight="1" x14ac:dyDescent="0.2"/>
    <row r="571" ht="20.100000000000001" customHeight="1" x14ac:dyDescent="0.2"/>
    <row r="572" ht="20.100000000000001" customHeight="1" x14ac:dyDescent="0.2"/>
    <row r="573" ht="20.100000000000001" customHeight="1" x14ac:dyDescent="0.2"/>
    <row r="574" ht="20.100000000000001" customHeight="1" x14ac:dyDescent="0.2"/>
    <row r="575" ht="20.100000000000001" customHeight="1" x14ac:dyDescent="0.2"/>
    <row r="576" ht="20.100000000000001" customHeight="1" x14ac:dyDescent="0.2"/>
    <row r="577" ht="20.100000000000001" customHeight="1" x14ac:dyDescent="0.2"/>
    <row r="578" ht="20.100000000000001" customHeight="1" x14ac:dyDescent="0.2"/>
    <row r="579" ht="20.100000000000001" customHeight="1" x14ac:dyDescent="0.2"/>
    <row r="580" ht="20.100000000000001" customHeight="1" x14ac:dyDescent="0.2"/>
    <row r="581" ht="20.100000000000001" customHeight="1" x14ac:dyDescent="0.2"/>
    <row r="582" ht="20.100000000000001" customHeight="1" x14ac:dyDescent="0.2"/>
    <row r="583" ht="20.100000000000001" customHeight="1" x14ac:dyDescent="0.2"/>
    <row r="584" ht="20.100000000000001" customHeight="1" x14ac:dyDescent="0.2"/>
    <row r="585" ht="20.100000000000001" customHeight="1" x14ac:dyDescent="0.2"/>
    <row r="586" ht="20.100000000000001" customHeight="1" x14ac:dyDescent="0.2"/>
    <row r="587" ht="20.100000000000001" customHeight="1" x14ac:dyDescent="0.2"/>
    <row r="588" ht="20.100000000000001" customHeight="1" x14ac:dyDescent="0.2"/>
    <row r="589" ht="20.100000000000001" customHeight="1" x14ac:dyDescent="0.2"/>
    <row r="590" ht="20.100000000000001" customHeight="1" x14ac:dyDescent="0.2"/>
    <row r="591" ht="20.100000000000001" customHeight="1" x14ac:dyDescent="0.2"/>
    <row r="592" ht="20.100000000000001" customHeight="1" x14ac:dyDescent="0.2"/>
    <row r="593" ht="20.100000000000001" customHeight="1" x14ac:dyDescent="0.2"/>
    <row r="594" ht="20.100000000000001" customHeight="1" x14ac:dyDescent="0.2"/>
    <row r="595" ht="20.100000000000001" customHeight="1" x14ac:dyDescent="0.2"/>
    <row r="596" ht="20.100000000000001" customHeight="1" x14ac:dyDescent="0.2"/>
    <row r="597" ht="20.100000000000001" customHeight="1" x14ac:dyDescent="0.2"/>
    <row r="598" ht="20.100000000000001" customHeight="1" x14ac:dyDescent="0.2"/>
    <row r="599" ht="20.100000000000001" customHeight="1" x14ac:dyDescent="0.2"/>
    <row r="600" ht="20.100000000000001" customHeight="1" x14ac:dyDescent="0.2"/>
    <row r="601" ht="20.100000000000001" customHeight="1" x14ac:dyDescent="0.2"/>
    <row r="602" ht="20.100000000000001" customHeight="1" x14ac:dyDescent="0.2"/>
    <row r="603" ht="20.100000000000001" customHeight="1" x14ac:dyDescent="0.2"/>
    <row r="604" ht="20.100000000000001" customHeight="1" x14ac:dyDescent="0.2"/>
    <row r="605" ht="20.100000000000001" customHeight="1" x14ac:dyDescent="0.2"/>
    <row r="606" ht="20.100000000000001" customHeight="1" x14ac:dyDescent="0.2"/>
    <row r="607" ht="20.100000000000001" customHeight="1" x14ac:dyDescent="0.2"/>
    <row r="608" ht="20.100000000000001" customHeight="1" x14ac:dyDescent="0.2"/>
    <row r="609" ht="20.100000000000001" customHeight="1" x14ac:dyDescent="0.2"/>
    <row r="610" ht="20.100000000000001" customHeight="1" x14ac:dyDescent="0.2"/>
    <row r="611" ht="20.100000000000001" customHeight="1" x14ac:dyDescent="0.2"/>
    <row r="612" ht="20.100000000000001" customHeight="1" x14ac:dyDescent="0.2"/>
    <row r="613" ht="20.100000000000001" customHeight="1" x14ac:dyDescent="0.2"/>
    <row r="614" ht="20.100000000000001" customHeight="1" x14ac:dyDescent="0.2"/>
    <row r="615" ht="20.100000000000001" customHeight="1" x14ac:dyDescent="0.2"/>
    <row r="616" ht="20.100000000000001" customHeight="1" x14ac:dyDescent="0.2"/>
    <row r="617" ht="20.100000000000001" customHeight="1" x14ac:dyDescent="0.2"/>
    <row r="618" ht="20.100000000000001" customHeight="1" x14ac:dyDescent="0.2"/>
    <row r="619" ht="20.100000000000001" customHeight="1" x14ac:dyDescent="0.2"/>
    <row r="620" ht="20.100000000000001" customHeight="1" x14ac:dyDescent="0.2"/>
    <row r="621" ht="20.100000000000001" customHeight="1" x14ac:dyDescent="0.2"/>
    <row r="622" ht="20.100000000000001" customHeight="1" x14ac:dyDescent="0.2"/>
    <row r="623" ht="20.100000000000001" customHeight="1" x14ac:dyDescent="0.2"/>
    <row r="624" ht="20.100000000000001" customHeight="1" x14ac:dyDescent="0.2"/>
    <row r="625" ht="20.100000000000001" customHeight="1" x14ac:dyDescent="0.2"/>
    <row r="626" ht="20.100000000000001" customHeight="1" x14ac:dyDescent="0.2"/>
    <row r="627" ht="20.100000000000001" customHeight="1" x14ac:dyDescent="0.2"/>
    <row r="628" ht="20.100000000000001" customHeight="1" x14ac:dyDescent="0.2"/>
    <row r="629" ht="20.100000000000001" customHeight="1" x14ac:dyDescent="0.2"/>
    <row r="630" ht="20.100000000000001" customHeight="1" x14ac:dyDescent="0.2"/>
    <row r="631" ht="20.100000000000001" customHeight="1" x14ac:dyDescent="0.2"/>
    <row r="632" ht="20.100000000000001" customHeight="1" x14ac:dyDescent="0.2"/>
    <row r="633" ht="20.100000000000001" customHeight="1" x14ac:dyDescent="0.2"/>
    <row r="634" ht="20.100000000000001" customHeight="1" x14ac:dyDescent="0.2"/>
    <row r="635" ht="20.100000000000001" customHeight="1" x14ac:dyDescent="0.2"/>
    <row r="636" ht="20.100000000000001" customHeight="1" x14ac:dyDescent="0.2"/>
    <row r="637" ht="20.100000000000001" customHeight="1" x14ac:dyDescent="0.2"/>
    <row r="638" ht="20.100000000000001" customHeight="1" x14ac:dyDescent="0.2"/>
    <row r="639" ht="20.100000000000001" customHeight="1" x14ac:dyDescent="0.2"/>
    <row r="640" ht="20.100000000000001" customHeight="1" x14ac:dyDescent="0.2"/>
    <row r="641" ht="20.100000000000001" customHeight="1" x14ac:dyDescent="0.2"/>
    <row r="642" ht="20.100000000000001" customHeight="1" x14ac:dyDescent="0.2"/>
    <row r="643" ht="20.100000000000001" customHeight="1" x14ac:dyDescent="0.2"/>
    <row r="644" ht="20.100000000000001" customHeight="1" x14ac:dyDescent="0.2"/>
    <row r="645" ht="20.100000000000001" customHeight="1" x14ac:dyDescent="0.2"/>
    <row r="646" ht="20.100000000000001" customHeight="1" x14ac:dyDescent="0.2"/>
    <row r="647" ht="20.100000000000001" customHeight="1" x14ac:dyDescent="0.2"/>
    <row r="648" ht="20.100000000000001" customHeight="1" x14ac:dyDescent="0.2"/>
    <row r="649" ht="20.100000000000001" customHeight="1" x14ac:dyDescent="0.2"/>
    <row r="650" ht="20.100000000000001" customHeight="1" x14ac:dyDescent="0.2"/>
    <row r="651" ht="20.100000000000001" customHeight="1" x14ac:dyDescent="0.2"/>
    <row r="652" ht="20.100000000000001" customHeight="1" x14ac:dyDescent="0.2"/>
    <row r="653" ht="20.100000000000001" customHeight="1" x14ac:dyDescent="0.2"/>
    <row r="654" ht="20.100000000000001" customHeight="1" x14ac:dyDescent="0.2"/>
    <row r="655" ht="20.100000000000001" customHeight="1" x14ac:dyDescent="0.2"/>
    <row r="656" ht="20.100000000000001" customHeight="1" x14ac:dyDescent="0.2"/>
    <row r="657" ht="20.100000000000001" customHeight="1" x14ac:dyDescent="0.2"/>
    <row r="658" ht="20.100000000000001" customHeight="1" x14ac:dyDescent="0.2"/>
    <row r="659" ht="20.100000000000001" customHeight="1" x14ac:dyDescent="0.2"/>
    <row r="660" ht="20.100000000000001" customHeight="1" x14ac:dyDescent="0.2"/>
    <row r="661" ht="20.100000000000001" customHeight="1" x14ac:dyDescent="0.2"/>
    <row r="662" ht="20.100000000000001" customHeight="1" x14ac:dyDescent="0.2"/>
    <row r="663" ht="20.100000000000001" customHeight="1" x14ac:dyDescent="0.2"/>
    <row r="664" ht="20.100000000000001" customHeight="1" x14ac:dyDescent="0.2"/>
    <row r="665" ht="20.100000000000001" customHeight="1" x14ac:dyDescent="0.2"/>
    <row r="666" ht="20.100000000000001" customHeight="1" x14ac:dyDescent="0.2"/>
    <row r="667" ht="20.100000000000001" customHeight="1" x14ac:dyDescent="0.2"/>
    <row r="668" ht="20.100000000000001" customHeight="1" x14ac:dyDescent="0.2"/>
    <row r="669" ht="20.100000000000001" customHeight="1" x14ac:dyDescent="0.2"/>
    <row r="670" ht="20.100000000000001" customHeight="1" x14ac:dyDescent="0.2"/>
    <row r="671" ht="20.100000000000001" customHeight="1" x14ac:dyDescent="0.2"/>
    <row r="672" ht="20.100000000000001" customHeight="1" x14ac:dyDescent="0.2"/>
    <row r="673" ht="20.100000000000001" customHeight="1" x14ac:dyDescent="0.2"/>
    <row r="674" ht="20.100000000000001" customHeight="1" x14ac:dyDescent="0.2"/>
    <row r="675" ht="20.100000000000001" customHeight="1" x14ac:dyDescent="0.2"/>
    <row r="676" ht="20.100000000000001" customHeight="1" x14ac:dyDescent="0.2"/>
    <row r="677" ht="20.100000000000001" customHeight="1" x14ac:dyDescent="0.2"/>
    <row r="678" ht="20.100000000000001" customHeight="1" x14ac:dyDescent="0.2"/>
    <row r="679" ht="20.100000000000001" customHeight="1" x14ac:dyDescent="0.2"/>
    <row r="680" ht="20.100000000000001" customHeight="1" x14ac:dyDescent="0.2"/>
    <row r="681" ht="20.100000000000001" customHeight="1" x14ac:dyDescent="0.2"/>
    <row r="682" ht="20.100000000000001" customHeight="1" x14ac:dyDescent="0.2"/>
    <row r="683" ht="20.100000000000001" customHeight="1" x14ac:dyDescent="0.2"/>
    <row r="684" ht="20.100000000000001" customHeight="1" x14ac:dyDescent="0.2"/>
    <row r="685" ht="20.100000000000001" customHeight="1" x14ac:dyDescent="0.2"/>
    <row r="686" ht="20.100000000000001" customHeight="1" x14ac:dyDescent="0.2"/>
    <row r="687" ht="20.100000000000001" customHeight="1" x14ac:dyDescent="0.2"/>
    <row r="688" ht="20.100000000000001" customHeight="1" x14ac:dyDescent="0.2"/>
    <row r="689" ht="20.100000000000001" customHeight="1" x14ac:dyDescent="0.2"/>
    <row r="690" ht="20.100000000000001" customHeight="1" x14ac:dyDescent="0.2"/>
    <row r="691" ht="20.100000000000001" customHeight="1" x14ac:dyDescent="0.2"/>
    <row r="692" ht="20.100000000000001" customHeight="1" x14ac:dyDescent="0.2"/>
    <row r="693" ht="20.100000000000001" customHeight="1" x14ac:dyDescent="0.2"/>
    <row r="694" ht="20.100000000000001" customHeight="1" x14ac:dyDescent="0.2"/>
    <row r="695" ht="20.100000000000001" customHeight="1" x14ac:dyDescent="0.2"/>
    <row r="696" ht="20.100000000000001" customHeight="1" x14ac:dyDescent="0.2"/>
    <row r="697" ht="20.100000000000001" customHeight="1" x14ac:dyDescent="0.2"/>
    <row r="698" ht="20.100000000000001" customHeight="1" x14ac:dyDescent="0.2"/>
    <row r="699" ht="20.100000000000001" customHeight="1" x14ac:dyDescent="0.2"/>
    <row r="700" ht="20.100000000000001" customHeight="1" x14ac:dyDescent="0.2"/>
    <row r="701" ht="20.100000000000001" customHeight="1" x14ac:dyDescent="0.2"/>
    <row r="702" ht="20.100000000000001" customHeight="1" x14ac:dyDescent="0.2"/>
    <row r="703" ht="20.100000000000001" customHeight="1" x14ac:dyDescent="0.2"/>
    <row r="704" ht="20.100000000000001" customHeight="1" x14ac:dyDescent="0.2"/>
    <row r="705" ht="20.100000000000001" customHeight="1" x14ac:dyDescent="0.2"/>
    <row r="706" ht="20.100000000000001" customHeight="1" x14ac:dyDescent="0.2"/>
    <row r="707" ht="20.100000000000001" customHeight="1" x14ac:dyDescent="0.2"/>
    <row r="708" ht="20.100000000000001" customHeight="1" x14ac:dyDescent="0.2"/>
    <row r="709" ht="20.100000000000001" customHeight="1" x14ac:dyDescent="0.2"/>
    <row r="710" ht="20.100000000000001" customHeight="1" x14ac:dyDescent="0.2"/>
    <row r="711" ht="20.100000000000001" customHeight="1" x14ac:dyDescent="0.2"/>
    <row r="712" ht="20.100000000000001" customHeight="1" x14ac:dyDescent="0.2"/>
    <row r="713" ht="20.100000000000001" customHeight="1" x14ac:dyDescent="0.2"/>
    <row r="714" ht="20.100000000000001" customHeight="1" x14ac:dyDescent="0.2"/>
    <row r="715" ht="20.100000000000001" customHeight="1" x14ac:dyDescent="0.2"/>
    <row r="716" ht="20.100000000000001" customHeight="1" x14ac:dyDescent="0.2"/>
    <row r="717" ht="20.100000000000001" customHeight="1" x14ac:dyDescent="0.2"/>
    <row r="718" ht="20.100000000000001" customHeight="1" x14ac:dyDescent="0.2"/>
    <row r="719" ht="20.100000000000001" customHeight="1" x14ac:dyDescent="0.2"/>
    <row r="720" ht="20.100000000000001" customHeight="1" x14ac:dyDescent="0.2"/>
    <row r="721" ht="20.100000000000001" customHeight="1" x14ac:dyDescent="0.2"/>
    <row r="722" ht="20.100000000000001" customHeight="1" x14ac:dyDescent="0.2"/>
    <row r="723" ht="20.100000000000001" customHeight="1" x14ac:dyDescent="0.2"/>
    <row r="724" ht="20.100000000000001" customHeight="1" x14ac:dyDescent="0.2"/>
    <row r="725" ht="20.100000000000001" customHeight="1" x14ac:dyDescent="0.2"/>
    <row r="726" ht="20.100000000000001" customHeight="1" x14ac:dyDescent="0.2"/>
    <row r="727" ht="20.100000000000001" customHeight="1" x14ac:dyDescent="0.2"/>
    <row r="728" ht="20.100000000000001" customHeight="1" x14ac:dyDescent="0.2"/>
    <row r="729" ht="20.100000000000001" customHeight="1" x14ac:dyDescent="0.2"/>
    <row r="730" ht="20.100000000000001" customHeight="1" x14ac:dyDescent="0.2"/>
    <row r="731" ht="20.100000000000001" customHeight="1" x14ac:dyDescent="0.2"/>
    <row r="732" ht="20.100000000000001" customHeight="1" x14ac:dyDescent="0.2"/>
    <row r="733" ht="20.100000000000001" customHeight="1" x14ac:dyDescent="0.2"/>
    <row r="734" ht="20.100000000000001" customHeight="1" x14ac:dyDescent="0.2"/>
    <row r="735" ht="20.100000000000001" customHeight="1" x14ac:dyDescent="0.2"/>
    <row r="736" ht="20.100000000000001" customHeight="1" x14ac:dyDescent="0.2"/>
    <row r="737" ht="20.100000000000001" customHeight="1" x14ac:dyDescent="0.2"/>
    <row r="738" ht="20.100000000000001" customHeight="1" x14ac:dyDescent="0.2"/>
    <row r="739" ht="20.100000000000001" customHeight="1" x14ac:dyDescent="0.2"/>
    <row r="740" ht="20.100000000000001" customHeight="1" x14ac:dyDescent="0.2"/>
    <row r="741" ht="20.100000000000001" customHeight="1" x14ac:dyDescent="0.2"/>
    <row r="742" ht="20.100000000000001" customHeight="1" x14ac:dyDescent="0.2"/>
    <row r="743" ht="20.100000000000001" customHeight="1" x14ac:dyDescent="0.2"/>
    <row r="744" ht="20.100000000000001" customHeight="1" x14ac:dyDescent="0.2"/>
    <row r="745" ht="20.100000000000001" customHeight="1" x14ac:dyDescent="0.2"/>
    <row r="746" ht="20.100000000000001" customHeight="1" x14ac:dyDescent="0.2"/>
    <row r="747" ht="20.100000000000001" customHeight="1" x14ac:dyDescent="0.2"/>
    <row r="748" ht="20.100000000000001" customHeight="1" x14ac:dyDescent="0.2"/>
    <row r="749" ht="20.100000000000001" customHeight="1" x14ac:dyDescent="0.2"/>
    <row r="750" ht="20.100000000000001" customHeight="1" x14ac:dyDescent="0.2"/>
    <row r="751" ht="20.100000000000001" customHeight="1" x14ac:dyDescent="0.2"/>
    <row r="752" ht="20.100000000000001" customHeight="1" x14ac:dyDescent="0.2"/>
    <row r="753" ht="20.100000000000001" customHeight="1" x14ac:dyDescent="0.2"/>
    <row r="754" ht="20.100000000000001" customHeight="1" x14ac:dyDescent="0.2"/>
    <row r="755" ht="20.100000000000001" customHeight="1" x14ac:dyDescent="0.2"/>
    <row r="756" ht="20.100000000000001" customHeight="1" x14ac:dyDescent="0.2"/>
    <row r="757" ht="20.100000000000001" customHeight="1" x14ac:dyDescent="0.2"/>
    <row r="758" ht="20.100000000000001" customHeight="1" x14ac:dyDescent="0.2"/>
    <row r="759" ht="20.100000000000001" customHeight="1" x14ac:dyDescent="0.2"/>
    <row r="760" ht="20.100000000000001" customHeight="1" x14ac:dyDescent="0.2"/>
    <row r="761" ht="20.100000000000001" customHeight="1" x14ac:dyDescent="0.2"/>
    <row r="762" ht="20.100000000000001" customHeight="1" x14ac:dyDescent="0.2"/>
    <row r="763" ht="20.100000000000001" customHeight="1" x14ac:dyDescent="0.2"/>
    <row r="764" ht="20.100000000000001" customHeight="1" x14ac:dyDescent="0.2"/>
    <row r="765" ht="20.100000000000001" customHeight="1" x14ac:dyDescent="0.2"/>
    <row r="766" ht="20.100000000000001" customHeight="1" x14ac:dyDescent="0.2"/>
    <row r="767" ht="20.100000000000001" customHeight="1" x14ac:dyDescent="0.2"/>
    <row r="768" ht="20.100000000000001" customHeight="1" x14ac:dyDescent="0.2"/>
    <row r="769" ht="20.100000000000001" customHeight="1" x14ac:dyDescent="0.2"/>
    <row r="770" ht="20.100000000000001" customHeight="1" x14ac:dyDescent="0.2"/>
    <row r="771" ht="20.100000000000001" customHeight="1" x14ac:dyDescent="0.2"/>
    <row r="772" ht="20.100000000000001" customHeight="1" x14ac:dyDescent="0.2"/>
    <row r="773" ht="20.100000000000001" customHeight="1" x14ac:dyDescent="0.2"/>
    <row r="774" ht="20.100000000000001" customHeight="1" x14ac:dyDescent="0.2"/>
    <row r="775" ht="20.100000000000001" customHeight="1" x14ac:dyDescent="0.2"/>
    <row r="776" ht="20.100000000000001" customHeight="1" x14ac:dyDescent="0.2"/>
    <row r="777" ht="20.100000000000001" customHeight="1" x14ac:dyDescent="0.2"/>
    <row r="778" ht="20.100000000000001" customHeight="1" x14ac:dyDescent="0.2"/>
    <row r="779" ht="20.100000000000001" customHeight="1" x14ac:dyDescent="0.2"/>
    <row r="780" ht="20.100000000000001" customHeight="1" x14ac:dyDescent="0.2"/>
    <row r="781" ht="20.100000000000001" customHeight="1" x14ac:dyDescent="0.2"/>
    <row r="782" ht="20.100000000000001" customHeight="1" x14ac:dyDescent="0.2"/>
    <row r="783" ht="20.100000000000001" customHeight="1" x14ac:dyDescent="0.2"/>
    <row r="784" ht="20.100000000000001" customHeight="1" x14ac:dyDescent="0.2"/>
    <row r="785" ht="20.100000000000001" customHeight="1" x14ac:dyDescent="0.2"/>
    <row r="786" ht="20.100000000000001" customHeight="1" x14ac:dyDescent="0.2"/>
    <row r="787" ht="20.100000000000001" customHeight="1" x14ac:dyDescent="0.2"/>
    <row r="788" ht="20.100000000000001" customHeight="1" x14ac:dyDescent="0.2"/>
    <row r="789" ht="20.100000000000001" customHeight="1" x14ac:dyDescent="0.2"/>
    <row r="790" ht="20.100000000000001" customHeight="1" x14ac:dyDescent="0.2"/>
    <row r="791" ht="20.100000000000001" customHeight="1" x14ac:dyDescent="0.2"/>
    <row r="792" ht="20.100000000000001" customHeight="1" x14ac:dyDescent="0.2"/>
    <row r="793" ht="20.100000000000001" customHeight="1" x14ac:dyDescent="0.2"/>
    <row r="794" ht="20.100000000000001" customHeight="1" x14ac:dyDescent="0.2"/>
    <row r="795" ht="20.100000000000001" customHeight="1" x14ac:dyDescent="0.2"/>
    <row r="796" ht="20.100000000000001" customHeight="1" x14ac:dyDescent="0.2"/>
    <row r="797" ht="20.100000000000001" customHeight="1" x14ac:dyDescent="0.2"/>
    <row r="798" ht="20.100000000000001" customHeight="1" x14ac:dyDescent="0.2"/>
    <row r="799" ht="20.100000000000001" customHeight="1" x14ac:dyDescent="0.2"/>
    <row r="800" ht="20.100000000000001" customHeight="1" x14ac:dyDescent="0.2"/>
    <row r="801" ht="20.100000000000001" customHeight="1" x14ac:dyDescent="0.2"/>
    <row r="802" ht="20.100000000000001" customHeight="1" x14ac:dyDescent="0.2"/>
    <row r="803" ht="20.100000000000001" customHeight="1" x14ac:dyDescent="0.2"/>
    <row r="804" ht="20.100000000000001" customHeight="1" x14ac:dyDescent="0.2"/>
    <row r="805" ht="20.100000000000001" customHeight="1" x14ac:dyDescent="0.2"/>
    <row r="806" ht="20.100000000000001" customHeight="1" x14ac:dyDescent="0.2"/>
    <row r="807" ht="20.100000000000001" customHeight="1" x14ac:dyDescent="0.2"/>
    <row r="808" ht="20.100000000000001" customHeight="1" x14ac:dyDescent="0.2"/>
    <row r="809" ht="20.100000000000001" customHeight="1" x14ac:dyDescent="0.2"/>
    <row r="810" ht="20.100000000000001" customHeight="1" x14ac:dyDescent="0.2"/>
    <row r="811" ht="20.100000000000001" customHeight="1" x14ac:dyDescent="0.2"/>
    <row r="812" ht="20.100000000000001" customHeight="1" x14ac:dyDescent="0.2"/>
    <row r="813" ht="20.100000000000001" customHeight="1" x14ac:dyDescent="0.2"/>
    <row r="814" ht="20.100000000000001" customHeight="1" x14ac:dyDescent="0.2"/>
    <row r="815" ht="20.100000000000001" customHeight="1" x14ac:dyDescent="0.2"/>
    <row r="816" ht="20.100000000000001" customHeight="1" x14ac:dyDescent="0.2"/>
    <row r="817" ht="20.100000000000001" customHeight="1" x14ac:dyDescent="0.2"/>
    <row r="818" ht="20.100000000000001" customHeight="1" x14ac:dyDescent="0.2"/>
    <row r="819" ht="20.100000000000001" customHeight="1" x14ac:dyDescent="0.2"/>
    <row r="820" ht="20.100000000000001" customHeight="1" x14ac:dyDescent="0.2"/>
    <row r="821" ht="20.100000000000001" customHeight="1" x14ac:dyDescent="0.2"/>
    <row r="822" ht="20.100000000000001" customHeight="1" x14ac:dyDescent="0.2"/>
    <row r="823" ht="20.100000000000001" customHeight="1" x14ac:dyDescent="0.2"/>
    <row r="824" ht="20.100000000000001" customHeight="1" x14ac:dyDescent="0.2"/>
    <row r="825" ht="20.100000000000001" customHeight="1" x14ac:dyDescent="0.2"/>
    <row r="826" ht="20.100000000000001" customHeight="1" x14ac:dyDescent="0.2"/>
    <row r="827" ht="20.100000000000001" customHeight="1" x14ac:dyDescent="0.2"/>
    <row r="828" ht="20.100000000000001" customHeight="1" x14ac:dyDescent="0.2"/>
    <row r="829" ht="20.100000000000001" customHeight="1" x14ac:dyDescent="0.2"/>
    <row r="830" ht="20.100000000000001" customHeight="1" x14ac:dyDescent="0.2"/>
    <row r="831" ht="20.100000000000001" customHeight="1" x14ac:dyDescent="0.2"/>
    <row r="832" ht="20.100000000000001" customHeight="1" x14ac:dyDescent="0.2"/>
    <row r="833" ht="20.100000000000001" customHeight="1" x14ac:dyDescent="0.2"/>
    <row r="834" ht="20.100000000000001" customHeight="1" x14ac:dyDescent="0.2"/>
    <row r="835" ht="20.100000000000001" customHeight="1" x14ac:dyDescent="0.2"/>
    <row r="836" ht="20.100000000000001" customHeight="1" x14ac:dyDescent="0.2"/>
    <row r="837" ht="20.100000000000001" customHeight="1" x14ac:dyDescent="0.2"/>
    <row r="838" ht="20.100000000000001" customHeight="1" x14ac:dyDescent="0.2"/>
    <row r="839" ht="20.100000000000001" customHeight="1" x14ac:dyDescent="0.2"/>
    <row r="840" ht="20.100000000000001" customHeight="1" x14ac:dyDescent="0.2"/>
    <row r="841" ht="20.100000000000001" customHeight="1" x14ac:dyDescent="0.2"/>
    <row r="842" ht="20.100000000000001" customHeight="1" x14ac:dyDescent="0.2"/>
    <row r="843" ht="20.100000000000001" customHeight="1" x14ac:dyDescent="0.2"/>
    <row r="844" ht="20.100000000000001" customHeight="1" x14ac:dyDescent="0.2"/>
    <row r="845" ht="20.100000000000001" customHeight="1" x14ac:dyDescent="0.2"/>
    <row r="846" ht="20.100000000000001" customHeight="1" x14ac:dyDescent="0.2"/>
    <row r="847" ht="20.100000000000001" customHeight="1" x14ac:dyDescent="0.2"/>
    <row r="848" ht="20.100000000000001" customHeight="1" x14ac:dyDescent="0.2"/>
    <row r="849" ht="20.100000000000001" customHeight="1" x14ac:dyDescent="0.2"/>
    <row r="850" ht="20.100000000000001" customHeight="1" x14ac:dyDescent="0.2"/>
    <row r="851" ht="20.100000000000001" customHeight="1" x14ac:dyDescent="0.2"/>
    <row r="852" ht="20.100000000000001" customHeight="1" x14ac:dyDescent="0.2"/>
    <row r="853" ht="20.100000000000001" customHeight="1" x14ac:dyDescent="0.2"/>
    <row r="854" ht="20.100000000000001" customHeight="1" x14ac:dyDescent="0.2"/>
    <row r="855" ht="20.100000000000001" customHeight="1" x14ac:dyDescent="0.2"/>
    <row r="856" ht="20.100000000000001" customHeight="1" x14ac:dyDescent="0.2"/>
    <row r="857" ht="20.100000000000001" customHeight="1" x14ac:dyDescent="0.2"/>
    <row r="858" ht="20.100000000000001" customHeight="1" x14ac:dyDescent="0.2"/>
    <row r="859" ht="20.100000000000001" customHeight="1" x14ac:dyDescent="0.2"/>
    <row r="860" ht="20.100000000000001" customHeight="1" x14ac:dyDescent="0.2"/>
    <row r="861" ht="20.100000000000001" customHeight="1" x14ac:dyDescent="0.2"/>
    <row r="862" ht="20.100000000000001" customHeight="1" x14ac:dyDescent="0.2"/>
    <row r="863" ht="20.100000000000001" customHeight="1" x14ac:dyDescent="0.2"/>
    <row r="864" ht="20.100000000000001" customHeight="1" x14ac:dyDescent="0.2"/>
    <row r="865" ht="20.100000000000001" customHeight="1" x14ac:dyDescent="0.2"/>
    <row r="866" ht="20.100000000000001" customHeight="1" x14ac:dyDescent="0.2"/>
    <row r="867" ht="20.100000000000001" customHeight="1" x14ac:dyDescent="0.2"/>
    <row r="868" ht="20.100000000000001" customHeight="1" x14ac:dyDescent="0.2"/>
    <row r="869" ht="20.100000000000001" customHeight="1" x14ac:dyDescent="0.2"/>
    <row r="870" ht="20.100000000000001" customHeight="1" x14ac:dyDescent="0.2"/>
    <row r="871" ht="20.100000000000001" customHeight="1" x14ac:dyDescent="0.2"/>
    <row r="872" ht="20.100000000000001" customHeight="1" x14ac:dyDescent="0.2"/>
    <row r="873" ht="20.100000000000001" customHeight="1" x14ac:dyDescent="0.2"/>
    <row r="874" ht="20.100000000000001" customHeight="1" x14ac:dyDescent="0.2"/>
    <row r="875" ht="20.100000000000001" customHeight="1" x14ac:dyDescent="0.2"/>
    <row r="876" ht="20.100000000000001" customHeight="1" x14ac:dyDescent="0.2"/>
    <row r="877" ht="20.100000000000001" customHeight="1" x14ac:dyDescent="0.2"/>
    <row r="878" ht="20.100000000000001" customHeight="1" x14ac:dyDescent="0.2"/>
    <row r="879" ht="20.100000000000001" customHeight="1" x14ac:dyDescent="0.2"/>
    <row r="880" ht="20.100000000000001" customHeight="1" x14ac:dyDescent="0.2"/>
    <row r="881" ht="20.100000000000001" customHeight="1" x14ac:dyDescent="0.2"/>
    <row r="882" ht="20.100000000000001" customHeight="1" x14ac:dyDescent="0.2"/>
    <row r="883" ht="20.100000000000001" customHeight="1" x14ac:dyDescent="0.2"/>
    <row r="884" ht="20.100000000000001" customHeight="1" x14ac:dyDescent="0.2"/>
    <row r="885" ht="20.100000000000001" customHeight="1" x14ac:dyDescent="0.2"/>
    <row r="886" ht="20.100000000000001" customHeight="1" x14ac:dyDescent="0.2"/>
    <row r="887" ht="20.100000000000001" customHeight="1" x14ac:dyDescent="0.2"/>
    <row r="888" ht="20.100000000000001" customHeight="1" x14ac:dyDescent="0.2"/>
    <row r="889" ht="20.100000000000001" customHeight="1" x14ac:dyDescent="0.2"/>
    <row r="890" ht="20.100000000000001" customHeight="1" x14ac:dyDescent="0.2"/>
    <row r="891" ht="20.100000000000001" customHeight="1" x14ac:dyDescent="0.2"/>
    <row r="892" ht="20.100000000000001" customHeight="1" x14ac:dyDescent="0.2"/>
    <row r="893" ht="20.100000000000001" customHeight="1" x14ac:dyDescent="0.2"/>
    <row r="894" ht="20.100000000000001" customHeight="1" x14ac:dyDescent="0.2"/>
    <row r="895" ht="20.100000000000001" customHeight="1" x14ac:dyDescent="0.2"/>
    <row r="896" ht="20.100000000000001" customHeight="1" x14ac:dyDescent="0.2"/>
    <row r="897" ht="20.100000000000001" customHeight="1" x14ac:dyDescent="0.2"/>
    <row r="898" ht="20.100000000000001" customHeight="1" x14ac:dyDescent="0.2"/>
    <row r="899" ht="20.100000000000001" customHeight="1" x14ac:dyDescent="0.2"/>
    <row r="900" ht="20.100000000000001" customHeight="1" x14ac:dyDescent="0.2"/>
    <row r="901" ht="20.100000000000001" customHeight="1" x14ac:dyDescent="0.2"/>
    <row r="902" ht="20.100000000000001" customHeight="1" x14ac:dyDescent="0.2"/>
    <row r="903" ht="20.100000000000001" customHeight="1" x14ac:dyDescent="0.2"/>
    <row r="904" ht="20.100000000000001" customHeight="1" x14ac:dyDescent="0.2"/>
    <row r="905" ht="20.100000000000001" customHeight="1" x14ac:dyDescent="0.2"/>
    <row r="906" ht="20.100000000000001" customHeight="1" x14ac:dyDescent="0.2"/>
    <row r="907" ht="20.100000000000001" customHeight="1" x14ac:dyDescent="0.2"/>
    <row r="908" ht="20.100000000000001" customHeight="1" x14ac:dyDescent="0.2"/>
    <row r="909" ht="20.100000000000001" customHeight="1" x14ac:dyDescent="0.2"/>
    <row r="910" ht="20.100000000000001" customHeight="1" x14ac:dyDescent="0.2"/>
    <row r="911" ht="20.100000000000001" customHeight="1" x14ac:dyDescent="0.2"/>
    <row r="912" ht="20.100000000000001" customHeight="1" x14ac:dyDescent="0.2"/>
    <row r="913" ht="20.100000000000001" customHeight="1" x14ac:dyDescent="0.2"/>
    <row r="914" ht="20.100000000000001" customHeight="1" x14ac:dyDescent="0.2"/>
    <row r="915" ht="20.100000000000001" customHeight="1" x14ac:dyDescent="0.2"/>
    <row r="916" ht="20.100000000000001" customHeight="1" x14ac:dyDescent="0.2"/>
    <row r="917" ht="20.100000000000001" customHeight="1" x14ac:dyDescent="0.2"/>
    <row r="918" ht="20.100000000000001" customHeight="1" x14ac:dyDescent="0.2"/>
    <row r="919" ht="20.100000000000001" customHeight="1" x14ac:dyDescent="0.2"/>
    <row r="920" ht="20.100000000000001" customHeight="1" x14ac:dyDescent="0.2"/>
    <row r="921" ht="20.100000000000001" customHeight="1" x14ac:dyDescent="0.2"/>
    <row r="922" ht="20.100000000000001" customHeight="1" x14ac:dyDescent="0.2"/>
    <row r="923" ht="20.100000000000001" customHeight="1" x14ac:dyDescent="0.2"/>
    <row r="924" ht="20.100000000000001" customHeight="1" x14ac:dyDescent="0.2"/>
    <row r="925" ht="20.100000000000001" customHeight="1" x14ac:dyDescent="0.2"/>
    <row r="926" ht="20.100000000000001" customHeight="1" x14ac:dyDescent="0.2"/>
    <row r="927" ht="20.100000000000001" customHeight="1" x14ac:dyDescent="0.2"/>
    <row r="928" ht="20.100000000000001" customHeight="1" x14ac:dyDescent="0.2"/>
    <row r="929" ht="20.100000000000001" customHeight="1" x14ac:dyDescent="0.2"/>
    <row r="930" ht="20.100000000000001" customHeight="1" x14ac:dyDescent="0.2"/>
    <row r="931" ht="20.100000000000001" customHeight="1" x14ac:dyDescent="0.2"/>
    <row r="932" ht="20.100000000000001" customHeight="1" x14ac:dyDescent="0.2"/>
    <row r="933" ht="20.100000000000001" customHeight="1" x14ac:dyDescent="0.2"/>
    <row r="934" ht="20.100000000000001" customHeight="1" x14ac:dyDescent="0.2"/>
    <row r="935" ht="20.100000000000001" customHeight="1" x14ac:dyDescent="0.2"/>
    <row r="936" ht="20.100000000000001" customHeight="1" x14ac:dyDescent="0.2"/>
    <row r="937" ht="20.100000000000001" customHeight="1" x14ac:dyDescent="0.2"/>
    <row r="938" ht="20.100000000000001" customHeight="1" x14ac:dyDescent="0.2"/>
    <row r="939" ht="20.100000000000001" customHeight="1" x14ac:dyDescent="0.2"/>
    <row r="940" ht="20.100000000000001" customHeight="1" x14ac:dyDescent="0.2"/>
    <row r="941" ht="20.100000000000001" customHeight="1" x14ac:dyDescent="0.2"/>
    <row r="942" ht="20.100000000000001" customHeight="1" x14ac:dyDescent="0.2"/>
    <row r="943" ht="20.100000000000001" customHeight="1" x14ac:dyDescent="0.2"/>
    <row r="944" ht="20.100000000000001" customHeight="1" x14ac:dyDescent="0.2"/>
    <row r="945" ht="20.100000000000001" customHeight="1" x14ac:dyDescent="0.2"/>
    <row r="946" ht="20.100000000000001" customHeight="1" x14ac:dyDescent="0.2"/>
    <row r="947" ht="20.100000000000001" customHeight="1" x14ac:dyDescent="0.2"/>
    <row r="948" ht="20.100000000000001" customHeight="1" x14ac:dyDescent="0.2"/>
    <row r="949" ht="20.100000000000001" customHeight="1" x14ac:dyDescent="0.2"/>
    <row r="950" ht="20.100000000000001" customHeight="1" x14ac:dyDescent="0.2"/>
    <row r="951" ht="20.100000000000001" customHeight="1" x14ac:dyDescent="0.2"/>
    <row r="952" ht="20.100000000000001" customHeight="1" x14ac:dyDescent="0.2"/>
    <row r="953" ht="20.100000000000001" customHeight="1" x14ac:dyDescent="0.2"/>
    <row r="954" ht="20.100000000000001" customHeight="1" x14ac:dyDescent="0.2"/>
    <row r="955" ht="20.100000000000001" customHeight="1" x14ac:dyDescent="0.2"/>
    <row r="956" ht="20.100000000000001" customHeight="1" x14ac:dyDescent="0.2"/>
    <row r="957" ht="20.100000000000001" customHeight="1" x14ac:dyDescent="0.2"/>
    <row r="958" ht="20.100000000000001" customHeight="1" x14ac:dyDescent="0.2"/>
    <row r="959" ht="20.100000000000001" customHeight="1" x14ac:dyDescent="0.2"/>
    <row r="960" ht="20.100000000000001" customHeight="1" x14ac:dyDescent="0.2"/>
    <row r="961" ht="20.100000000000001" customHeight="1" x14ac:dyDescent="0.2"/>
    <row r="962" ht="20.100000000000001" customHeight="1" x14ac:dyDescent="0.2"/>
    <row r="963" ht="20.100000000000001" customHeight="1" x14ac:dyDescent="0.2"/>
    <row r="964" ht="20.100000000000001" customHeight="1" x14ac:dyDescent="0.2"/>
    <row r="965" ht="20.100000000000001" customHeight="1" x14ac:dyDescent="0.2"/>
    <row r="966" ht="20.100000000000001" customHeight="1" x14ac:dyDescent="0.2"/>
    <row r="967" ht="20.100000000000001" customHeight="1" x14ac:dyDescent="0.2"/>
    <row r="968" ht="20.100000000000001" customHeight="1" x14ac:dyDescent="0.2"/>
    <row r="969" ht="20.100000000000001" customHeight="1" x14ac:dyDescent="0.2"/>
    <row r="970" ht="20.100000000000001" customHeight="1" x14ac:dyDescent="0.2"/>
    <row r="971" ht="20.100000000000001" customHeight="1" x14ac:dyDescent="0.2"/>
    <row r="972" ht="20.100000000000001" customHeight="1" x14ac:dyDescent="0.2"/>
    <row r="973" ht="20.100000000000001" customHeight="1" x14ac:dyDescent="0.2"/>
    <row r="974" ht="20.100000000000001" customHeight="1" x14ac:dyDescent="0.2"/>
    <row r="975" ht="20.100000000000001" customHeight="1" x14ac:dyDescent="0.2"/>
    <row r="976" ht="20.100000000000001" customHeight="1" x14ac:dyDescent="0.2"/>
    <row r="977" ht="20.100000000000001" customHeight="1" x14ac:dyDescent="0.2"/>
    <row r="978" ht="20.100000000000001" customHeight="1" x14ac:dyDescent="0.2"/>
    <row r="979" ht="20.100000000000001" customHeight="1" x14ac:dyDescent="0.2"/>
    <row r="980" ht="20.100000000000001" customHeight="1" x14ac:dyDescent="0.2"/>
    <row r="981" ht="20.100000000000001" customHeight="1" x14ac:dyDescent="0.2"/>
    <row r="982" ht="20.100000000000001" customHeight="1" x14ac:dyDescent="0.2"/>
    <row r="983" ht="20.100000000000001" customHeight="1" x14ac:dyDescent="0.2"/>
    <row r="984" ht="20.100000000000001" customHeight="1" x14ac:dyDescent="0.2"/>
    <row r="985" ht="20.100000000000001" customHeight="1" x14ac:dyDescent="0.2"/>
    <row r="986" ht="20.100000000000001" customHeight="1" x14ac:dyDescent="0.2"/>
    <row r="987" ht="20.100000000000001" customHeight="1" x14ac:dyDescent="0.2"/>
    <row r="988" ht="20.100000000000001" customHeight="1" x14ac:dyDescent="0.2"/>
    <row r="989" ht="20.100000000000001" customHeight="1" x14ac:dyDescent="0.2"/>
    <row r="990" ht="20.100000000000001" customHeight="1" x14ac:dyDescent="0.2"/>
    <row r="991" ht="20.100000000000001" customHeight="1" x14ac:dyDescent="0.2"/>
    <row r="992" ht="20.100000000000001" customHeight="1" x14ac:dyDescent="0.2"/>
    <row r="993" ht="20.100000000000001" customHeight="1" x14ac:dyDescent="0.2"/>
    <row r="994" ht="20.100000000000001" customHeight="1" x14ac:dyDescent="0.2"/>
    <row r="995" ht="20.100000000000001" customHeight="1" x14ac:dyDescent="0.2"/>
    <row r="996" ht="20.100000000000001" customHeight="1" x14ac:dyDescent="0.2"/>
    <row r="997" ht="20.100000000000001" customHeight="1" x14ac:dyDescent="0.2"/>
    <row r="998" ht="20.100000000000001" customHeight="1" x14ac:dyDescent="0.2"/>
    <row r="999" ht="20.100000000000001" customHeight="1" x14ac:dyDescent="0.2"/>
    <row r="1000" ht="20.100000000000001" customHeight="1" x14ac:dyDescent="0.2"/>
    <row r="1001" ht="20.100000000000001" customHeight="1" x14ac:dyDescent="0.2"/>
    <row r="1002" ht="20.100000000000001" customHeight="1" x14ac:dyDescent="0.2"/>
    <row r="1003" ht="20.100000000000001" customHeight="1" x14ac:dyDescent="0.2"/>
    <row r="1004" ht="20.100000000000001" customHeight="1" x14ac:dyDescent="0.2"/>
    <row r="1005" ht="20.100000000000001" customHeight="1" x14ac:dyDescent="0.2"/>
    <row r="1006" ht="20.100000000000001" customHeight="1" x14ac:dyDescent="0.2"/>
    <row r="1007" ht="20.100000000000001" customHeight="1" x14ac:dyDescent="0.2"/>
    <row r="1008" ht="20.100000000000001" customHeight="1" x14ac:dyDescent="0.2"/>
    <row r="1009" ht="20.100000000000001" customHeight="1" x14ac:dyDescent="0.2"/>
    <row r="1010" ht="20.100000000000001" customHeight="1" x14ac:dyDescent="0.2"/>
    <row r="1011" ht="20.100000000000001" customHeight="1" x14ac:dyDescent="0.2"/>
    <row r="1012" ht="20.100000000000001" customHeight="1" x14ac:dyDescent="0.2"/>
    <row r="1013" ht="20.100000000000001" customHeight="1" x14ac:dyDescent="0.2"/>
    <row r="1014" ht="20.100000000000001" customHeight="1" x14ac:dyDescent="0.2"/>
    <row r="1015" ht="20.100000000000001" customHeight="1" x14ac:dyDescent="0.2"/>
    <row r="1016" ht="20.100000000000001" customHeight="1" x14ac:dyDescent="0.2"/>
    <row r="1017" ht="20.100000000000001" customHeight="1" x14ac:dyDescent="0.2"/>
    <row r="1018" ht="20.100000000000001" customHeight="1" x14ac:dyDescent="0.2"/>
    <row r="1019" ht="20.100000000000001" customHeight="1" x14ac:dyDescent="0.2"/>
    <row r="1020" ht="20.100000000000001" customHeight="1" x14ac:dyDescent="0.2"/>
    <row r="1021" ht="20.100000000000001" customHeight="1" x14ac:dyDescent="0.2"/>
    <row r="1022" ht="20.100000000000001" customHeight="1" x14ac:dyDescent="0.2"/>
    <row r="1023" ht="20.100000000000001" customHeight="1" x14ac:dyDescent="0.2"/>
    <row r="1024" ht="20.100000000000001" customHeight="1" x14ac:dyDescent="0.2"/>
    <row r="1025" ht="20.100000000000001" customHeight="1" x14ac:dyDescent="0.2"/>
    <row r="1026" ht="20.100000000000001" customHeight="1" x14ac:dyDescent="0.2"/>
    <row r="1027" ht="20.100000000000001" customHeight="1" x14ac:dyDescent="0.2"/>
    <row r="1028" ht="20.100000000000001" customHeight="1" x14ac:dyDescent="0.2"/>
    <row r="1029" ht="20.100000000000001" customHeight="1" x14ac:dyDescent="0.2"/>
    <row r="1030" ht="20.100000000000001" customHeight="1" x14ac:dyDescent="0.2"/>
    <row r="1031" ht="20.100000000000001" customHeight="1" x14ac:dyDescent="0.2"/>
    <row r="1032" ht="20.100000000000001" customHeight="1" x14ac:dyDescent="0.2"/>
    <row r="1033" ht="20.100000000000001" customHeight="1" x14ac:dyDescent="0.2"/>
    <row r="1034" ht="20.100000000000001" customHeight="1" x14ac:dyDescent="0.2"/>
    <row r="1035" ht="20.100000000000001" customHeight="1" x14ac:dyDescent="0.2"/>
    <row r="1036" ht="20.100000000000001" customHeight="1" x14ac:dyDescent="0.2"/>
    <row r="1037" ht="20.100000000000001" customHeight="1" x14ac:dyDescent="0.2"/>
    <row r="1038" ht="20.100000000000001" customHeight="1" x14ac:dyDescent="0.2"/>
    <row r="1039" ht="20.100000000000001" customHeight="1" x14ac:dyDescent="0.2"/>
    <row r="1040" ht="20.100000000000001" customHeight="1" x14ac:dyDescent="0.2"/>
    <row r="1041" ht="20.100000000000001" customHeight="1" x14ac:dyDescent="0.2"/>
    <row r="1042" ht="20.100000000000001" customHeight="1" x14ac:dyDescent="0.2"/>
    <row r="1043" ht="20.100000000000001" customHeight="1" x14ac:dyDescent="0.2"/>
    <row r="1044" ht="20.100000000000001" customHeight="1" x14ac:dyDescent="0.2"/>
    <row r="1045" ht="20.100000000000001" customHeight="1" x14ac:dyDescent="0.2"/>
    <row r="1046" ht="20.100000000000001" customHeight="1" x14ac:dyDescent="0.2"/>
    <row r="1047" ht="20.100000000000001" customHeight="1" x14ac:dyDescent="0.2"/>
    <row r="1048" ht="20.100000000000001" customHeight="1" x14ac:dyDescent="0.2"/>
    <row r="1049" ht="20.100000000000001" customHeight="1" x14ac:dyDescent="0.2"/>
    <row r="1050" ht="20.100000000000001" customHeight="1" x14ac:dyDescent="0.2"/>
    <row r="1051" ht="20.100000000000001" customHeight="1" x14ac:dyDescent="0.2"/>
    <row r="1052" ht="20.100000000000001" customHeight="1" x14ac:dyDescent="0.2"/>
    <row r="1053" ht="20.100000000000001" customHeight="1" x14ac:dyDescent="0.2"/>
    <row r="1054" ht="20.100000000000001" customHeight="1" x14ac:dyDescent="0.2"/>
    <row r="1055" ht="20.100000000000001" customHeight="1" x14ac:dyDescent="0.2"/>
    <row r="1056" ht="20.100000000000001" customHeight="1" x14ac:dyDescent="0.2"/>
    <row r="1057" ht="20.100000000000001" customHeight="1" x14ac:dyDescent="0.2"/>
    <row r="1058" ht="20.100000000000001" customHeight="1" x14ac:dyDescent="0.2"/>
    <row r="1059" ht="20.100000000000001" customHeight="1" x14ac:dyDescent="0.2"/>
    <row r="1060" ht="20.100000000000001" customHeight="1" x14ac:dyDescent="0.2"/>
    <row r="1061" ht="20.100000000000001" customHeight="1" x14ac:dyDescent="0.2"/>
    <row r="1062" ht="20.100000000000001" customHeight="1" x14ac:dyDescent="0.2"/>
    <row r="1063" ht="20.100000000000001" customHeight="1" x14ac:dyDescent="0.2"/>
    <row r="1064" ht="20.100000000000001" customHeight="1" x14ac:dyDescent="0.2"/>
    <row r="1065" ht="20.100000000000001" customHeight="1" x14ac:dyDescent="0.2"/>
    <row r="1066" ht="20.100000000000001" customHeight="1" x14ac:dyDescent="0.2"/>
    <row r="1067" ht="20.100000000000001" customHeight="1" x14ac:dyDescent="0.2"/>
    <row r="1068" ht="20.100000000000001" customHeight="1" x14ac:dyDescent="0.2"/>
    <row r="1069" ht="20.100000000000001" customHeight="1" x14ac:dyDescent="0.2"/>
    <row r="1070" ht="20.100000000000001" customHeight="1" x14ac:dyDescent="0.2"/>
    <row r="1071" ht="20.100000000000001" customHeight="1" x14ac:dyDescent="0.2"/>
    <row r="1072" ht="20.100000000000001" customHeight="1" x14ac:dyDescent="0.2"/>
    <row r="1073" ht="20.100000000000001" customHeight="1" x14ac:dyDescent="0.2"/>
    <row r="1074" ht="20.100000000000001" customHeight="1" x14ac:dyDescent="0.2"/>
    <row r="1075" ht="20.100000000000001" customHeight="1" x14ac:dyDescent="0.2"/>
    <row r="1076" ht="20.100000000000001" customHeight="1" x14ac:dyDescent="0.2"/>
    <row r="1077" ht="20.100000000000001" customHeight="1" x14ac:dyDescent="0.2"/>
    <row r="1078" ht="20.100000000000001" customHeight="1" x14ac:dyDescent="0.2"/>
    <row r="1079" ht="20.100000000000001" customHeight="1" x14ac:dyDescent="0.2"/>
    <row r="1080" ht="20.100000000000001" customHeight="1" x14ac:dyDescent="0.2"/>
    <row r="1081" ht="20.100000000000001" customHeight="1" x14ac:dyDescent="0.2"/>
    <row r="1082" ht="20.100000000000001" customHeight="1" x14ac:dyDescent="0.2"/>
    <row r="1083" ht="20.100000000000001" customHeight="1" x14ac:dyDescent="0.2"/>
    <row r="1084" ht="20.100000000000001" customHeight="1" x14ac:dyDescent="0.2"/>
    <row r="1085" ht="20.100000000000001" customHeight="1" x14ac:dyDescent="0.2"/>
    <row r="1086" ht="20.100000000000001" customHeight="1" x14ac:dyDescent="0.2"/>
    <row r="1087" ht="20.100000000000001" customHeight="1" x14ac:dyDescent="0.2"/>
    <row r="1088" ht="20.100000000000001" customHeight="1" x14ac:dyDescent="0.2"/>
    <row r="1089" ht="20.100000000000001" customHeight="1" x14ac:dyDescent="0.2"/>
    <row r="1090" ht="20.100000000000001" customHeight="1" x14ac:dyDescent="0.2"/>
    <row r="1091" ht="20.100000000000001" customHeight="1" x14ac:dyDescent="0.2"/>
    <row r="1092" ht="20.100000000000001" customHeight="1" x14ac:dyDescent="0.2"/>
    <row r="1093" ht="20.100000000000001" customHeight="1" x14ac:dyDescent="0.2"/>
    <row r="1094" ht="20.100000000000001" customHeight="1" x14ac:dyDescent="0.2"/>
    <row r="1095" ht="20.100000000000001" customHeight="1" x14ac:dyDescent="0.2"/>
    <row r="1096" ht="20.100000000000001" customHeight="1" x14ac:dyDescent="0.2"/>
    <row r="1097" ht="20.100000000000001" customHeight="1" x14ac:dyDescent="0.2"/>
    <row r="1098" ht="20.100000000000001" customHeight="1" x14ac:dyDescent="0.2"/>
    <row r="1099" ht="20.100000000000001" customHeight="1" x14ac:dyDescent="0.2"/>
    <row r="1100" ht="20.100000000000001" customHeight="1" x14ac:dyDescent="0.2"/>
    <row r="1101" ht="20.100000000000001" customHeight="1" x14ac:dyDescent="0.2"/>
    <row r="1102" ht="20.100000000000001" customHeight="1" x14ac:dyDescent="0.2"/>
    <row r="1103" ht="20.100000000000001" customHeight="1" x14ac:dyDescent="0.2"/>
    <row r="1104" ht="20.100000000000001" customHeight="1" x14ac:dyDescent="0.2"/>
    <row r="1105" ht="20.100000000000001" customHeight="1" x14ac:dyDescent="0.2"/>
    <row r="1106" ht="20.100000000000001" customHeight="1" x14ac:dyDescent="0.2"/>
    <row r="1107" ht="20.100000000000001" customHeight="1" x14ac:dyDescent="0.2"/>
    <row r="1108" ht="20.100000000000001" customHeight="1" x14ac:dyDescent="0.2"/>
    <row r="1109" ht="20.100000000000001" customHeight="1" x14ac:dyDescent="0.2"/>
    <row r="1110" ht="20.100000000000001" customHeight="1" x14ac:dyDescent="0.2"/>
    <row r="1111" ht="20.100000000000001" customHeight="1" x14ac:dyDescent="0.2"/>
    <row r="1112" ht="20.100000000000001" customHeight="1" x14ac:dyDescent="0.2"/>
    <row r="1113" ht="20.100000000000001" customHeight="1" x14ac:dyDescent="0.2"/>
    <row r="1114" ht="20.100000000000001" customHeight="1" x14ac:dyDescent="0.2"/>
    <row r="1115" ht="20.100000000000001" customHeight="1" x14ac:dyDescent="0.2"/>
    <row r="1116" ht="20.100000000000001" customHeight="1" x14ac:dyDescent="0.2"/>
    <row r="1117" ht="20.100000000000001" customHeight="1" x14ac:dyDescent="0.2"/>
    <row r="1118" ht="20.100000000000001" customHeight="1" x14ac:dyDescent="0.2"/>
    <row r="1119" ht="20.100000000000001" customHeight="1" x14ac:dyDescent="0.2"/>
    <row r="1120" ht="20.100000000000001" customHeight="1" x14ac:dyDescent="0.2"/>
    <row r="1121" ht="20.100000000000001" customHeight="1" x14ac:dyDescent="0.2"/>
    <row r="1122" ht="20.100000000000001" customHeight="1" x14ac:dyDescent="0.2"/>
    <row r="1123" ht="20.100000000000001" customHeight="1" x14ac:dyDescent="0.2"/>
    <row r="1124" ht="20.100000000000001" customHeight="1" x14ac:dyDescent="0.2"/>
    <row r="1125" ht="20.100000000000001" customHeight="1" x14ac:dyDescent="0.2"/>
    <row r="1126" ht="20.100000000000001" customHeight="1" x14ac:dyDescent="0.2"/>
    <row r="1127" ht="20.100000000000001" customHeight="1" x14ac:dyDescent="0.2"/>
    <row r="1128" ht="20.100000000000001" customHeight="1" x14ac:dyDescent="0.2"/>
    <row r="1129" ht="20.100000000000001" customHeight="1" x14ac:dyDescent="0.2"/>
    <row r="1130" ht="20.100000000000001" customHeight="1" x14ac:dyDescent="0.2"/>
    <row r="1131" ht="20.100000000000001" customHeight="1" x14ac:dyDescent="0.2"/>
    <row r="1132" ht="20.100000000000001" customHeight="1" x14ac:dyDescent="0.2"/>
    <row r="1133" ht="20.100000000000001" customHeight="1" x14ac:dyDescent="0.2"/>
    <row r="1134" ht="20.100000000000001" customHeight="1" x14ac:dyDescent="0.2"/>
    <row r="1135" ht="20.100000000000001" customHeight="1" x14ac:dyDescent="0.2"/>
    <row r="1136" ht="20.100000000000001" customHeight="1" x14ac:dyDescent="0.2"/>
    <row r="1137" ht="20.100000000000001" customHeight="1" x14ac:dyDescent="0.2"/>
    <row r="1138" ht="20.100000000000001" customHeight="1" x14ac:dyDescent="0.2"/>
    <row r="1139" ht="20.100000000000001" customHeight="1" x14ac:dyDescent="0.2"/>
    <row r="1140" ht="20.100000000000001" customHeight="1" x14ac:dyDescent="0.2"/>
    <row r="1141" ht="20.100000000000001" customHeight="1" x14ac:dyDescent="0.2"/>
    <row r="1142" ht="20.100000000000001" customHeight="1" x14ac:dyDescent="0.2"/>
    <row r="1143" ht="20.100000000000001" customHeight="1" x14ac:dyDescent="0.2"/>
    <row r="1144" ht="20.100000000000001" customHeight="1" x14ac:dyDescent="0.2"/>
    <row r="1145" ht="20.100000000000001" customHeight="1" x14ac:dyDescent="0.2"/>
    <row r="1146" ht="20.100000000000001" customHeight="1" x14ac:dyDescent="0.2"/>
    <row r="1147" ht="20.100000000000001" customHeight="1" x14ac:dyDescent="0.2"/>
    <row r="1148" ht="20.100000000000001" customHeight="1" x14ac:dyDescent="0.2"/>
    <row r="1149" ht="20.100000000000001" customHeight="1" x14ac:dyDescent="0.2"/>
    <row r="1150" ht="20.100000000000001" customHeight="1" x14ac:dyDescent="0.2"/>
    <row r="1151" ht="20.100000000000001" customHeight="1" x14ac:dyDescent="0.2"/>
    <row r="1152" ht="20.100000000000001" customHeight="1" x14ac:dyDescent="0.2"/>
    <row r="1153" ht="20.100000000000001" customHeight="1" x14ac:dyDescent="0.2"/>
    <row r="1154" ht="20.100000000000001" customHeight="1" x14ac:dyDescent="0.2"/>
    <row r="1155" ht="20.100000000000001" customHeight="1" x14ac:dyDescent="0.2"/>
    <row r="1156" ht="20.100000000000001" customHeight="1" x14ac:dyDescent="0.2"/>
    <row r="1157" ht="20.100000000000001" customHeight="1" x14ac:dyDescent="0.2"/>
    <row r="1158" ht="20.100000000000001" customHeight="1" x14ac:dyDescent="0.2"/>
    <row r="1159" ht="20.100000000000001" customHeight="1" x14ac:dyDescent="0.2"/>
    <row r="1160" ht="20.100000000000001" customHeight="1" x14ac:dyDescent="0.2"/>
    <row r="1161" ht="20.100000000000001" customHeight="1" x14ac:dyDescent="0.2"/>
    <row r="1162" ht="20.100000000000001" customHeight="1" x14ac:dyDescent="0.2"/>
    <row r="1163" ht="20.100000000000001" customHeight="1" x14ac:dyDescent="0.2"/>
    <row r="1164" ht="20.100000000000001" customHeight="1" x14ac:dyDescent="0.2"/>
    <row r="1165" ht="20.100000000000001" customHeight="1" x14ac:dyDescent="0.2"/>
    <row r="1166" ht="20.100000000000001" customHeight="1" x14ac:dyDescent="0.2"/>
    <row r="1167" ht="20.100000000000001" customHeight="1" x14ac:dyDescent="0.2"/>
    <row r="1168" ht="20.100000000000001" customHeight="1" x14ac:dyDescent="0.2"/>
    <row r="1169" ht="20.100000000000001" customHeight="1" x14ac:dyDescent="0.2"/>
    <row r="1170" ht="20.100000000000001" customHeight="1" x14ac:dyDescent="0.2"/>
    <row r="1171" ht="20.100000000000001" customHeight="1" x14ac:dyDescent="0.2"/>
    <row r="1172" ht="20.100000000000001" customHeight="1" x14ac:dyDescent="0.2"/>
    <row r="1173" ht="20.100000000000001" customHeight="1" x14ac:dyDescent="0.2"/>
    <row r="1174" ht="20.100000000000001" customHeight="1" x14ac:dyDescent="0.2"/>
    <row r="1175" ht="20.100000000000001" customHeight="1" x14ac:dyDescent="0.2"/>
    <row r="1176" ht="20.100000000000001" customHeight="1" x14ac:dyDescent="0.2"/>
    <row r="1177" ht="20.100000000000001" customHeight="1" x14ac:dyDescent="0.2"/>
    <row r="1178" ht="20.100000000000001" customHeight="1" x14ac:dyDescent="0.2"/>
    <row r="1179" ht="20.100000000000001" customHeight="1" x14ac:dyDescent="0.2"/>
    <row r="1180" ht="20.100000000000001" customHeight="1" x14ac:dyDescent="0.2"/>
    <row r="1181" ht="20.100000000000001" customHeight="1" x14ac:dyDescent="0.2"/>
    <row r="1182" ht="20.100000000000001" customHeight="1" x14ac:dyDescent="0.2"/>
    <row r="1183" ht="20.100000000000001" customHeight="1" x14ac:dyDescent="0.2"/>
    <row r="1184" ht="20.100000000000001" customHeight="1" x14ac:dyDescent="0.2"/>
    <row r="1185" ht="20.100000000000001" customHeight="1" x14ac:dyDescent="0.2"/>
    <row r="1186" ht="20.100000000000001" customHeight="1" x14ac:dyDescent="0.2"/>
    <row r="1187" ht="20.100000000000001" customHeight="1" x14ac:dyDescent="0.2"/>
    <row r="1188" ht="20.100000000000001" customHeight="1" x14ac:dyDescent="0.2"/>
    <row r="1189" ht="20.100000000000001" customHeight="1" x14ac:dyDescent="0.2"/>
    <row r="1190" ht="20.100000000000001" customHeight="1" x14ac:dyDescent="0.2"/>
    <row r="1191" ht="20.100000000000001" customHeight="1" x14ac:dyDescent="0.2"/>
    <row r="1192" ht="20.100000000000001" customHeight="1" x14ac:dyDescent="0.2"/>
    <row r="1193" ht="20.100000000000001" customHeight="1" x14ac:dyDescent="0.2"/>
    <row r="1194" ht="20.100000000000001" customHeight="1" x14ac:dyDescent="0.2"/>
    <row r="1195" ht="20.100000000000001" customHeight="1" x14ac:dyDescent="0.2"/>
    <row r="1196" ht="20.100000000000001" customHeight="1" x14ac:dyDescent="0.2"/>
    <row r="1197" ht="20.100000000000001" customHeight="1" x14ac:dyDescent="0.2"/>
    <row r="1198" ht="20.100000000000001" customHeight="1" x14ac:dyDescent="0.2"/>
    <row r="1199" ht="20.100000000000001" customHeight="1" x14ac:dyDescent="0.2"/>
    <row r="1200" ht="20.100000000000001" customHeight="1" x14ac:dyDescent="0.2"/>
    <row r="1201" ht="20.100000000000001" customHeight="1" x14ac:dyDescent="0.2"/>
    <row r="1202" ht="20.100000000000001" customHeight="1" x14ac:dyDescent="0.2"/>
    <row r="1203" ht="20.100000000000001" customHeight="1" x14ac:dyDescent="0.2"/>
    <row r="1204" ht="20.100000000000001" customHeight="1" x14ac:dyDescent="0.2"/>
    <row r="1205" ht="20.100000000000001" customHeight="1" x14ac:dyDescent="0.2"/>
    <row r="1206" ht="20.100000000000001" customHeight="1" x14ac:dyDescent="0.2"/>
    <row r="1207" ht="20.100000000000001" customHeight="1" x14ac:dyDescent="0.2"/>
    <row r="1208" ht="20.100000000000001" customHeight="1" x14ac:dyDescent="0.2"/>
    <row r="1209" ht="20.100000000000001" customHeight="1" x14ac:dyDescent="0.2"/>
    <row r="1210" ht="20.100000000000001" customHeight="1" x14ac:dyDescent="0.2"/>
    <row r="1211" ht="20.100000000000001" customHeight="1" x14ac:dyDescent="0.2"/>
    <row r="1212" ht="20.100000000000001" customHeight="1" x14ac:dyDescent="0.2"/>
    <row r="1213" ht="20.100000000000001" customHeight="1" x14ac:dyDescent="0.2"/>
    <row r="1214" ht="20.100000000000001" customHeight="1" x14ac:dyDescent="0.2"/>
    <row r="1215" ht="20.100000000000001" customHeight="1" x14ac:dyDescent="0.2"/>
    <row r="1216" ht="20.100000000000001" customHeight="1" x14ac:dyDescent="0.2"/>
    <row r="1217" ht="20.100000000000001" customHeight="1" x14ac:dyDescent="0.2"/>
    <row r="1218" ht="20.100000000000001" customHeight="1" x14ac:dyDescent="0.2"/>
    <row r="1219" ht="20.100000000000001" customHeight="1" x14ac:dyDescent="0.2"/>
    <row r="1220" ht="20.100000000000001" customHeight="1" x14ac:dyDescent="0.2"/>
    <row r="1221" ht="20.100000000000001" customHeight="1" x14ac:dyDescent="0.2"/>
    <row r="1222" ht="20.100000000000001" customHeight="1" x14ac:dyDescent="0.2"/>
    <row r="1223" ht="20.100000000000001" customHeight="1" x14ac:dyDescent="0.2"/>
    <row r="1224" ht="20.100000000000001" customHeight="1" x14ac:dyDescent="0.2"/>
    <row r="1225" ht="20.100000000000001" customHeight="1" x14ac:dyDescent="0.2"/>
    <row r="1226" ht="20.100000000000001" customHeight="1" x14ac:dyDescent="0.2"/>
    <row r="1227" ht="20.100000000000001" customHeight="1" x14ac:dyDescent="0.2"/>
    <row r="1228" ht="20.100000000000001" customHeight="1" x14ac:dyDescent="0.2"/>
    <row r="1229" ht="20.100000000000001" customHeight="1" x14ac:dyDescent="0.2"/>
    <row r="1230" ht="20.100000000000001" customHeight="1" x14ac:dyDescent="0.2"/>
    <row r="1231" ht="20.100000000000001" customHeight="1" x14ac:dyDescent="0.2"/>
    <row r="1232" ht="20.100000000000001" customHeight="1" x14ac:dyDescent="0.2"/>
    <row r="1233" ht="20.100000000000001" customHeight="1" x14ac:dyDescent="0.2"/>
    <row r="1234" ht="20.100000000000001" customHeight="1" x14ac:dyDescent="0.2"/>
    <row r="1235" ht="20.100000000000001" customHeight="1" x14ac:dyDescent="0.2"/>
    <row r="1236" ht="20.100000000000001" customHeight="1" x14ac:dyDescent="0.2"/>
    <row r="1237" ht="20.100000000000001" customHeight="1" x14ac:dyDescent="0.2"/>
    <row r="1238" ht="20.100000000000001" customHeight="1" x14ac:dyDescent="0.2"/>
    <row r="1239" ht="20.100000000000001" customHeight="1" x14ac:dyDescent="0.2"/>
    <row r="1240" ht="20.100000000000001" customHeight="1" x14ac:dyDescent="0.2"/>
    <row r="1241" ht="20.100000000000001" customHeight="1" x14ac:dyDescent="0.2"/>
    <row r="1242" ht="20.100000000000001" customHeight="1" x14ac:dyDescent="0.2"/>
    <row r="1243" ht="20.100000000000001" customHeight="1" x14ac:dyDescent="0.2"/>
    <row r="1244" ht="20.100000000000001" customHeight="1" x14ac:dyDescent="0.2"/>
    <row r="1245" ht="20.100000000000001" customHeight="1" x14ac:dyDescent="0.2"/>
    <row r="1246" ht="20.100000000000001" customHeight="1" x14ac:dyDescent="0.2"/>
    <row r="1247" ht="20.100000000000001" customHeight="1" x14ac:dyDescent="0.2"/>
    <row r="1248" ht="20.100000000000001" customHeight="1" x14ac:dyDescent="0.2"/>
    <row r="1249" ht="20.100000000000001" customHeight="1" x14ac:dyDescent="0.2"/>
    <row r="1250" ht="20.100000000000001" customHeight="1" x14ac:dyDescent="0.2"/>
    <row r="1251" ht="20.100000000000001" customHeight="1" x14ac:dyDescent="0.2"/>
    <row r="1252" ht="20.100000000000001" customHeight="1" x14ac:dyDescent="0.2"/>
    <row r="1253" ht="20.100000000000001" customHeight="1" x14ac:dyDescent="0.2"/>
    <row r="1254" ht="20.100000000000001" customHeight="1" x14ac:dyDescent="0.2"/>
    <row r="1255" ht="20.100000000000001" customHeight="1" x14ac:dyDescent="0.2"/>
    <row r="1256" ht="20.100000000000001" customHeight="1" x14ac:dyDescent="0.2"/>
    <row r="1257" ht="20.100000000000001" customHeight="1" x14ac:dyDescent="0.2"/>
    <row r="1258" ht="20.100000000000001" customHeight="1" x14ac:dyDescent="0.2"/>
    <row r="1259" ht="20.100000000000001" customHeight="1" x14ac:dyDescent="0.2"/>
    <row r="1260" ht="20.100000000000001" customHeight="1" x14ac:dyDescent="0.2"/>
    <row r="1261" ht="20.100000000000001" customHeight="1" x14ac:dyDescent="0.2"/>
    <row r="1262" ht="20.100000000000001" customHeight="1" x14ac:dyDescent="0.2"/>
    <row r="1263" ht="20.100000000000001" customHeight="1" x14ac:dyDescent="0.2"/>
    <row r="1264" ht="20.100000000000001" customHeight="1" x14ac:dyDescent="0.2"/>
    <row r="1265" ht="20.100000000000001" customHeight="1" x14ac:dyDescent="0.2"/>
    <row r="1266" ht="20.100000000000001" customHeight="1" x14ac:dyDescent="0.2"/>
    <row r="1267" ht="20.100000000000001" customHeight="1" x14ac:dyDescent="0.2"/>
    <row r="1268" ht="20.100000000000001" customHeight="1" x14ac:dyDescent="0.2"/>
    <row r="1269" ht="20.100000000000001" customHeight="1" x14ac:dyDescent="0.2"/>
    <row r="1270" ht="20.100000000000001" customHeight="1" x14ac:dyDescent="0.2"/>
    <row r="1271" ht="20.100000000000001" customHeight="1" x14ac:dyDescent="0.2"/>
    <row r="1272" ht="20.100000000000001" customHeight="1" x14ac:dyDescent="0.2"/>
    <row r="1273" ht="20.100000000000001" customHeight="1" x14ac:dyDescent="0.2"/>
    <row r="1274" ht="20.100000000000001" customHeight="1" x14ac:dyDescent="0.2"/>
    <row r="1275" ht="20.100000000000001" customHeight="1" x14ac:dyDescent="0.2"/>
    <row r="1276" ht="20.100000000000001" customHeight="1" x14ac:dyDescent="0.2"/>
    <row r="1277" ht="20.100000000000001" customHeight="1" x14ac:dyDescent="0.2"/>
    <row r="1278" ht="20.100000000000001" customHeight="1" x14ac:dyDescent="0.2"/>
    <row r="1279" ht="20.100000000000001" customHeight="1" x14ac:dyDescent="0.2"/>
    <row r="1280" ht="20.100000000000001" customHeight="1" x14ac:dyDescent="0.2"/>
    <row r="1281" ht="20.100000000000001" customHeight="1" x14ac:dyDescent="0.2"/>
    <row r="1282" ht="20.100000000000001" customHeight="1" x14ac:dyDescent="0.2"/>
    <row r="1283" ht="20.100000000000001" customHeight="1" x14ac:dyDescent="0.2"/>
    <row r="1284" ht="20.100000000000001" customHeight="1" x14ac:dyDescent="0.2"/>
    <row r="1285" ht="20.100000000000001" customHeight="1" x14ac:dyDescent="0.2"/>
    <row r="1286" ht="20.100000000000001" customHeight="1" x14ac:dyDescent="0.2"/>
    <row r="1287" ht="20.100000000000001" customHeight="1" x14ac:dyDescent="0.2"/>
    <row r="1288" ht="20.100000000000001" customHeight="1" x14ac:dyDescent="0.2"/>
    <row r="1289" ht="20.100000000000001" customHeight="1" x14ac:dyDescent="0.2"/>
    <row r="1290" ht="20.100000000000001" customHeight="1" x14ac:dyDescent="0.2"/>
    <row r="1291" ht="20.100000000000001" customHeight="1" x14ac:dyDescent="0.2"/>
    <row r="1292" ht="20.100000000000001" customHeight="1" x14ac:dyDescent="0.2"/>
    <row r="1293" ht="20.100000000000001" customHeight="1" x14ac:dyDescent="0.2"/>
    <row r="1294" ht="20.100000000000001" customHeight="1" x14ac:dyDescent="0.2"/>
    <row r="1295" ht="20.100000000000001" customHeight="1" x14ac:dyDescent="0.2"/>
    <row r="1296" ht="20.100000000000001" customHeight="1" x14ac:dyDescent="0.2"/>
    <row r="1297" ht="20.100000000000001" customHeight="1" x14ac:dyDescent="0.2"/>
    <row r="1298" ht="20.100000000000001" customHeight="1" x14ac:dyDescent="0.2"/>
    <row r="1299" ht="20.100000000000001" customHeight="1" x14ac:dyDescent="0.2"/>
    <row r="1300" ht="20.100000000000001" customHeight="1" x14ac:dyDescent="0.2"/>
    <row r="1301" ht="20.100000000000001" customHeight="1" x14ac:dyDescent="0.2"/>
    <row r="1302" ht="20.100000000000001" customHeight="1" x14ac:dyDescent="0.2"/>
    <row r="1303" ht="20.100000000000001" customHeight="1" x14ac:dyDescent="0.2"/>
    <row r="1304" ht="20.100000000000001" customHeight="1" x14ac:dyDescent="0.2"/>
    <row r="1305" ht="20.100000000000001" customHeight="1" x14ac:dyDescent="0.2"/>
    <row r="1306" ht="20.100000000000001" customHeight="1" x14ac:dyDescent="0.2"/>
    <row r="1307" ht="20.100000000000001" customHeight="1" x14ac:dyDescent="0.2"/>
    <row r="1308" ht="20.100000000000001" customHeight="1" x14ac:dyDescent="0.2"/>
    <row r="1309" ht="20.100000000000001" customHeight="1" x14ac:dyDescent="0.2"/>
    <row r="1310" ht="20.100000000000001" customHeight="1" x14ac:dyDescent="0.2"/>
    <row r="1311" ht="20.100000000000001" customHeight="1" x14ac:dyDescent="0.2"/>
    <row r="1312" ht="20.100000000000001" customHeight="1" x14ac:dyDescent="0.2"/>
    <row r="1313" ht="20.100000000000001" customHeight="1" x14ac:dyDescent="0.2"/>
    <row r="1314" ht="20.100000000000001" customHeight="1" x14ac:dyDescent="0.2"/>
    <row r="1315" ht="20.100000000000001" customHeight="1" x14ac:dyDescent="0.2"/>
    <row r="1316" ht="20.100000000000001" customHeight="1" x14ac:dyDescent="0.2"/>
    <row r="1317" ht="20.100000000000001" customHeight="1" x14ac:dyDescent="0.2"/>
    <row r="1318" ht="20.100000000000001" customHeight="1" x14ac:dyDescent="0.2"/>
    <row r="1319" ht="20.100000000000001" customHeight="1" x14ac:dyDescent="0.2"/>
    <row r="1320" ht="20.100000000000001" customHeight="1" x14ac:dyDescent="0.2"/>
    <row r="1321" ht="20.100000000000001" customHeight="1" x14ac:dyDescent="0.2"/>
    <row r="1322" ht="20.100000000000001" customHeight="1" x14ac:dyDescent="0.2"/>
    <row r="1323" ht="20.100000000000001" customHeight="1" x14ac:dyDescent="0.2"/>
    <row r="1324" ht="20.100000000000001" customHeight="1" x14ac:dyDescent="0.2"/>
    <row r="1325" ht="20.100000000000001" customHeight="1" x14ac:dyDescent="0.2"/>
    <row r="1326" ht="20.100000000000001" customHeight="1" x14ac:dyDescent="0.2"/>
    <row r="1327" ht="20.100000000000001" customHeight="1" x14ac:dyDescent="0.2"/>
    <row r="1328" ht="20.100000000000001" customHeight="1" x14ac:dyDescent="0.2"/>
    <row r="1329" ht="20.100000000000001" customHeight="1" x14ac:dyDescent="0.2"/>
    <row r="1330" ht="20.100000000000001" customHeight="1" x14ac:dyDescent="0.2"/>
    <row r="1331" ht="20.100000000000001" customHeight="1" x14ac:dyDescent="0.2"/>
    <row r="1332" ht="20.100000000000001" customHeight="1" x14ac:dyDescent="0.2"/>
    <row r="1333" ht="20.100000000000001" customHeight="1" x14ac:dyDescent="0.2"/>
    <row r="1334" ht="20.100000000000001" customHeight="1" x14ac:dyDescent="0.2"/>
    <row r="1335" ht="20.100000000000001" customHeight="1" x14ac:dyDescent="0.2"/>
    <row r="1336" ht="20.100000000000001" customHeight="1" x14ac:dyDescent="0.2"/>
    <row r="1337" ht="20.100000000000001" customHeight="1" x14ac:dyDescent="0.2"/>
    <row r="1338" ht="20.100000000000001" customHeight="1" x14ac:dyDescent="0.2"/>
    <row r="1339" ht="20.100000000000001" customHeight="1" x14ac:dyDescent="0.2"/>
    <row r="1340" ht="20.100000000000001" customHeight="1" x14ac:dyDescent="0.2"/>
    <row r="1341" ht="20.100000000000001" customHeight="1" x14ac:dyDescent="0.2"/>
    <row r="1342" ht="20.100000000000001" customHeight="1" x14ac:dyDescent="0.2"/>
    <row r="1343" ht="20.100000000000001" customHeight="1" x14ac:dyDescent="0.2"/>
    <row r="1344" ht="20.100000000000001" customHeight="1" x14ac:dyDescent="0.2"/>
    <row r="1345" ht="20.100000000000001" customHeight="1" x14ac:dyDescent="0.2"/>
    <row r="1346" ht="20.100000000000001" customHeight="1" x14ac:dyDescent="0.2"/>
    <row r="1347" ht="20.100000000000001" customHeight="1" x14ac:dyDescent="0.2"/>
    <row r="1348" ht="20.100000000000001" customHeight="1" x14ac:dyDescent="0.2"/>
    <row r="1349" ht="20.100000000000001" customHeight="1" x14ac:dyDescent="0.2"/>
    <row r="1350" ht="20.100000000000001" customHeight="1" x14ac:dyDescent="0.2"/>
    <row r="1351" ht="20.100000000000001" customHeight="1" x14ac:dyDescent="0.2"/>
    <row r="1352" ht="20.100000000000001" customHeight="1" x14ac:dyDescent="0.2"/>
    <row r="1353" ht="20.100000000000001" customHeight="1" x14ac:dyDescent="0.2"/>
    <row r="1354" ht="20.100000000000001" customHeight="1" x14ac:dyDescent="0.2"/>
    <row r="1355" ht="20.100000000000001" customHeight="1" x14ac:dyDescent="0.2"/>
    <row r="1356" ht="20.100000000000001" customHeight="1" x14ac:dyDescent="0.2"/>
    <row r="1357" ht="20.100000000000001" customHeight="1" x14ac:dyDescent="0.2"/>
    <row r="1358" ht="20.100000000000001" customHeight="1" x14ac:dyDescent="0.2"/>
    <row r="1359" ht="20.100000000000001" customHeight="1" x14ac:dyDescent="0.2"/>
    <row r="1360" ht="20.100000000000001" customHeight="1" x14ac:dyDescent="0.2"/>
    <row r="1361" ht="20.100000000000001" customHeight="1" x14ac:dyDescent="0.2"/>
    <row r="1362" ht="20.100000000000001" customHeight="1" x14ac:dyDescent="0.2"/>
    <row r="1363" ht="20.100000000000001" customHeight="1" x14ac:dyDescent="0.2"/>
    <row r="1364" ht="20.100000000000001" customHeight="1" x14ac:dyDescent="0.2"/>
    <row r="1365" ht="20.100000000000001" customHeight="1" x14ac:dyDescent="0.2"/>
    <row r="1366" ht="20.100000000000001" customHeight="1" x14ac:dyDescent="0.2"/>
    <row r="1367" ht="20.100000000000001" customHeight="1" x14ac:dyDescent="0.2"/>
    <row r="1368" ht="20.100000000000001" customHeight="1" x14ac:dyDescent="0.2"/>
    <row r="1369" ht="20.100000000000001" customHeight="1" x14ac:dyDescent="0.2"/>
    <row r="1370" ht="20.100000000000001" customHeight="1" x14ac:dyDescent="0.2"/>
    <row r="1371" ht="20.100000000000001" customHeight="1" x14ac:dyDescent="0.2"/>
    <row r="1372" ht="20.100000000000001" customHeight="1" x14ac:dyDescent="0.2"/>
    <row r="1373" ht="20.100000000000001" customHeight="1" x14ac:dyDescent="0.2"/>
    <row r="1374" ht="20.100000000000001" customHeight="1" x14ac:dyDescent="0.2"/>
    <row r="1375" ht="20.100000000000001" customHeight="1" x14ac:dyDescent="0.2"/>
    <row r="1376" ht="20.100000000000001" customHeight="1" x14ac:dyDescent="0.2"/>
    <row r="1377" ht="20.100000000000001" customHeight="1" x14ac:dyDescent="0.2"/>
    <row r="1378" ht="20.100000000000001" customHeight="1" x14ac:dyDescent="0.2"/>
    <row r="1379" ht="20.100000000000001" customHeight="1" x14ac:dyDescent="0.2"/>
    <row r="1380" ht="20.100000000000001" customHeight="1" x14ac:dyDescent="0.2"/>
    <row r="1381" ht="20.100000000000001" customHeight="1" x14ac:dyDescent="0.2"/>
    <row r="1382" ht="20.100000000000001" customHeight="1" x14ac:dyDescent="0.2"/>
    <row r="1383" ht="20.100000000000001" customHeight="1" x14ac:dyDescent="0.2"/>
    <row r="1384" ht="20.100000000000001" customHeight="1" x14ac:dyDescent="0.2"/>
    <row r="1385" ht="20.100000000000001" customHeight="1" x14ac:dyDescent="0.2"/>
    <row r="1386" ht="20.100000000000001" customHeight="1" x14ac:dyDescent="0.2"/>
    <row r="1387" ht="20.100000000000001" customHeight="1" x14ac:dyDescent="0.2"/>
    <row r="1388" ht="20.100000000000001" customHeight="1" x14ac:dyDescent="0.2"/>
    <row r="1389" ht="20.100000000000001" customHeight="1" x14ac:dyDescent="0.2"/>
    <row r="1390" ht="20.100000000000001" customHeight="1" x14ac:dyDescent="0.2"/>
    <row r="1391" ht="20.100000000000001" customHeight="1" x14ac:dyDescent="0.2"/>
    <row r="1392" ht="20.100000000000001" customHeight="1" x14ac:dyDescent="0.2"/>
    <row r="1393" ht="20.100000000000001" customHeight="1" x14ac:dyDescent="0.2"/>
    <row r="1394" ht="20.100000000000001" customHeight="1" x14ac:dyDescent="0.2"/>
    <row r="1395" ht="20.100000000000001" customHeight="1" x14ac:dyDescent="0.2"/>
    <row r="1396" ht="20.100000000000001" customHeight="1" x14ac:dyDescent="0.2"/>
    <row r="1397" ht="20.100000000000001" customHeight="1" x14ac:dyDescent="0.2"/>
    <row r="1398" ht="20.100000000000001" customHeight="1" x14ac:dyDescent="0.2"/>
    <row r="1399" ht="20.100000000000001" customHeight="1" x14ac:dyDescent="0.2"/>
    <row r="1400" ht="20.100000000000001" customHeight="1" x14ac:dyDescent="0.2"/>
    <row r="1401" ht="20.100000000000001" customHeight="1" x14ac:dyDescent="0.2"/>
    <row r="1402" ht="20.100000000000001" customHeight="1" x14ac:dyDescent="0.2"/>
    <row r="1403" ht="20.100000000000001" customHeight="1" x14ac:dyDescent="0.2"/>
    <row r="1404" ht="20.100000000000001" customHeight="1" x14ac:dyDescent="0.2"/>
    <row r="1405" ht="20.100000000000001" customHeight="1" x14ac:dyDescent="0.2"/>
    <row r="1406" ht="20.100000000000001" customHeight="1" x14ac:dyDescent="0.2"/>
    <row r="1407" ht="20.100000000000001" customHeight="1" x14ac:dyDescent="0.2"/>
    <row r="1408" ht="20.100000000000001" customHeight="1" x14ac:dyDescent="0.2"/>
    <row r="1409" ht="20.100000000000001" customHeight="1" x14ac:dyDescent="0.2"/>
    <row r="1410" ht="20.100000000000001" customHeight="1" x14ac:dyDescent="0.2"/>
    <row r="1411" ht="20.100000000000001" customHeight="1" x14ac:dyDescent="0.2"/>
    <row r="1412" ht="20.100000000000001" customHeight="1" x14ac:dyDescent="0.2"/>
    <row r="1413" ht="20.100000000000001" customHeight="1" x14ac:dyDescent="0.2"/>
    <row r="1414" ht="20.100000000000001" customHeight="1" x14ac:dyDescent="0.2"/>
    <row r="1415" ht="20.100000000000001" customHeight="1" x14ac:dyDescent="0.2"/>
    <row r="1416" ht="20.100000000000001" customHeight="1" x14ac:dyDescent="0.2"/>
    <row r="1417" ht="20.100000000000001" customHeight="1" x14ac:dyDescent="0.2"/>
    <row r="1418" ht="20.100000000000001" customHeight="1" x14ac:dyDescent="0.2"/>
    <row r="1419" ht="20.100000000000001" customHeight="1" x14ac:dyDescent="0.2"/>
    <row r="1420" ht="20.100000000000001" customHeight="1" x14ac:dyDescent="0.2"/>
    <row r="1421" ht="20.100000000000001" customHeight="1" x14ac:dyDescent="0.2"/>
    <row r="1422" ht="20.100000000000001" customHeight="1" x14ac:dyDescent="0.2"/>
    <row r="1423" ht="20.100000000000001" customHeight="1" x14ac:dyDescent="0.2"/>
    <row r="1424" ht="20.100000000000001" customHeight="1" x14ac:dyDescent="0.2"/>
    <row r="1425" ht="20.100000000000001" customHeight="1" x14ac:dyDescent="0.2"/>
    <row r="1426" ht="20.100000000000001" customHeight="1" x14ac:dyDescent="0.2"/>
    <row r="1427" ht="20.100000000000001" customHeight="1" x14ac:dyDescent="0.2"/>
    <row r="1428" ht="20.100000000000001" customHeight="1" x14ac:dyDescent="0.2"/>
    <row r="1429" ht="20.100000000000001" customHeight="1" x14ac:dyDescent="0.2"/>
    <row r="1430" ht="20.100000000000001" customHeight="1" x14ac:dyDescent="0.2"/>
    <row r="1431" ht="20.100000000000001" customHeight="1" x14ac:dyDescent="0.2"/>
    <row r="1432" ht="20.100000000000001" customHeight="1" x14ac:dyDescent="0.2"/>
    <row r="1433" ht="20.100000000000001" customHeight="1" x14ac:dyDescent="0.2"/>
    <row r="1434" ht="20.100000000000001" customHeight="1" x14ac:dyDescent="0.2"/>
    <row r="1435" ht="20.100000000000001" customHeight="1" x14ac:dyDescent="0.2"/>
    <row r="1436" ht="20.100000000000001" customHeight="1" x14ac:dyDescent="0.2"/>
    <row r="1437" ht="20.100000000000001" customHeight="1" x14ac:dyDescent="0.2"/>
    <row r="1438" ht="20.100000000000001" customHeight="1" x14ac:dyDescent="0.2"/>
    <row r="1439" ht="20.100000000000001" customHeight="1" x14ac:dyDescent="0.2"/>
    <row r="1440" ht="20.100000000000001" customHeight="1" x14ac:dyDescent="0.2"/>
    <row r="1441" ht="20.100000000000001" customHeight="1" x14ac:dyDescent="0.2"/>
    <row r="1442" ht="20.100000000000001" customHeight="1" x14ac:dyDescent="0.2"/>
    <row r="1443" ht="20.100000000000001" customHeight="1" x14ac:dyDescent="0.2"/>
    <row r="1444" ht="20.100000000000001" customHeight="1" x14ac:dyDescent="0.2"/>
    <row r="1445" ht="20.100000000000001" customHeight="1" x14ac:dyDescent="0.2"/>
    <row r="1446" ht="20.100000000000001" customHeight="1" x14ac:dyDescent="0.2"/>
    <row r="1447" ht="20.100000000000001" customHeight="1" x14ac:dyDescent="0.2"/>
    <row r="1448" ht="20.100000000000001" customHeight="1" x14ac:dyDescent="0.2"/>
    <row r="1449" ht="20.100000000000001" customHeight="1" x14ac:dyDescent="0.2"/>
    <row r="1450" ht="20.100000000000001" customHeight="1" x14ac:dyDescent="0.2"/>
    <row r="1451" ht="20.100000000000001" customHeight="1" x14ac:dyDescent="0.2"/>
    <row r="1452" ht="20.100000000000001" customHeight="1" x14ac:dyDescent="0.2"/>
    <row r="1453" ht="20.100000000000001" customHeight="1" x14ac:dyDescent="0.2"/>
    <row r="1454" ht="20.100000000000001" customHeight="1" x14ac:dyDescent="0.2"/>
    <row r="1455" ht="20.100000000000001" customHeight="1" x14ac:dyDescent="0.2"/>
    <row r="1456" ht="20.100000000000001" customHeight="1" x14ac:dyDescent="0.2"/>
    <row r="1457" ht="20.100000000000001" customHeight="1" x14ac:dyDescent="0.2"/>
    <row r="1458" ht="20.100000000000001" customHeight="1" x14ac:dyDescent="0.2"/>
    <row r="1459" ht="20.100000000000001" customHeight="1" x14ac:dyDescent="0.2"/>
    <row r="1460" ht="20.100000000000001" customHeight="1" x14ac:dyDescent="0.2"/>
    <row r="1461" ht="20.100000000000001" customHeight="1" x14ac:dyDescent="0.2"/>
    <row r="1462" ht="20.100000000000001" customHeight="1" x14ac:dyDescent="0.2"/>
    <row r="1463" ht="20.100000000000001" customHeight="1" x14ac:dyDescent="0.2"/>
    <row r="1464" ht="20.100000000000001" customHeight="1" x14ac:dyDescent="0.2"/>
    <row r="1465" ht="20.100000000000001" customHeight="1" x14ac:dyDescent="0.2"/>
    <row r="1466" ht="20.100000000000001" customHeight="1" x14ac:dyDescent="0.2"/>
    <row r="1467" ht="20.100000000000001" customHeight="1" x14ac:dyDescent="0.2"/>
    <row r="1468" ht="20.100000000000001" customHeight="1" x14ac:dyDescent="0.2"/>
    <row r="1469" ht="20.100000000000001" customHeight="1" x14ac:dyDescent="0.2"/>
    <row r="1470" ht="20.100000000000001" customHeight="1" x14ac:dyDescent="0.2"/>
    <row r="1471" ht="20.100000000000001" customHeight="1" x14ac:dyDescent="0.2"/>
    <row r="1472" ht="20.100000000000001" customHeight="1" x14ac:dyDescent="0.2"/>
    <row r="1473" ht="20.100000000000001" customHeight="1" x14ac:dyDescent="0.2"/>
    <row r="1474" ht="20.100000000000001" customHeight="1" x14ac:dyDescent="0.2"/>
    <row r="1475" ht="20.100000000000001" customHeight="1" x14ac:dyDescent="0.2"/>
    <row r="1476" ht="20.100000000000001" customHeight="1" x14ac:dyDescent="0.2"/>
    <row r="1477" ht="20.100000000000001" customHeight="1" x14ac:dyDescent="0.2"/>
    <row r="1478" ht="20.100000000000001" customHeight="1" x14ac:dyDescent="0.2"/>
    <row r="1479" ht="20.100000000000001" customHeight="1" x14ac:dyDescent="0.2"/>
    <row r="1480" ht="20.100000000000001" customHeight="1" x14ac:dyDescent="0.2"/>
    <row r="1481" ht="20.100000000000001" customHeight="1" x14ac:dyDescent="0.2"/>
    <row r="1482" ht="20.100000000000001" customHeight="1" x14ac:dyDescent="0.2"/>
    <row r="1483" ht="20.100000000000001" customHeight="1" x14ac:dyDescent="0.2"/>
    <row r="1484" ht="20.100000000000001" customHeight="1" x14ac:dyDescent="0.2"/>
    <row r="1485" ht="20.100000000000001" customHeight="1" x14ac:dyDescent="0.2"/>
    <row r="1486" ht="20.100000000000001" customHeight="1" x14ac:dyDescent="0.2"/>
    <row r="1487" ht="20.100000000000001" customHeight="1" x14ac:dyDescent="0.2"/>
    <row r="1488" ht="20.100000000000001" customHeight="1" x14ac:dyDescent="0.2"/>
    <row r="1489" ht="20.100000000000001" customHeight="1" x14ac:dyDescent="0.2"/>
    <row r="1490" ht="20.100000000000001" customHeight="1" x14ac:dyDescent="0.2"/>
    <row r="1491" ht="20.100000000000001" customHeight="1" x14ac:dyDescent="0.2"/>
    <row r="1492" ht="20.100000000000001" customHeight="1" x14ac:dyDescent="0.2"/>
    <row r="1493" ht="20.100000000000001" customHeight="1" x14ac:dyDescent="0.2"/>
    <row r="1494" ht="20.100000000000001" customHeight="1" x14ac:dyDescent="0.2"/>
    <row r="1495" ht="20.100000000000001" customHeight="1" x14ac:dyDescent="0.2"/>
    <row r="1496" ht="20.100000000000001" customHeight="1" x14ac:dyDescent="0.2"/>
    <row r="1497" ht="20.100000000000001" customHeight="1" x14ac:dyDescent="0.2"/>
    <row r="1498" ht="20.100000000000001" customHeight="1" x14ac:dyDescent="0.2"/>
    <row r="1499" ht="20.100000000000001" customHeight="1" x14ac:dyDescent="0.2"/>
    <row r="1500" ht="20.100000000000001" customHeight="1" x14ac:dyDescent="0.2"/>
    <row r="1501" ht="20.100000000000001" customHeight="1" x14ac:dyDescent="0.2"/>
    <row r="1502" ht="20.100000000000001" customHeight="1" x14ac:dyDescent="0.2"/>
    <row r="1503" ht="20.100000000000001" customHeight="1" x14ac:dyDescent="0.2"/>
    <row r="1504" ht="20.100000000000001" customHeight="1" x14ac:dyDescent="0.2"/>
    <row r="1505" ht="20.100000000000001" customHeight="1" x14ac:dyDescent="0.2"/>
    <row r="1506" ht="20.100000000000001" customHeight="1" x14ac:dyDescent="0.2"/>
    <row r="1507" ht="20.100000000000001" customHeight="1" x14ac:dyDescent="0.2"/>
    <row r="1508" ht="20.100000000000001" customHeight="1" x14ac:dyDescent="0.2"/>
    <row r="1509" ht="20.100000000000001" customHeight="1" x14ac:dyDescent="0.2"/>
    <row r="1510" ht="20.100000000000001" customHeight="1" x14ac:dyDescent="0.2"/>
    <row r="1511" ht="20.100000000000001" customHeight="1" x14ac:dyDescent="0.2"/>
    <row r="1512" ht="20.100000000000001" customHeight="1" x14ac:dyDescent="0.2"/>
    <row r="1513" ht="20.100000000000001" customHeight="1" x14ac:dyDescent="0.2"/>
    <row r="1514" ht="20.100000000000001" customHeight="1" x14ac:dyDescent="0.2"/>
    <row r="1515" ht="20.100000000000001" customHeight="1" x14ac:dyDescent="0.2"/>
    <row r="1516" ht="20.100000000000001" customHeight="1" x14ac:dyDescent="0.2"/>
    <row r="1517" ht="20.100000000000001" customHeight="1" x14ac:dyDescent="0.2"/>
    <row r="1518" ht="20.100000000000001" customHeight="1" x14ac:dyDescent="0.2"/>
    <row r="1519" ht="20.100000000000001" customHeight="1" x14ac:dyDescent="0.2"/>
    <row r="1520" ht="20.100000000000001" customHeight="1" x14ac:dyDescent="0.2"/>
    <row r="1521" ht="20.100000000000001" customHeight="1" x14ac:dyDescent="0.2"/>
    <row r="1522" ht="20.100000000000001" customHeight="1" x14ac:dyDescent="0.2"/>
    <row r="1523" ht="20.100000000000001" customHeight="1" x14ac:dyDescent="0.2"/>
    <row r="1524" ht="20.100000000000001" customHeight="1" x14ac:dyDescent="0.2"/>
    <row r="1525" ht="20.100000000000001" customHeight="1" x14ac:dyDescent="0.2"/>
    <row r="1526" ht="20.100000000000001" customHeight="1" x14ac:dyDescent="0.2"/>
    <row r="1527" ht="20.100000000000001" customHeight="1" x14ac:dyDescent="0.2"/>
    <row r="1528" ht="20.100000000000001" customHeight="1" x14ac:dyDescent="0.2"/>
    <row r="1529" ht="20.100000000000001" customHeight="1" x14ac:dyDescent="0.2"/>
    <row r="1530" ht="20.100000000000001" customHeight="1" x14ac:dyDescent="0.2"/>
    <row r="1531" ht="20.100000000000001" customHeight="1" x14ac:dyDescent="0.2"/>
    <row r="1532" ht="20.100000000000001" customHeight="1" x14ac:dyDescent="0.2"/>
    <row r="1533" ht="20.100000000000001" customHeight="1" x14ac:dyDescent="0.2"/>
    <row r="1534" ht="20.100000000000001" customHeight="1" x14ac:dyDescent="0.2"/>
    <row r="1535" ht="20.100000000000001" customHeight="1" x14ac:dyDescent="0.2"/>
    <row r="1536" ht="20.100000000000001" customHeight="1" x14ac:dyDescent="0.2"/>
    <row r="1537" ht="20.100000000000001" customHeight="1" x14ac:dyDescent="0.2"/>
    <row r="1538" ht="20.100000000000001" customHeight="1" x14ac:dyDescent="0.2"/>
    <row r="1539" ht="20.100000000000001" customHeight="1" x14ac:dyDescent="0.2"/>
    <row r="1540" ht="20.100000000000001" customHeight="1" x14ac:dyDescent="0.2"/>
    <row r="1541" ht="20.100000000000001" customHeight="1" x14ac:dyDescent="0.2"/>
    <row r="1542" ht="20.100000000000001" customHeight="1" x14ac:dyDescent="0.2"/>
    <row r="1543" ht="20.100000000000001" customHeight="1" x14ac:dyDescent="0.2"/>
    <row r="1544" ht="20.100000000000001" customHeight="1" x14ac:dyDescent="0.2"/>
    <row r="1545" ht="20.100000000000001" customHeight="1" x14ac:dyDescent="0.2"/>
    <row r="1546" ht="20.100000000000001" customHeight="1" x14ac:dyDescent="0.2"/>
    <row r="1547" ht="20.100000000000001" customHeight="1" x14ac:dyDescent="0.2"/>
    <row r="1548" ht="20.100000000000001" customHeight="1" x14ac:dyDescent="0.2"/>
    <row r="1549" ht="20.100000000000001" customHeight="1" x14ac:dyDescent="0.2"/>
    <row r="1550" ht="20.100000000000001" customHeight="1" x14ac:dyDescent="0.2"/>
    <row r="1551" ht="20.100000000000001" customHeight="1" x14ac:dyDescent="0.2"/>
    <row r="1552" ht="20.100000000000001" customHeight="1" x14ac:dyDescent="0.2"/>
    <row r="1553" ht="20.100000000000001" customHeight="1" x14ac:dyDescent="0.2"/>
    <row r="1554" ht="20.100000000000001" customHeight="1" x14ac:dyDescent="0.2"/>
    <row r="1555" ht="20.100000000000001" customHeight="1" x14ac:dyDescent="0.2"/>
    <row r="1556" ht="20.100000000000001" customHeight="1" x14ac:dyDescent="0.2"/>
    <row r="1557" ht="20.100000000000001" customHeight="1" x14ac:dyDescent="0.2"/>
    <row r="1558" ht="20.100000000000001" customHeight="1" x14ac:dyDescent="0.2"/>
    <row r="1559" ht="20.100000000000001" customHeight="1" x14ac:dyDescent="0.2"/>
    <row r="1560" ht="20.100000000000001" customHeight="1" x14ac:dyDescent="0.2"/>
    <row r="1561" ht="20.100000000000001" customHeight="1" x14ac:dyDescent="0.2"/>
    <row r="1562" ht="20.100000000000001" customHeight="1" x14ac:dyDescent="0.2"/>
    <row r="1563" ht="20.100000000000001" customHeight="1" x14ac:dyDescent="0.2"/>
    <row r="1564" ht="20.100000000000001" customHeight="1" x14ac:dyDescent="0.2"/>
    <row r="1565" ht="20.100000000000001" customHeight="1" x14ac:dyDescent="0.2"/>
    <row r="1566" ht="20.100000000000001" customHeight="1" x14ac:dyDescent="0.2"/>
    <row r="1567" ht="20.100000000000001" customHeight="1" x14ac:dyDescent="0.2"/>
    <row r="1568" ht="20.100000000000001" customHeight="1" x14ac:dyDescent="0.2"/>
    <row r="1569" ht="20.100000000000001" customHeight="1" x14ac:dyDescent="0.2"/>
    <row r="1570" ht="20.100000000000001" customHeight="1" x14ac:dyDescent="0.2"/>
    <row r="1571" ht="20.100000000000001" customHeight="1" x14ac:dyDescent="0.2"/>
    <row r="1572" ht="20.100000000000001" customHeight="1" x14ac:dyDescent="0.2"/>
    <row r="1573" ht="20.100000000000001" customHeight="1" x14ac:dyDescent="0.2"/>
    <row r="1574" ht="20.100000000000001" customHeight="1" x14ac:dyDescent="0.2"/>
    <row r="1575" ht="20.100000000000001" customHeight="1" x14ac:dyDescent="0.2"/>
    <row r="1576" ht="20.100000000000001" customHeight="1" x14ac:dyDescent="0.2"/>
    <row r="1577" ht="20.100000000000001" customHeight="1" x14ac:dyDescent="0.2"/>
    <row r="1578" ht="20.100000000000001" customHeight="1" x14ac:dyDescent="0.2"/>
    <row r="1579" ht="20.100000000000001" customHeight="1" x14ac:dyDescent="0.2"/>
    <row r="1580" ht="20.100000000000001" customHeight="1" x14ac:dyDescent="0.2"/>
    <row r="1581" ht="20.100000000000001" customHeight="1" x14ac:dyDescent="0.2"/>
    <row r="1582" ht="20.100000000000001" customHeight="1" x14ac:dyDescent="0.2"/>
    <row r="1583" ht="20.100000000000001" customHeight="1" x14ac:dyDescent="0.2"/>
    <row r="1584" ht="20.100000000000001" customHeight="1" x14ac:dyDescent="0.2"/>
    <row r="1585" ht="20.100000000000001" customHeight="1" x14ac:dyDescent="0.2"/>
    <row r="1586" ht="20.100000000000001" customHeight="1" x14ac:dyDescent="0.2"/>
    <row r="1587" ht="20.100000000000001" customHeight="1" x14ac:dyDescent="0.2"/>
    <row r="1588" ht="20.100000000000001" customHeight="1" x14ac:dyDescent="0.2"/>
    <row r="1589" ht="20.100000000000001" customHeight="1" x14ac:dyDescent="0.2"/>
    <row r="1590" ht="20.100000000000001" customHeight="1" x14ac:dyDescent="0.2"/>
    <row r="1591" ht="20.100000000000001" customHeight="1" x14ac:dyDescent="0.2"/>
    <row r="1592" ht="20.100000000000001" customHeight="1" x14ac:dyDescent="0.2"/>
    <row r="1593" ht="20.100000000000001" customHeight="1" x14ac:dyDescent="0.2"/>
    <row r="1594" ht="20.100000000000001" customHeight="1" x14ac:dyDescent="0.2"/>
    <row r="1595" ht="20.100000000000001" customHeight="1" x14ac:dyDescent="0.2"/>
    <row r="1596" ht="20.100000000000001" customHeight="1" x14ac:dyDescent="0.2"/>
    <row r="1597" ht="20.100000000000001" customHeight="1" x14ac:dyDescent="0.2"/>
    <row r="1598" ht="20.100000000000001" customHeight="1" x14ac:dyDescent="0.2"/>
    <row r="1599" ht="20.100000000000001" customHeight="1" x14ac:dyDescent="0.2"/>
    <row r="1600" ht="20.100000000000001" customHeight="1" x14ac:dyDescent="0.2"/>
    <row r="1601" ht="20.100000000000001" customHeight="1" x14ac:dyDescent="0.2"/>
    <row r="1602" ht="20.100000000000001" customHeight="1" x14ac:dyDescent="0.2"/>
    <row r="1603" ht="20.100000000000001" customHeight="1" x14ac:dyDescent="0.2"/>
    <row r="1604" ht="20.100000000000001" customHeight="1" x14ac:dyDescent="0.2"/>
    <row r="1605" ht="20.100000000000001" customHeight="1" x14ac:dyDescent="0.2"/>
    <row r="1606" ht="20.100000000000001" customHeight="1" x14ac:dyDescent="0.2"/>
    <row r="1607" ht="20.100000000000001" customHeight="1" x14ac:dyDescent="0.2"/>
    <row r="1608" ht="20.100000000000001" customHeight="1" x14ac:dyDescent="0.2"/>
    <row r="1609" ht="20.100000000000001" customHeight="1" x14ac:dyDescent="0.2"/>
    <row r="1610" ht="20.100000000000001" customHeight="1" x14ac:dyDescent="0.2"/>
    <row r="1611" ht="20.100000000000001" customHeight="1" x14ac:dyDescent="0.2"/>
    <row r="1612" ht="20.100000000000001" customHeight="1" x14ac:dyDescent="0.2"/>
    <row r="1613" ht="20.100000000000001" customHeight="1" x14ac:dyDescent="0.2"/>
    <row r="1614" ht="20.100000000000001" customHeight="1" x14ac:dyDescent="0.2"/>
    <row r="1615" ht="20.100000000000001" customHeight="1" x14ac:dyDescent="0.2"/>
    <row r="1616" ht="20.100000000000001" customHeight="1" x14ac:dyDescent="0.2"/>
    <row r="1617" ht="20.100000000000001" customHeight="1" x14ac:dyDescent="0.2"/>
    <row r="1618" ht="20.100000000000001" customHeight="1" x14ac:dyDescent="0.2"/>
    <row r="1619" ht="20.100000000000001" customHeight="1" x14ac:dyDescent="0.2"/>
    <row r="1620" ht="20.100000000000001" customHeight="1" x14ac:dyDescent="0.2"/>
    <row r="1621" ht="20.100000000000001" customHeight="1" x14ac:dyDescent="0.2"/>
    <row r="1622" ht="20.100000000000001" customHeight="1" x14ac:dyDescent="0.2"/>
    <row r="1623" ht="20.100000000000001" customHeight="1" x14ac:dyDescent="0.2"/>
    <row r="1624" ht="20.100000000000001" customHeight="1" x14ac:dyDescent="0.2"/>
    <row r="1625" ht="20.100000000000001" customHeight="1" x14ac:dyDescent="0.2"/>
    <row r="1626" ht="20.100000000000001" customHeight="1" x14ac:dyDescent="0.2"/>
    <row r="1627" ht="20.100000000000001" customHeight="1" x14ac:dyDescent="0.2"/>
  </sheetData>
  <mergeCells count="1093">
    <mergeCell ref="B84:I84"/>
    <mergeCell ref="J84:M84"/>
    <mergeCell ref="N84:Q84"/>
    <mergeCell ref="R84:U84"/>
    <mergeCell ref="V84:Y84"/>
    <mergeCell ref="Z84:AD84"/>
    <mergeCell ref="V24:Y24"/>
    <mergeCell ref="Z24:AD24"/>
    <mergeCell ref="B63:I63"/>
    <mergeCell ref="J63:M63"/>
    <mergeCell ref="N63:Q63"/>
    <mergeCell ref="R63:U63"/>
    <mergeCell ref="V63:Y63"/>
    <mergeCell ref="Z63:AD63"/>
    <mergeCell ref="B64:I64"/>
    <mergeCell ref="J64:M64"/>
    <mergeCell ref="N64:Q64"/>
    <mergeCell ref="R64:U64"/>
    <mergeCell ref="V64:Y64"/>
    <mergeCell ref="Z64:AD64"/>
    <mergeCell ref="B83:I83"/>
    <mergeCell ref="J83:M83"/>
    <mergeCell ref="N83:Q83"/>
    <mergeCell ref="R83:U83"/>
    <mergeCell ref="V83:Y83"/>
    <mergeCell ref="Z83:AD83"/>
    <mergeCell ref="W185:X185"/>
    <mergeCell ref="Y185:Z185"/>
    <mergeCell ref="AA185:AD185"/>
    <mergeCell ref="B186:Z186"/>
    <mergeCell ref="AA186:AD186"/>
    <mergeCell ref="B185:J185"/>
    <mergeCell ref="K185:N185"/>
    <mergeCell ref="O185:P185"/>
    <mergeCell ref="Q185:R185"/>
    <mergeCell ref="S185:T185"/>
    <mergeCell ref="U185:V185"/>
    <mergeCell ref="AA183:AD183"/>
    <mergeCell ref="B184:J184"/>
    <mergeCell ref="K184:N184"/>
    <mergeCell ref="O184:P184"/>
    <mergeCell ref="Q184:R184"/>
    <mergeCell ref="S184:T184"/>
    <mergeCell ref="U184:V184"/>
    <mergeCell ref="W184:X184"/>
    <mergeCell ref="Y184:Z184"/>
    <mergeCell ref="AA184:AD184"/>
    <mergeCell ref="Y182:Z182"/>
    <mergeCell ref="AA182:AD182"/>
    <mergeCell ref="B183:J183"/>
    <mergeCell ref="K183:N183"/>
    <mergeCell ref="O183:P183"/>
    <mergeCell ref="Q183:R183"/>
    <mergeCell ref="S183:T183"/>
    <mergeCell ref="U183:V183"/>
    <mergeCell ref="W183:X183"/>
    <mergeCell ref="Y183:Z183"/>
    <mergeCell ref="W181:X181"/>
    <mergeCell ref="Y181:Z181"/>
    <mergeCell ref="AA181:AD181"/>
    <mergeCell ref="B182:J182"/>
    <mergeCell ref="K182:N182"/>
    <mergeCell ref="O182:P182"/>
    <mergeCell ref="Q182:R182"/>
    <mergeCell ref="S182:T182"/>
    <mergeCell ref="U182:V182"/>
    <mergeCell ref="W182:X182"/>
    <mergeCell ref="B181:J181"/>
    <mergeCell ref="K181:N181"/>
    <mergeCell ref="O181:P181"/>
    <mergeCell ref="Q181:R181"/>
    <mergeCell ref="S181:T181"/>
    <mergeCell ref="U181:V181"/>
    <mergeCell ref="AA179:AD179"/>
    <mergeCell ref="B180:J180"/>
    <mergeCell ref="K180:N180"/>
    <mergeCell ref="O180:P180"/>
    <mergeCell ref="Q180:R180"/>
    <mergeCell ref="S180:T180"/>
    <mergeCell ref="U180:V180"/>
    <mergeCell ref="W180:X180"/>
    <mergeCell ref="Y180:Z180"/>
    <mergeCell ref="AA180:AD180"/>
    <mergeCell ref="Y178:Z178"/>
    <mergeCell ref="AA178:AD178"/>
    <mergeCell ref="B179:J179"/>
    <mergeCell ref="K179:N179"/>
    <mergeCell ref="O179:P179"/>
    <mergeCell ref="Q179:R179"/>
    <mergeCell ref="S179:T179"/>
    <mergeCell ref="U179:V179"/>
    <mergeCell ref="W179:X179"/>
    <mergeCell ref="Y179:Z179"/>
    <mergeCell ref="W177:X177"/>
    <mergeCell ref="Y177:Z177"/>
    <mergeCell ref="AA177:AD177"/>
    <mergeCell ref="B178:J178"/>
    <mergeCell ref="K178:N178"/>
    <mergeCell ref="O178:P178"/>
    <mergeCell ref="Q178:R178"/>
    <mergeCell ref="S178:T178"/>
    <mergeCell ref="U178:V178"/>
    <mergeCell ref="W178:X178"/>
    <mergeCell ref="B177:J177"/>
    <mergeCell ref="K177:N177"/>
    <mergeCell ref="O177:P177"/>
    <mergeCell ref="Q177:R177"/>
    <mergeCell ref="S177:T177"/>
    <mergeCell ref="U177:V177"/>
    <mergeCell ref="AA175:AD175"/>
    <mergeCell ref="B176:J176"/>
    <mergeCell ref="K176:N176"/>
    <mergeCell ref="O176:P176"/>
    <mergeCell ref="Q176:R176"/>
    <mergeCell ref="S176:T176"/>
    <mergeCell ref="U176:V176"/>
    <mergeCell ref="W176:X176"/>
    <mergeCell ref="Y176:Z176"/>
    <mergeCell ref="AA176:AD176"/>
    <mergeCell ref="Y174:Z174"/>
    <mergeCell ref="AA174:AD174"/>
    <mergeCell ref="B175:J175"/>
    <mergeCell ref="K175:N175"/>
    <mergeCell ref="O175:P175"/>
    <mergeCell ref="Q175:R175"/>
    <mergeCell ref="S175:T175"/>
    <mergeCell ref="U175:V175"/>
    <mergeCell ref="W175:X175"/>
    <mergeCell ref="Y175:Z175"/>
    <mergeCell ref="W173:X173"/>
    <mergeCell ref="Y173:Z173"/>
    <mergeCell ref="AA173:AD173"/>
    <mergeCell ref="B174:J174"/>
    <mergeCell ref="K174:N174"/>
    <mergeCell ref="O174:P174"/>
    <mergeCell ref="Q174:R174"/>
    <mergeCell ref="S174:T174"/>
    <mergeCell ref="U174:V174"/>
    <mergeCell ref="W174:X174"/>
    <mergeCell ref="B173:J173"/>
    <mergeCell ref="K173:N173"/>
    <mergeCell ref="O173:P173"/>
    <mergeCell ref="Q173:R173"/>
    <mergeCell ref="S173:T173"/>
    <mergeCell ref="U173:V173"/>
    <mergeCell ref="AA171:AD171"/>
    <mergeCell ref="B172:J172"/>
    <mergeCell ref="K172:N172"/>
    <mergeCell ref="O172:P172"/>
    <mergeCell ref="Q172:R172"/>
    <mergeCell ref="S172:T172"/>
    <mergeCell ref="U172:V172"/>
    <mergeCell ref="W172:X172"/>
    <mergeCell ref="Y172:Z172"/>
    <mergeCell ref="AA172:AD172"/>
    <mergeCell ref="Y168:Z168"/>
    <mergeCell ref="AA168:AD168"/>
    <mergeCell ref="B169:Z169"/>
    <mergeCell ref="AA169:AD169"/>
    <mergeCell ref="B170:AD170"/>
    <mergeCell ref="B171:J171"/>
    <mergeCell ref="K171:N171"/>
    <mergeCell ref="O171:R171"/>
    <mergeCell ref="S171:V171"/>
    <mergeCell ref="W171:Z171"/>
    <mergeCell ref="W167:X167"/>
    <mergeCell ref="Y167:Z167"/>
    <mergeCell ref="AA167:AD167"/>
    <mergeCell ref="B168:J168"/>
    <mergeCell ref="K168:N168"/>
    <mergeCell ref="O168:P168"/>
    <mergeCell ref="Q168:R168"/>
    <mergeCell ref="S168:T168"/>
    <mergeCell ref="U168:V168"/>
    <mergeCell ref="W168:X168"/>
    <mergeCell ref="B167:J167"/>
    <mergeCell ref="K167:N167"/>
    <mergeCell ref="O167:P167"/>
    <mergeCell ref="Q167:R167"/>
    <mergeCell ref="S167:T167"/>
    <mergeCell ref="U167:V167"/>
    <mergeCell ref="AA165:AD165"/>
    <mergeCell ref="B166:J166"/>
    <mergeCell ref="K166:N166"/>
    <mergeCell ref="O166:P166"/>
    <mergeCell ref="Q166:R166"/>
    <mergeCell ref="S166:T166"/>
    <mergeCell ref="U166:V166"/>
    <mergeCell ref="W166:X166"/>
    <mergeCell ref="Y166:Z166"/>
    <mergeCell ref="AA166:AD166"/>
    <mergeCell ref="Y164:Z164"/>
    <mergeCell ref="AA164:AD164"/>
    <mergeCell ref="B165:J165"/>
    <mergeCell ref="K165:N165"/>
    <mergeCell ref="O165:P165"/>
    <mergeCell ref="Q165:R165"/>
    <mergeCell ref="S165:T165"/>
    <mergeCell ref="U165:V165"/>
    <mergeCell ref="W165:X165"/>
    <mergeCell ref="Y165:Z165"/>
    <mergeCell ref="W163:X163"/>
    <mergeCell ref="Y163:Z163"/>
    <mergeCell ref="AA163:AD163"/>
    <mergeCell ref="B164:J164"/>
    <mergeCell ref="K164:N164"/>
    <mergeCell ref="O164:P164"/>
    <mergeCell ref="Q164:R164"/>
    <mergeCell ref="S164:T164"/>
    <mergeCell ref="U164:V164"/>
    <mergeCell ref="W164:X164"/>
    <mergeCell ref="B163:J163"/>
    <mergeCell ref="K163:N163"/>
    <mergeCell ref="O163:P163"/>
    <mergeCell ref="Q163:R163"/>
    <mergeCell ref="S163:T163"/>
    <mergeCell ref="U163:V163"/>
    <mergeCell ref="AA161:AD161"/>
    <mergeCell ref="B162:J162"/>
    <mergeCell ref="K162:N162"/>
    <mergeCell ref="O162:P162"/>
    <mergeCell ref="Q162:R162"/>
    <mergeCell ref="S162:T162"/>
    <mergeCell ref="U162:V162"/>
    <mergeCell ref="W162:X162"/>
    <mergeCell ref="Y162:Z162"/>
    <mergeCell ref="AA162:AD162"/>
    <mergeCell ref="Y160:Z160"/>
    <mergeCell ref="AA160:AD160"/>
    <mergeCell ref="B161:J161"/>
    <mergeCell ref="K161:N161"/>
    <mergeCell ref="O161:P161"/>
    <mergeCell ref="Q161:R161"/>
    <mergeCell ref="S161:T161"/>
    <mergeCell ref="U161:V161"/>
    <mergeCell ref="W161:X161"/>
    <mergeCell ref="Y161:Z161"/>
    <mergeCell ref="W159:X159"/>
    <mergeCell ref="Y159:Z159"/>
    <mergeCell ref="AA159:AD159"/>
    <mergeCell ref="B160:J160"/>
    <mergeCell ref="K160:N160"/>
    <mergeCell ref="O160:P160"/>
    <mergeCell ref="Q160:R160"/>
    <mergeCell ref="S160:T160"/>
    <mergeCell ref="U160:V160"/>
    <mergeCell ref="W160:X160"/>
    <mergeCell ref="B159:J159"/>
    <mergeCell ref="K159:N159"/>
    <mergeCell ref="O159:P159"/>
    <mergeCell ref="Q159:R159"/>
    <mergeCell ref="S159:T159"/>
    <mergeCell ref="U159:V159"/>
    <mergeCell ref="AA157:AD157"/>
    <mergeCell ref="B158:J158"/>
    <mergeCell ref="K158:N158"/>
    <mergeCell ref="O158:P158"/>
    <mergeCell ref="Q158:R158"/>
    <mergeCell ref="S158:T158"/>
    <mergeCell ref="U158:V158"/>
    <mergeCell ref="W158:X158"/>
    <mergeCell ref="Y158:Z158"/>
    <mergeCell ref="AA158:AD158"/>
    <mergeCell ref="Y156:Z156"/>
    <mergeCell ref="AA156:AD156"/>
    <mergeCell ref="B157:J157"/>
    <mergeCell ref="K157:N157"/>
    <mergeCell ref="O157:P157"/>
    <mergeCell ref="Q157:R157"/>
    <mergeCell ref="S157:T157"/>
    <mergeCell ref="U157:V157"/>
    <mergeCell ref="W157:X157"/>
    <mergeCell ref="Y157:Z157"/>
    <mergeCell ref="W155:X155"/>
    <mergeCell ref="Y155:Z155"/>
    <mergeCell ref="AA155:AD155"/>
    <mergeCell ref="B156:J156"/>
    <mergeCell ref="K156:N156"/>
    <mergeCell ref="O156:P156"/>
    <mergeCell ref="Q156:R156"/>
    <mergeCell ref="S156:T156"/>
    <mergeCell ref="U156:V156"/>
    <mergeCell ref="W156:X156"/>
    <mergeCell ref="B155:J155"/>
    <mergeCell ref="K155:N155"/>
    <mergeCell ref="O155:P155"/>
    <mergeCell ref="Q155:R155"/>
    <mergeCell ref="S155:T155"/>
    <mergeCell ref="U155:V155"/>
    <mergeCell ref="B154:J154"/>
    <mergeCell ref="K154:N154"/>
    <mergeCell ref="O154:R154"/>
    <mergeCell ref="S154:V154"/>
    <mergeCell ref="W154:Z154"/>
    <mergeCell ref="AA154:AD154"/>
    <mergeCell ref="W151:X151"/>
    <mergeCell ref="Y151:Z151"/>
    <mergeCell ref="AA151:AD151"/>
    <mergeCell ref="B152:Z152"/>
    <mergeCell ref="AA152:AD152"/>
    <mergeCell ref="B153:AD153"/>
    <mergeCell ref="B151:J151"/>
    <mergeCell ref="K151:N151"/>
    <mergeCell ref="O151:P151"/>
    <mergeCell ref="Q151:R151"/>
    <mergeCell ref="S151:T151"/>
    <mergeCell ref="U151:V151"/>
    <mergeCell ref="AA149:AD149"/>
    <mergeCell ref="B150:J150"/>
    <mergeCell ref="K150:N150"/>
    <mergeCell ref="O150:P150"/>
    <mergeCell ref="Q150:R150"/>
    <mergeCell ref="S150:T150"/>
    <mergeCell ref="U150:V150"/>
    <mergeCell ref="W150:X150"/>
    <mergeCell ref="Y150:Z150"/>
    <mergeCell ref="AA150:AD150"/>
    <mergeCell ref="Y148:Z148"/>
    <mergeCell ref="AA148:AD148"/>
    <mergeCell ref="B149:J149"/>
    <mergeCell ref="K149:N149"/>
    <mergeCell ref="O149:P149"/>
    <mergeCell ref="Q149:R149"/>
    <mergeCell ref="S149:T149"/>
    <mergeCell ref="U149:V149"/>
    <mergeCell ref="W149:X149"/>
    <mergeCell ref="Y149:Z149"/>
    <mergeCell ref="W147:X147"/>
    <mergeCell ref="Y147:Z147"/>
    <mergeCell ref="AA147:AD147"/>
    <mergeCell ref="B148:J148"/>
    <mergeCell ref="K148:N148"/>
    <mergeCell ref="O148:P148"/>
    <mergeCell ref="Q148:R148"/>
    <mergeCell ref="S148:T148"/>
    <mergeCell ref="U148:V148"/>
    <mergeCell ref="W148:X148"/>
    <mergeCell ref="B147:J147"/>
    <mergeCell ref="K147:N147"/>
    <mergeCell ref="O147:P147"/>
    <mergeCell ref="Q147:R147"/>
    <mergeCell ref="S147:T147"/>
    <mergeCell ref="U147:V147"/>
    <mergeCell ref="B146:J146"/>
    <mergeCell ref="K146:N146"/>
    <mergeCell ref="O146:R146"/>
    <mergeCell ref="S146:V146"/>
    <mergeCell ref="W146:Z146"/>
    <mergeCell ref="AA146:AD146"/>
    <mergeCell ref="W143:X143"/>
    <mergeCell ref="Y143:Z143"/>
    <mergeCell ref="AA143:AD143"/>
    <mergeCell ref="B144:Z144"/>
    <mergeCell ref="AA144:AD144"/>
    <mergeCell ref="B145:AD145"/>
    <mergeCell ref="B143:J143"/>
    <mergeCell ref="K143:N143"/>
    <mergeCell ref="O143:P143"/>
    <mergeCell ref="Q143:R143"/>
    <mergeCell ref="S143:T143"/>
    <mergeCell ref="U143:V143"/>
    <mergeCell ref="AA141:AD141"/>
    <mergeCell ref="B142:J142"/>
    <mergeCell ref="K142:N142"/>
    <mergeCell ref="O142:P142"/>
    <mergeCell ref="Q142:R142"/>
    <mergeCell ref="S142:T142"/>
    <mergeCell ref="U142:V142"/>
    <mergeCell ref="W142:X142"/>
    <mergeCell ref="Y142:Z142"/>
    <mergeCell ref="AA142:AD142"/>
    <mergeCell ref="Y140:Z140"/>
    <mergeCell ref="AA140:AD140"/>
    <mergeCell ref="B141:J141"/>
    <mergeCell ref="K141:N141"/>
    <mergeCell ref="O141:P141"/>
    <mergeCell ref="Q141:R141"/>
    <mergeCell ref="S141:T141"/>
    <mergeCell ref="U141:V141"/>
    <mergeCell ref="W141:X141"/>
    <mergeCell ref="Y141:Z141"/>
    <mergeCell ref="W139:X139"/>
    <mergeCell ref="Y139:Z139"/>
    <mergeCell ref="AA139:AD139"/>
    <mergeCell ref="B140:J140"/>
    <mergeCell ref="K140:N140"/>
    <mergeCell ref="O140:P140"/>
    <mergeCell ref="Q140:R140"/>
    <mergeCell ref="S140:T140"/>
    <mergeCell ref="U140:V140"/>
    <mergeCell ref="W140:X140"/>
    <mergeCell ref="B139:J139"/>
    <mergeCell ref="K139:N139"/>
    <mergeCell ref="O139:P139"/>
    <mergeCell ref="Q139:R139"/>
    <mergeCell ref="S139:T139"/>
    <mergeCell ref="U139:V139"/>
    <mergeCell ref="B138:J138"/>
    <mergeCell ref="K138:N138"/>
    <mergeCell ref="O138:R138"/>
    <mergeCell ref="S138:V138"/>
    <mergeCell ref="W138:Z138"/>
    <mergeCell ref="AA138:AD138"/>
    <mergeCell ref="W135:X135"/>
    <mergeCell ref="Y135:Z135"/>
    <mergeCell ref="AA135:AD135"/>
    <mergeCell ref="B136:Z136"/>
    <mergeCell ref="AA136:AD136"/>
    <mergeCell ref="B137:AD137"/>
    <mergeCell ref="B135:J135"/>
    <mergeCell ref="K135:N135"/>
    <mergeCell ref="O135:P135"/>
    <mergeCell ref="Q135:R135"/>
    <mergeCell ref="S135:T135"/>
    <mergeCell ref="U135:V135"/>
    <mergeCell ref="AA133:AD133"/>
    <mergeCell ref="B134:J134"/>
    <mergeCell ref="K134:N134"/>
    <mergeCell ref="O134:P134"/>
    <mergeCell ref="Q134:R134"/>
    <mergeCell ref="S134:T134"/>
    <mergeCell ref="U134:V134"/>
    <mergeCell ref="W134:X134"/>
    <mergeCell ref="Y134:Z134"/>
    <mergeCell ref="AA134:AD134"/>
    <mergeCell ref="Y130:Z130"/>
    <mergeCell ref="AA130:AD130"/>
    <mergeCell ref="B131:Z131"/>
    <mergeCell ref="AA131:AD131"/>
    <mergeCell ref="B132:AD132"/>
    <mergeCell ref="B133:J133"/>
    <mergeCell ref="K133:N133"/>
    <mergeCell ref="O133:R133"/>
    <mergeCell ref="S133:V133"/>
    <mergeCell ref="W133:Z133"/>
    <mergeCell ref="W129:X129"/>
    <mergeCell ref="Y129:Z129"/>
    <mergeCell ref="AA129:AD129"/>
    <mergeCell ref="B130:J130"/>
    <mergeCell ref="K130:N130"/>
    <mergeCell ref="O130:P130"/>
    <mergeCell ref="Q130:R130"/>
    <mergeCell ref="S130:T130"/>
    <mergeCell ref="U130:V130"/>
    <mergeCell ref="W130:X130"/>
    <mergeCell ref="B129:J129"/>
    <mergeCell ref="K129:N129"/>
    <mergeCell ref="O129:P129"/>
    <mergeCell ref="Q129:R129"/>
    <mergeCell ref="S129:T129"/>
    <mergeCell ref="U129:V129"/>
    <mergeCell ref="B128:J128"/>
    <mergeCell ref="K128:N128"/>
    <mergeCell ref="O128:R128"/>
    <mergeCell ref="S128:V128"/>
    <mergeCell ref="W128:Z128"/>
    <mergeCell ref="AA128:AD128"/>
    <mergeCell ref="W125:X125"/>
    <mergeCell ref="Y125:Z125"/>
    <mergeCell ref="AA125:AD125"/>
    <mergeCell ref="B126:Z126"/>
    <mergeCell ref="AA126:AD126"/>
    <mergeCell ref="B127:AD127"/>
    <mergeCell ref="B125:J125"/>
    <mergeCell ref="K125:N125"/>
    <mergeCell ref="O125:P125"/>
    <mergeCell ref="Q125:R125"/>
    <mergeCell ref="S125:T125"/>
    <mergeCell ref="U125:V125"/>
    <mergeCell ref="AA123:AD123"/>
    <mergeCell ref="B124:J124"/>
    <mergeCell ref="K124:N124"/>
    <mergeCell ref="O124:P124"/>
    <mergeCell ref="Q124:R124"/>
    <mergeCell ref="S124:T124"/>
    <mergeCell ref="U124:V124"/>
    <mergeCell ref="W124:X124"/>
    <mergeCell ref="Y124:Z124"/>
    <mergeCell ref="AA124:AD124"/>
    <mergeCell ref="Y120:Z120"/>
    <mergeCell ref="AA120:AD120"/>
    <mergeCell ref="B121:Z121"/>
    <mergeCell ref="AA121:AD121"/>
    <mergeCell ref="B122:AD122"/>
    <mergeCell ref="B123:J123"/>
    <mergeCell ref="K123:N123"/>
    <mergeCell ref="O123:R123"/>
    <mergeCell ref="S123:V123"/>
    <mergeCell ref="W123:Z123"/>
    <mergeCell ref="W119:X119"/>
    <mergeCell ref="Y119:Z119"/>
    <mergeCell ref="AA119:AD119"/>
    <mergeCell ref="B120:J120"/>
    <mergeCell ref="K120:N120"/>
    <mergeCell ref="O120:P120"/>
    <mergeCell ref="Q120:R120"/>
    <mergeCell ref="S120:T120"/>
    <mergeCell ref="U120:V120"/>
    <mergeCell ref="W120:X120"/>
    <mergeCell ref="B119:J119"/>
    <mergeCell ref="K119:N119"/>
    <mergeCell ref="O119:P119"/>
    <mergeCell ref="Q119:R119"/>
    <mergeCell ref="S119:T119"/>
    <mergeCell ref="U119:V119"/>
    <mergeCell ref="AA115:AD115"/>
    <mergeCell ref="B116:Z116"/>
    <mergeCell ref="AA116:AD116"/>
    <mergeCell ref="B117:AD117"/>
    <mergeCell ref="B118:J118"/>
    <mergeCell ref="K118:N118"/>
    <mergeCell ref="O118:R118"/>
    <mergeCell ref="S118:V118"/>
    <mergeCell ref="W118:Z118"/>
    <mergeCell ref="AA118:AD118"/>
    <mergeCell ref="Y114:Z114"/>
    <mergeCell ref="AA114:AD114"/>
    <mergeCell ref="B115:J115"/>
    <mergeCell ref="K115:N115"/>
    <mergeCell ref="O115:P115"/>
    <mergeCell ref="Q115:R115"/>
    <mergeCell ref="S115:T115"/>
    <mergeCell ref="U115:V115"/>
    <mergeCell ref="W115:X115"/>
    <mergeCell ref="Y115:Z115"/>
    <mergeCell ref="W113:X113"/>
    <mergeCell ref="Y113:Z113"/>
    <mergeCell ref="AA113:AD113"/>
    <mergeCell ref="B114:J114"/>
    <mergeCell ref="K114:N114"/>
    <mergeCell ref="O114:P114"/>
    <mergeCell ref="Q114:R114"/>
    <mergeCell ref="S114:T114"/>
    <mergeCell ref="U114:V114"/>
    <mergeCell ref="W114:X114"/>
    <mergeCell ref="B113:J113"/>
    <mergeCell ref="K113:N113"/>
    <mergeCell ref="O113:P113"/>
    <mergeCell ref="Q113:R113"/>
    <mergeCell ref="S113:T113"/>
    <mergeCell ref="U113:V113"/>
    <mergeCell ref="AA109:AD109"/>
    <mergeCell ref="B110:Z110"/>
    <mergeCell ref="AA110:AD110"/>
    <mergeCell ref="B111:AD111"/>
    <mergeCell ref="B112:J112"/>
    <mergeCell ref="K112:N112"/>
    <mergeCell ref="O112:R112"/>
    <mergeCell ref="S112:V112"/>
    <mergeCell ref="W112:Z112"/>
    <mergeCell ref="AA112:AD112"/>
    <mergeCell ref="Y108:Z108"/>
    <mergeCell ref="AA108:AD108"/>
    <mergeCell ref="B109:J109"/>
    <mergeCell ref="K109:N109"/>
    <mergeCell ref="O109:P109"/>
    <mergeCell ref="Q109:R109"/>
    <mergeCell ref="S109:T109"/>
    <mergeCell ref="U109:V109"/>
    <mergeCell ref="W109:X109"/>
    <mergeCell ref="Y109:Z109"/>
    <mergeCell ref="W107:X107"/>
    <mergeCell ref="Y107:Z107"/>
    <mergeCell ref="AA107:AD107"/>
    <mergeCell ref="B108:J108"/>
    <mergeCell ref="K108:N108"/>
    <mergeCell ref="O108:P108"/>
    <mergeCell ref="Q108:R108"/>
    <mergeCell ref="S108:T108"/>
    <mergeCell ref="U108:V108"/>
    <mergeCell ref="W108:X108"/>
    <mergeCell ref="B107:J107"/>
    <mergeCell ref="K107:N107"/>
    <mergeCell ref="O107:P107"/>
    <mergeCell ref="Q107:R107"/>
    <mergeCell ref="S107:T107"/>
    <mergeCell ref="U107:V107"/>
    <mergeCell ref="AA105:AD105"/>
    <mergeCell ref="B106:J106"/>
    <mergeCell ref="K106:N106"/>
    <mergeCell ref="O106:P106"/>
    <mergeCell ref="Q106:R106"/>
    <mergeCell ref="S106:T106"/>
    <mergeCell ref="U106:V106"/>
    <mergeCell ref="W106:X106"/>
    <mergeCell ref="Y106:Z106"/>
    <mergeCell ref="AA106:AD106"/>
    <mergeCell ref="B104:Y104"/>
    <mergeCell ref="Z104:AD104"/>
    <mergeCell ref="B105:J105"/>
    <mergeCell ref="K105:N105"/>
    <mergeCell ref="O105:P105"/>
    <mergeCell ref="Q105:R105"/>
    <mergeCell ref="S105:T105"/>
    <mergeCell ref="U105:V105"/>
    <mergeCell ref="W105:X105"/>
    <mergeCell ref="Y105:Z105"/>
    <mergeCell ref="B103:I103"/>
    <mergeCell ref="J103:M103"/>
    <mergeCell ref="N103:Q103"/>
    <mergeCell ref="R103:U103"/>
    <mergeCell ref="V103:Y103"/>
    <mergeCell ref="Z103:AD103"/>
    <mergeCell ref="B102:I102"/>
    <mergeCell ref="J102:M102"/>
    <mergeCell ref="N102:Q102"/>
    <mergeCell ref="R102:U102"/>
    <mergeCell ref="V102:Y102"/>
    <mergeCell ref="Z102:AD102"/>
    <mergeCell ref="B101:I101"/>
    <mergeCell ref="J101:M101"/>
    <mergeCell ref="N101:Q101"/>
    <mergeCell ref="R101:U101"/>
    <mergeCell ref="V101:Y101"/>
    <mergeCell ref="Z101:AD101"/>
    <mergeCell ref="B100:I100"/>
    <mergeCell ref="J100:M100"/>
    <mergeCell ref="N100:Q100"/>
    <mergeCell ref="R100:U100"/>
    <mergeCell ref="V100:Y100"/>
    <mergeCell ref="Z100:AD100"/>
    <mergeCell ref="B97:AD97"/>
    <mergeCell ref="B98:I99"/>
    <mergeCell ref="J98:M99"/>
    <mergeCell ref="N98:Q99"/>
    <mergeCell ref="R98:U99"/>
    <mergeCell ref="V98:Y99"/>
    <mergeCell ref="Z98:AD99"/>
    <mergeCell ref="B95:Y95"/>
    <mergeCell ref="Z95:AD95"/>
    <mergeCell ref="B96:I96"/>
    <mergeCell ref="J96:M96"/>
    <mergeCell ref="N96:Q96"/>
    <mergeCell ref="R96:U96"/>
    <mergeCell ref="V96:Y96"/>
    <mergeCell ref="Z96:AD96"/>
    <mergeCell ref="B94:I94"/>
    <mergeCell ref="J94:M94"/>
    <mergeCell ref="N94:Q94"/>
    <mergeCell ref="R94:U94"/>
    <mergeCell ref="V94:Y94"/>
    <mergeCell ref="Z94:AD94"/>
    <mergeCell ref="B93:I93"/>
    <mergeCell ref="J93:M93"/>
    <mergeCell ref="N93:Q93"/>
    <mergeCell ref="R93:U93"/>
    <mergeCell ref="V93:Y93"/>
    <mergeCell ref="Z93:AD93"/>
    <mergeCell ref="B92:I92"/>
    <mergeCell ref="J92:M92"/>
    <mergeCell ref="N92:Q92"/>
    <mergeCell ref="R92:U92"/>
    <mergeCell ref="V92:Y92"/>
    <mergeCell ref="Z92:AD92"/>
    <mergeCell ref="B91:I91"/>
    <mergeCell ref="J91:M91"/>
    <mergeCell ref="N91:Q91"/>
    <mergeCell ref="R91:U91"/>
    <mergeCell ref="V91:Y91"/>
    <mergeCell ref="Z91:AD91"/>
    <mergeCell ref="B90:I90"/>
    <mergeCell ref="J90:M90"/>
    <mergeCell ref="N90:Q90"/>
    <mergeCell ref="R90:U90"/>
    <mergeCell ref="V90:Y90"/>
    <mergeCell ref="Z90:AD90"/>
    <mergeCell ref="B85:Y85"/>
    <mergeCell ref="Z85:AD85"/>
    <mergeCell ref="B86:AD86"/>
    <mergeCell ref="B87:AD87"/>
    <mergeCell ref="B88:I89"/>
    <mergeCell ref="J88:M89"/>
    <mergeCell ref="N88:Q89"/>
    <mergeCell ref="R88:U89"/>
    <mergeCell ref="V88:Y89"/>
    <mergeCell ref="Z88:AD89"/>
    <mergeCell ref="B82:I82"/>
    <mergeCell ref="J82:M82"/>
    <mergeCell ref="N82:Q82"/>
    <mergeCell ref="R82:U82"/>
    <mergeCell ref="V82:Y82"/>
    <mergeCell ref="Z82:AD82"/>
    <mergeCell ref="B81:I81"/>
    <mergeCell ref="J81:M81"/>
    <mergeCell ref="N81:Q81"/>
    <mergeCell ref="R81:U81"/>
    <mergeCell ref="V81:Y81"/>
    <mergeCell ref="Z81:AD81"/>
    <mergeCell ref="B80:I80"/>
    <mergeCell ref="J80:M80"/>
    <mergeCell ref="N80:Q80"/>
    <mergeCell ref="R80:U80"/>
    <mergeCell ref="V80:Y80"/>
    <mergeCell ref="Z80:AD80"/>
    <mergeCell ref="B79:I79"/>
    <mergeCell ref="J79:M79"/>
    <mergeCell ref="N79:Q79"/>
    <mergeCell ref="R79:U79"/>
    <mergeCell ref="V79:Y79"/>
    <mergeCell ref="Z79:AD79"/>
    <mergeCell ref="B78:I78"/>
    <mergeCell ref="J78:M78"/>
    <mergeCell ref="N78:Q78"/>
    <mergeCell ref="R78:U78"/>
    <mergeCell ref="V78:Y78"/>
    <mergeCell ref="Z78:AD78"/>
    <mergeCell ref="B77:I77"/>
    <mergeCell ref="J77:M77"/>
    <mergeCell ref="N77:Q77"/>
    <mergeCell ref="R77:U77"/>
    <mergeCell ref="V77:Y77"/>
    <mergeCell ref="Z77:AD77"/>
    <mergeCell ref="B76:I76"/>
    <mergeCell ref="J76:M76"/>
    <mergeCell ref="N76:Q76"/>
    <mergeCell ref="R76:U76"/>
    <mergeCell ref="V76:Y76"/>
    <mergeCell ref="Z76:AD76"/>
    <mergeCell ref="B75:I75"/>
    <mergeCell ref="J75:M75"/>
    <mergeCell ref="N75:Q75"/>
    <mergeCell ref="R75:U75"/>
    <mergeCell ref="V75:Y75"/>
    <mergeCell ref="Z75:AD75"/>
    <mergeCell ref="B74:I74"/>
    <mergeCell ref="J74:M74"/>
    <mergeCell ref="N74:Q74"/>
    <mergeCell ref="R74:U74"/>
    <mergeCell ref="V74:Y74"/>
    <mergeCell ref="Z74:AD74"/>
    <mergeCell ref="B73:I73"/>
    <mergeCell ref="J73:M73"/>
    <mergeCell ref="N73:Q73"/>
    <mergeCell ref="R73:U73"/>
    <mergeCell ref="V73:Y73"/>
    <mergeCell ref="Z73:AD73"/>
    <mergeCell ref="B72:I72"/>
    <mergeCell ref="J72:M72"/>
    <mergeCell ref="N72:Q72"/>
    <mergeCell ref="R72:U72"/>
    <mergeCell ref="V72:Y72"/>
    <mergeCell ref="Z72:AD72"/>
    <mergeCell ref="B71:I71"/>
    <mergeCell ref="J71:M71"/>
    <mergeCell ref="N71:Q71"/>
    <mergeCell ref="R71:U71"/>
    <mergeCell ref="V71:Y71"/>
    <mergeCell ref="Z71:AD71"/>
    <mergeCell ref="B70:I70"/>
    <mergeCell ref="J70:M70"/>
    <mergeCell ref="N70:Q70"/>
    <mergeCell ref="R70:U70"/>
    <mergeCell ref="V70:Y70"/>
    <mergeCell ref="Z70:AD70"/>
    <mergeCell ref="B65:Y65"/>
    <mergeCell ref="Z65:AD65"/>
    <mergeCell ref="B66:AD66"/>
    <mergeCell ref="B67:AD67"/>
    <mergeCell ref="B68:I69"/>
    <mergeCell ref="J68:M69"/>
    <mergeCell ref="N68:Q69"/>
    <mergeCell ref="R68:U69"/>
    <mergeCell ref="V68:Y69"/>
    <mergeCell ref="Z68:AD69"/>
    <mergeCell ref="B62:I62"/>
    <mergeCell ref="J62:M62"/>
    <mergeCell ref="N62:Q62"/>
    <mergeCell ref="R62:U62"/>
    <mergeCell ref="V62:Y62"/>
    <mergeCell ref="Z62:AD62"/>
    <mergeCell ref="B61:I61"/>
    <mergeCell ref="J61:M61"/>
    <mergeCell ref="N61:Q61"/>
    <mergeCell ref="R61:U61"/>
    <mergeCell ref="V61:Y61"/>
    <mergeCell ref="Z61:AD61"/>
    <mergeCell ref="B60:I60"/>
    <mergeCell ref="J60:M60"/>
    <mergeCell ref="N60:Q60"/>
    <mergeCell ref="R60:U60"/>
    <mergeCell ref="V60:Y60"/>
    <mergeCell ref="Z60:AD60"/>
    <mergeCell ref="B59:I59"/>
    <mergeCell ref="J59:M59"/>
    <mergeCell ref="N59:Q59"/>
    <mergeCell ref="R59:U59"/>
    <mergeCell ref="V59:Y59"/>
    <mergeCell ref="Z59:AD59"/>
    <mergeCell ref="B58:I58"/>
    <mergeCell ref="J58:M58"/>
    <mergeCell ref="N58:Q58"/>
    <mergeCell ref="R58:U58"/>
    <mergeCell ref="V58:Y58"/>
    <mergeCell ref="Z58:AD58"/>
    <mergeCell ref="B57:I57"/>
    <mergeCell ref="J57:M57"/>
    <mergeCell ref="N57:Q57"/>
    <mergeCell ref="R57:U57"/>
    <mergeCell ref="V57:Y57"/>
    <mergeCell ref="Z57:AD57"/>
    <mergeCell ref="B56:I56"/>
    <mergeCell ref="J56:M56"/>
    <mergeCell ref="N56:Q56"/>
    <mergeCell ref="R56:U56"/>
    <mergeCell ref="V56:Y56"/>
    <mergeCell ref="Z56:AD56"/>
    <mergeCell ref="B55:I55"/>
    <mergeCell ref="J55:M55"/>
    <mergeCell ref="N55:Q55"/>
    <mergeCell ref="R55:U55"/>
    <mergeCell ref="V55:Y55"/>
    <mergeCell ref="Z55:AD55"/>
    <mergeCell ref="B54:I54"/>
    <mergeCell ref="J54:M54"/>
    <mergeCell ref="N54:Q54"/>
    <mergeCell ref="R54:U54"/>
    <mergeCell ref="V54:Y54"/>
    <mergeCell ref="Z54:AD54"/>
    <mergeCell ref="B53:I53"/>
    <mergeCell ref="J53:M53"/>
    <mergeCell ref="N53:Q53"/>
    <mergeCell ref="R53:U53"/>
    <mergeCell ref="V53:Y53"/>
    <mergeCell ref="Z53:AD53"/>
    <mergeCell ref="B52:I52"/>
    <mergeCell ref="J52:M52"/>
    <mergeCell ref="N52:Q52"/>
    <mergeCell ref="R52:U52"/>
    <mergeCell ref="V52:Y52"/>
    <mergeCell ref="Z52:AD52"/>
    <mergeCell ref="B51:I51"/>
    <mergeCell ref="J51:M51"/>
    <mergeCell ref="N51:Q51"/>
    <mergeCell ref="R51:U51"/>
    <mergeCell ref="V51:Y51"/>
    <mergeCell ref="Z51:AD51"/>
    <mergeCell ref="AK49:AM49"/>
    <mergeCell ref="AY49:BA49"/>
    <mergeCell ref="BP49:BR49"/>
    <mergeCell ref="CG49:CI49"/>
    <mergeCell ref="B50:I50"/>
    <mergeCell ref="J50:M50"/>
    <mergeCell ref="N50:Q50"/>
    <mergeCell ref="R50:U50"/>
    <mergeCell ref="V50:Y50"/>
    <mergeCell ref="Z50:AD50"/>
    <mergeCell ref="BP47:BQ47"/>
    <mergeCell ref="BR47:BS47"/>
    <mergeCell ref="CG47:CH47"/>
    <mergeCell ref="CI47:CJ47"/>
    <mergeCell ref="B48:I49"/>
    <mergeCell ref="J48:M49"/>
    <mergeCell ref="N48:Q49"/>
    <mergeCell ref="R48:U49"/>
    <mergeCell ref="V48:Y49"/>
    <mergeCell ref="Z48:AD49"/>
    <mergeCell ref="B46:AD46"/>
    <mergeCell ref="B47:AD47"/>
    <mergeCell ref="AK47:AL47"/>
    <mergeCell ref="AM47:AN47"/>
    <mergeCell ref="AY47:AZ47"/>
    <mergeCell ref="BA47:BB47"/>
    <mergeCell ref="BU45:BV45"/>
    <mergeCell ref="BW45:BX45"/>
    <mergeCell ref="CG45:CH45"/>
    <mergeCell ref="CI45:CJ45"/>
    <mergeCell ref="CL45:CM45"/>
    <mergeCell ref="CN45:CO45"/>
    <mergeCell ref="AY45:AZ45"/>
    <mergeCell ref="BA45:BB45"/>
    <mergeCell ref="BD45:BE45"/>
    <mergeCell ref="BF45:BG45"/>
    <mergeCell ref="BP45:BQ45"/>
    <mergeCell ref="BR45:BS45"/>
    <mergeCell ref="B45:Y45"/>
    <mergeCell ref="Z45:AD45"/>
    <mergeCell ref="AK45:AL45"/>
    <mergeCell ref="AM45:AN45"/>
    <mergeCell ref="AP45:AQ45"/>
    <mergeCell ref="AR45:AS45"/>
    <mergeCell ref="B42:I42"/>
    <mergeCell ref="J42:M42"/>
    <mergeCell ref="N42:Q42"/>
    <mergeCell ref="R42:U42"/>
    <mergeCell ref="V42:Y42"/>
    <mergeCell ref="Z42:AD42"/>
    <mergeCell ref="B43:I43"/>
    <mergeCell ref="J43:M43"/>
    <mergeCell ref="N43:Q43"/>
    <mergeCell ref="R43:U43"/>
    <mergeCell ref="V43:Y43"/>
    <mergeCell ref="Z43:AD43"/>
    <mergeCell ref="B44:I44"/>
    <mergeCell ref="J44:M44"/>
    <mergeCell ref="N44:Q44"/>
    <mergeCell ref="R44:U44"/>
    <mergeCell ref="V44:Y44"/>
    <mergeCell ref="Z44:AD44"/>
    <mergeCell ref="B41:I41"/>
    <mergeCell ref="J41:M41"/>
    <mergeCell ref="N41:Q41"/>
    <mergeCell ref="R41:U41"/>
    <mergeCell ref="V41:Y41"/>
    <mergeCell ref="Z41:AD41"/>
    <mergeCell ref="B40:I40"/>
    <mergeCell ref="J40:M40"/>
    <mergeCell ref="N40:Q40"/>
    <mergeCell ref="R40:U40"/>
    <mergeCell ref="V40:Y40"/>
    <mergeCell ref="Z40:AD40"/>
    <mergeCell ref="B39:I39"/>
    <mergeCell ref="J39:M39"/>
    <mergeCell ref="N39:Q39"/>
    <mergeCell ref="R39:U39"/>
    <mergeCell ref="V39:Y39"/>
    <mergeCell ref="Z39:AD39"/>
    <mergeCell ref="B38:I38"/>
    <mergeCell ref="J38:M38"/>
    <mergeCell ref="N38:Q38"/>
    <mergeCell ref="R38:U38"/>
    <mergeCell ref="V38:Y38"/>
    <mergeCell ref="Z38:AD38"/>
    <mergeCell ref="B37:I37"/>
    <mergeCell ref="J37:M37"/>
    <mergeCell ref="N37:Q37"/>
    <mergeCell ref="R37:U37"/>
    <mergeCell ref="V37:Y37"/>
    <mergeCell ref="Z37:AD37"/>
    <mergeCell ref="B36:I36"/>
    <mergeCell ref="J36:M36"/>
    <mergeCell ref="N36:Q36"/>
    <mergeCell ref="R36:U36"/>
    <mergeCell ref="V36:Y36"/>
    <mergeCell ref="Z36:AD36"/>
    <mergeCell ref="B35:I35"/>
    <mergeCell ref="J35:M35"/>
    <mergeCell ref="N35:Q35"/>
    <mergeCell ref="R35:U35"/>
    <mergeCell ref="V35:Y35"/>
    <mergeCell ref="Z35:AD35"/>
    <mergeCell ref="B34:I34"/>
    <mergeCell ref="J34:M34"/>
    <mergeCell ref="N34:Q34"/>
    <mergeCell ref="R34:U34"/>
    <mergeCell ref="V34:Y34"/>
    <mergeCell ref="Z34:AD34"/>
    <mergeCell ref="B33:I33"/>
    <mergeCell ref="J33:M33"/>
    <mergeCell ref="N33:Q33"/>
    <mergeCell ref="R33:U33"/>
    <mergeCell ref="V33:Y33"/>
    <mergeCell ref="Z33:AD33"/>
    <mergeCell ref="B32:I32"/>
    <mergeCell ref="J32:M32"/>
    <mergeCell ref="N32:Q32"/>
    <mergeCell ref="R32:U32"/>
    <mergeCell ref="V32:Y32"/>
    <mergeCell ref="Z32:AD32"/>
    <mergeCell ref="B31:I31"/>
    <mergeCell ref="J31:M31"/>
    <mergeCell ref="N31:Q31"/>
    <mergeCell ref="R31:U31"/>
    <mergeCell ref="V31:Y31"/>
    <mergeCell ref="Z31:AD31"/>
    <mergeCell ref="B30:I30"/>
    <mergeCell ref="J30:M30"/>
    <mergeCell ref="N30:Q30"/>
    <mergeCell ref="R30:U30"/>
    <mergeCell ref="V30:Y30"/>
    <mergeCell ref="Z30:AD30"/>
    <mergeCell ref="B25:Y25"/>
    <mergeCell ref="Z25:AD25"/>
    <mergeCell ref="B26:AD26"/>
    <mergeCell ref="B27:AD27"/>
    <mergeCell ref="B28:I29"/>
    <mergeCell ref="J28:M29"/>
    <mergeCell ref="N28:Q29"/>
    <mergeCell ref="R28:U29"/>
    <mergeCell ref="V28:Y29"/>
    <mergeCell ref="Z28:AD29"/>
    <mergeCell ref="B22:I22"/>
    <mergeCell ref="J22:M22"/>
    <mergeCell ref="N22:Q22"/>
    <mergeCell ref="R22:U22"/>
    <mergeCell ref="V22:Y22"/>
    <mergeCell ref="Z22:AD22"/>
    <mergeCell ref="B21:I21"/>
    <mergeCell ref="J21:M21"/>
    <mergeCell ref="N21:Q21"/>
    <mergeCell ref="R21:U21"/>
    <mergeCell ref="V21:Y21"/>
    <mergeCell ref="Z21:AD21"/>
    <mergeCell ref="B23:I23"/>
    <mergeCell ref="J23:M23"/>
    <mergeCell ref="N23:Q23"/>
    <mergeCell ref="R23:U23"/>
    <mergeCell ref="V23:Y23"/>
    <mergeCell ref="Z23:AD23"/>
    <mergeCell ref="B24:I24"/>
    <mergeCell ref="J24:M24"/>
    <mergeCell ref="N24:Q24"/>
    <mergeCell ref="R24:U24"/>
    <mergeCell ref="B20:I20"/>
    <mergeCell ref="J20:M20"/>
    <mergeCell ref="N20:Q20"/>
    <mergeCell ref="R20:U20"/>
    <mergeCell ref="V20:Y20"/>
    <mergeCell ref="Z20:AD20"/>
    <mergeCell ref="B19:I19"/>
    <mergeCell ref="J19:M19"/>
    <mergeCell ref="N19:Q19"/>
    <mergeCell ref="R19:U19"/>
    <mergeCell ref="V19:Y19"/>
    <mergeCell ref="Z19:AD19"/>
    <mergeCell ref="B18:I18"/>
    <mergeCell ref="J18:M18"/>
    <mergeCell ref="N18:Q18"/>
    <mergeCell ref="R18:U18"/>
    <mergeCell ref="V18:Y18"/>
    <mergeCell ref="Z18:AD18"/>
    <mergeCell ref="B17:I17"/>
    <mergeCell ref="J17:M17"/>
    <mergeCell ref="N17:Q17"/>
    <mergeCell ref="R17:U17"/>
    <mergeCell ref="V17:Y17"/>
    <mergeCell ref="Z17:AD17"/>
    <mergeCell ref="B16:I16"/>
    <mergeCell ref="J16:M16"/>
    <mergeCell ref="N16:Q16"/>
    <mergeCell ref="R16:U16"/>
    <mergeCell ref="V16:Y16"/>
    <mergeCell ref="Z16:AD16"/>
    <mergeCell ref="B15:I15"/>
    <mergeCell ref="J15:M15"/>
    <mergeCell ref="N15:Q15"/>
    <mergeCell ref="R15:U15"/>
    <mergeCell ref="V15:Y15"/>
    <mergeCell ref="Z15:AD15"/>
    <mergeCell ref="AK6:AL6"/>
    <mergeCell ref="AM6:AN6"/>
    <mergeCell ref="AY6:AZ6"/>
    <mergeCell ref="BA6:BB6"/>
    <mergeCell ref="BP6:BQ6"/>
    <mergeCell ref="B14:I14"/>
    <mergeCell ref="J14:M14"/>
    <mergeCell ref="N14:Q14"/>
    <mergeCell ref="R14:U14"/>
    <mergeCell ref="V14:Y14"/>
    <mergeCell ref="Z14:AD14"/>
    <mergeCell ref="B13:I13"/>
    <mergeCell ref="J13:M13"/>
    <mergeCell ref="N13:Q13"/>
    <mergeCell ref="R13:U13"/>
    <mergeCell ref="V13:Y13"/>
    <mergeCell ref="Z13:AD13"/>
    <mergeCell ref="B11:I11"/>
    <mergeCell ref="J11:M11"/>
    <mergeCell ref="N11:Q11"/>
    <mergeCell ref="R11:U11"/>
    <mergeCell ref="V11:Y11"/>
    <mergeCell ref="Z11:AD11"/>
    <mergeCell ref="V1:X1"/>
    <mergeCell ref="AC1:AD1"/>
    <mergeCell ref="V2:X2"/>
    <mergeCell ref="AC2:AD2"/>
    <mergeCell ref="V3:AD3"/>
    <mergeCell ref="V4:AD4"/>
    <mergeCell ref="B10:I10"/>
    <mergeCell ref="J10:M10"/>
    <mergeCell ref="N10:Q10"/>
    <mergeCell ref="R10:U10"/>
    <mergeCell ref="V10:Y10"/>
    <mergeCell ref="Z10:AD10"/>
    <mergeCell ref="AY8:BA8"/>
    <mergeCell ref="BP8:BR8"/>
    <mergeCell ref="CG8:CI8"/>
    <mergeCell ref="B9:I9"/>
    <mergeCell ref="J9:M9"/>
    <mergeCell ref="N9:Q9"/>
    <mergeCell ref="R9:U9"/>
    <mergeCell ref="V9:Y9"/>
    <mergeCell ref="Z9:AD9"/>
    <mergeCell ref="BR6:BS6"/>
    <mergeCell ref="CG6:CH6"/>
    <mergeCell ref="CI6:CJ6"/>
    <mergeCell ref="B7:I8"/>
    <mergeCell ref="J7:M8"/>
    <mergeCell ref="N7:Q8"/>
    <mergeCell ref="R7:U8"/>
    <mergeCell ref="V7:Y8"/>
    <mergeCell ref="Z7:AD8"/>
    <mergeCell ref="AK8:AM8"/>
    <mergeCell ref="B6:AD6"/>
  </mergeCells>
  <phoneticPr fontId="4" type="noConversion"/>
  <printOptions horizontalCentered="1"/>
  <pageMargins left="0.5" right="0.5" top="0.5" bottom="0.5" header="0.3" footer="0.3"/>
  <pageSetup scale="79" orientation="portrait" r:id="rId1"/>
  <headerFooter alignWithMargins="0">
    <oddFooter>Page &amp;P&amp;R&amp;A</oddFooter>
  </headerFooter>
  <rowBreaks count="3" manualBreakCount="3">
    <brk id="46" min="1" max="29" man="1"/>
    <brk id="86" min="1" max="29" man="1"/>
    <brk id="104" max="30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P203"/>
  <sheetViews>
    <sheetView zoomScale="90" zoomScaleNormal="90" workbookViewId="0">
      <selection activeCell="F73" sqref="F73"/>
    </sheetView>
  </sheetViews>
  <sheetFormatPr defaultRowHeight="12.75" x14ac:dyDescent="0.2"/>
  <cols>
    <col min="1" max="1" width="15.42578125" customWidth="1"/>
    <col min="3" max="3" width="15" customWidth="1"/>
    <col min="5" max="5" width="20.85546875" customWidth="1"/>
    <col min="8" max="8" width="20.85546875" customWidth="1"/>
    <col min="11" max="11" width="20.28515625" customWidth="1"/>
    <col min="13" max="13" width="10.42578125" customWidth="1"/>
    <col min="15" max="15" width="20.28515625" customWidth="1"/>
    <col min="17" max="17" width="11.5703125" customWidth="1"/>
  </cols>
  <sheetData>
    <row r="1" spans="1:23" ht="13.5" thickBot="1" x14ac:dyDescent="0.25"/>
    <row r="2" spans="1:23" ht="36.75" thickBot="1" x14ac:dyDescent="0.25">
      <c r="A2" s="8" t="s">
        <v>10</v>
      </c>
      <c r="B2" s="9"/>
      <c r="C2" s="10"/>
      <c r="E2" s="11" t="s">
        <v>11</v>
      </c>
      <c r="F2" s="12"/>
      <c r="G2" s="13"/>
      <c r="H2" s="11" t="s">
        <v>11</v>
      </c>
      <c r="I2" s="12"/>
      <c r="K2" s="8" t="s">
        <v>12</v>
      </c>
      <c r="L2" s="14"/>
      <c r="M2" s="15"/>
      <c r="O2" s="214" t="s">
        <v>13</v>
      </c>
      <c r="P2" s="215"/>
      <c r="Q2" s="216"/>
      <c r="R2" s="16"/>
      <c r="S2" s="17"/>
      <c r="T2" s="17"/>
      <c r="U2" s="17"/>
    </row>
    <row r="3" spans="1:23" ht="31.5" customHeight="1" thickBot="1" x14ac:dyDescent="0.25">
      <c r="A3" s="217" t="s">
        <v>14</v>
      </c>
      <c r="B3" s="219" t="s">
        <v>15</v>
      </c>
      <c r="C3" s="220"/>
      <c r="D3" s="19"/>
      <c r="E3" s="217" t="s">
        <v>14</v>
      </c>
      <c r="F3" s="217" t="s">
        <v>15</v>
      </c>
      <c r="G3" s="20"/>
      <c r="H3" s="222" t="s">
        <v>14</v>
      </c>
      <c r="I3" s="222" t="s">
        <v>16</v>
      </c>
      <c r="J3" s="21"/>
      <c r="K3" s="217" t="s">
        <v>14</v>
      </c>
      <c r="L3" s="219" t="s">
        <v>15</v>
      </c>
      <c r="M3" s="220"/>
      <c r="N3" s="23"/>
      <c r="O3" s="217" t="s">
        <v>14</v>
      </c>
      <c r="P3" s="219" t="s">
        <v>15</v>
      </c>
      <c r="Q3" s="220"/>
      <c r="R3" s="16"/>
      <c r="S3" s="24" t="s">
        <v>17</v>
      </c>
      <c r="T3" s="25"/>
      <c r="U3" s="17"/>
      <c r="V3" s="24" t="s">
        <v>18</v>
      </c>
      <c r="W3" s="25"/>
    </row>
    <row r="4" spans="1:23" ht="53.25" thickBot="1" x14ac:dyDescent="0.25">
      <c r="A4" s="218"/>
      <c r="B4" s="26" t="s">
        <v>19</v>
      </c>
      <c r="C4" s="27" t="s">
        <v>20</v>
      </c>
      <c r="D4" s="19"/>
      <c r="E4" s="221"/>
      <c r="F4" s="221"/>
      <c r="G4" s="28"/>
      <c r="H4" s="223"/>
      <c r="I4" s="223"/>
      <c r="J4" s="21"/>
      <c r="K4" s="218"/>
      <c r="L4" s="22" t="s">
        <v>19</v>
      </c>
      <c r="M4" s="31" t="s">
        <v>20</v>
      </c>
      <c r="N4" s="30"/>
      <c r="O4" s="218"/>
      <c r="P4" s="18" t="s">
        <v>19</v>
      </c>
      <c r="Q4" s="31" t="s">
        <v>20</v>
      </c>
      <c r="R4" s="32"/>
      <c r="S4" s="29" t="s">
        <v>21</v>
      </c>
      <c r="T4" s="18" t="s">
        <v>22</v>
      </c>
      <c r="U4" s="32"/>
      <c r="V4" s="29" t="s">
        <v>21</v>
      </c>
      <c r="W4" s="18" t="s">
        <v>22</v>
      </c>
    </row>
    <row r="5" spans="1:23" x14ac:dyDescent="0.2">
      <c r="A5" s="33" t="s">
        <v>23</v>
      </c>
      <c r="B5" s="34">
        <v>1.66</v>
      </c>
      <c r="C5" s="35">
        <v>2</v>
      </c>
      <c r="D5" s="30"/>
      <c r="E5" s="37" t="s">
        <v>24</v>
      </c>
      <c r="F5" s="54">
        <v>0.5</v>
      </c>
      <c r="G5" s="36"/>
      <c r="H5" s="37" t="s">
        <v>25</v>
      </c>
      <c r="I5" s="38">
        <v>56.9</v>
      </c>
      <c r="K5" s="37" t="s">
        <v>26</v>
      </c>
      <c r="L5" s="34">
        <v>3.31</v>
      </c>
      <c r="M5" s="35">
        <v>3.62</v>
      </c>
      <c r="O5" s="37" t="s">
        <v>27</v>
      </c>
      <c r="P5" s="39">
        <v>3.93</v>
      </c>
      <c r="Q5" s="35">
        <v>4.28</v>
      </c>
      <c r="S5" s="33" t="s">
        <v>28</v>
      </c>
      <c r="T5" s="40">
        <v>3.0220000000000002</v>
      </c>
      <c r="V5" s="33" t="s">
        <v>29</v>
      </c>
      <c r="W5" s="40">
        <v>3.6160000000000001</v>
      </c>
    </row>
    <row r="6" spans="1:23" x14ac:dyDescent="0.2">
      <c r="A6" s="33" t="s">
        <v>30</v>
      </c>
      <c r="B6" s="34">
        <v>2.04</v>
      </c>
      <c r="C6" s="35">
        <v>2.46</v>
      </c>
      <c r="D6" s="17"/>
      <c r="E6" s="51" t="s">
        <v>31</v>
      </c>
      <c r="F6" s="53">
        <v>0.5</v>
      </c>
      <c r="G6" s="41"/>
      <c r="H6" s="33" t="s">
        <v>24</v>
      </c>
      <c r="I6" s="35"/>
      <c r="K6" s="33" t="s">
        <v>32</v>
      </c>
      <c r="L6" s="34">
        <v>2.27</v>
      </c>
      <c r="M6" s="35">
        <v>2.4900000000000002</v>
      </c>
      <c r="O6" s="33" t="s">
        <v>33</v>
      </c>
      <c r="P6" s="34">
        <v>2.4700000000000002</v>
      </c>
      <c r="Q6" s="35">
        <v>2.76</v>
      </c>
      <c r="S6" s="33" t="s">
        <v>34</v>
      </c>
      <c r="T6" s="40">
        <v>3.8080000000000003</v>
      </c>
      <c r="V6" s="33" t="s">
        <v>35</v>
      </c>
      <c r="W6" s="40">
        <v>4.4110000000000005</v>
      </c>
    </row>
    <row r="7" spans="1:23" x14ac:dyDescent="0.2">
      <c r="A7" s="33" t="s">
        <v>36</v>
      </c>
      <c r="B7" s="34">
        <v>2.06</v>
      </c>
      <c r="C7" s="35">
        <v>2.48</v>
      </c>
      <c r="D7" s="17"/>
      <c r="E7" s="33" t="s">
        <v>37</v>
      </c>
      <c r="F7" s="35">
        <v>0.5</v>
      </c>
      <c r="G7" s="41"/>
      <c r="H7" s="33" t="s">
        <v>31</v>
      </c>
      <c r="I7" s="35"/>
      <c r="K7" s="33" t="s">
        <v>38</v>
      </c>
      <c r="L7" s="34">
        <v>2.2999999999999998</v>
      </c>
      <c r="M7" s="35">
        <v>2.52</v>
      </c>
      <c r="O7" s="33" t="s">
        <v>39</v>
      </c>
      <c r="P7" s="34">
        <v>2.46</v>
      </c>
      <c r="Q7" s="35">
        <v>2.74</v>
      </c>
      <c r="S7" s="33" t="s">
        <v>40</v>
      </c>
      <c r="T7" s="40">
        <v>4.5940000000000003</v>
      </c>
      <c r="V7" s="33" t="s">
        <v>41</v>
      </c>
      <c r="W7" s="40">
        <v>5.2069999999999999</v>
      </c>
    </row>
    <row r="8" spans="1:23" x14ac:dyDescent="0.2">
      <c r="A8" s="33" t="s">
        <v>42</v>
      </c>
      <c r="B8" s="34">
        <v>1.97</v>
      </c>
      <c r="C8" s="35">
        <v>2.2999999999999998</v>
      </c>
      <c r="D8" s="17"/>
      <c r="E8" s="33" t="s">
        <v>43</v>
      </c>
      <c r="F8" s="35">
        <v>0.5</v>
      </c>
      <c r="G8" s="41"/>
      <c r="H8" s="33" t="s">
        <v>37</v>
      </c>
      <c r="I8" s="35"/>
      <c r="K8" s="33" t="s">
        <v>44</v>
      </c>
      <c r="L8" s="34">
        <v>2.2999999999999998</v>
      </c>
      <c r="M8" s="35">
        <v>2.54</v>
      </c>
      <c r="O8" s="33" t="s">
        <v>45</v>
      </c>
      <c r="P8" s="34">
        <v>2.48</v>
      </c>
      <c r="Q8" s="35">
        <v>2.78</v>
      </c>
      <c r="S8" s="33" t="s">
        <v>46</v>
      </c>
      <c r="T8" s="40">
        <v>5.38</v>
      </c>
      <c r="V8" s="33" t="s">
        <v>47</v>
      </c>
      <c r="W8" s="40">
        <v>6.0019999999999998</v>
      </c>
    </row>
    <row r="9" spans="1:23" x14ac:dyDescent="0.2">
      <c r="A9" s="33" t="s">
        <v>48</v>
      </c>
      <c r="B9" s="34">
        <v>2.46</v>
      </c>
      <c r="C9" s="35">
        <v>2.96</v>
      </c>
      <c r="D9" s="17"/>
      <c r="E9" s="33" t="s">
        <v>49</v>
      </c>
      <c r="F9" s="35">
        <v>0.42</v>
      </c>
      <c r="G9" s="41"/>
      <c r="H9" s="33" t="s">
        <v>43</v>
      </c>
      <c r="I9" s="35"/>
      <c r="K9" s="33" t="s">
        <v>50</v>
      </c>
      <c r="L9" s="34">
        <v>2.3199999999999998</v>
      </c>
      <c r="M9" s="35">
        <v>2.57</v>
      </c>
      <c r="O9" s="33" t="s">
        <v>51</v>
      </c>
      <c r="P9" s="34">
        <v>2.46</v>
      </c>
      <c r="Q9" s="35">
        <v>2.75</v>
      </c>
      <c r="S9" s="33" t="s">
        <v>52</v>
      </c>
      <c r="T9" s="40">
        <v>6.165</v>
      </c>
      <c r="V9" s="33" t="s">
        <v>53</v>
      </c>
      <c r="W9" s="40">
        <v>6.798</v>
      </c>
    </row>
    <row r="10" spans="1:23" x14ac:dyDescent="0.2">
      <c r="A10" s="33" t="s">
        <v>54</v>
      </c>
      <c r="B10" s="34">
        <v>2</v>
      </c>
      <c r="C10" s="35">
        <v>2.34</v>
      </c>
      <c r="D10" s="17"/>
      <c r="E10" s="33" t="s">
        <v>55</v>
      </c>
      <c r="F10" s="35">
        <v>0.42</v>
      </c>
      <c r="G10" s="41"/>
      <c r="H10" s="33" t="s">
        <v>49</v>
      </c>
      <c r="I10" s="35"/>
      <c r="K10" s="33" t="s">
        <v>56</v>
      </c>
      <c r="L10" s="34">
        <v>2.69</v>
      </c>
      <c r="M10" s="35">
        <v>2.93</v>
      </c>
      <c r="O10" s="33" t="s">
        <v>57</v>
      </c>
      <c r="P10" s="34">
        <v>2.58</v>
      </c>
      <c r="Q10" s="35">
        <v>2.91</v>
      </c>
      <c r="S10" s="33" t="s">
        <v>58</v>
      </c>
      <c r="T10" s="40">
        <v>6.9510000000000005</v>
      </c>
      <c r="V10" s="33" t="s">
        <v>59</v>
      </c>
      <c r="W10" s="40">
        <v>7.593</v>
      </c>
    </row>
    <row r="11" spans="1:23" x14ac:dyDescent="0.2">
      <c r="A11" s="33" t="s">
        <v>60</v>
      </c>
      <c r="B11" s="34">
        <v>2.5</v>
      </c>
      <c r="C11" s="35">
        <v>3</v>
      </c>
      <c r="D11" s="17"/>
      <c r="E11" s="33" t="s">
        <v>61</v>
      </c>
      <c r="F11" s="35">
        <v>0.42</v>
      </c>
      <c r="G11" s="41"/>
      <c r="H11" s="33" t="s">
        <v>55</v>
      </c>
      <c r="I11" s="35"/>
      <c r="K11" s="33" t="s">
        <v>62</v>
      </c>
      <c r="L11" s="34">
        <v>2.7</v>
      </c>
      <c r="M11" s="35">
        <v>2.95</v>
      </c>
      <c r="O11" s="33" t="s">
        <v>63</v>
      </c>
      <c r="P11" s="34">
        <v>2.6</v>
      </c>
      <c r="Q11" s="35">
        <v>2.94</v>
      </c>
      <c r="S11" s="33" t="s">
        <v>64</v>
      </c>
      <c r="T11" s="40">
        <v>7.7370000000000001</v>
      </c>
      <c r="V11" s="33" t="s">
        <v>65</v>
      </c>
      <c r="W11" s="40">
        <v>8.3879999999999999</v>
      </c>
    </row>
    <row r="12" spans="1:23" x14ac:dyDescent="0.2">
      <c r="A12" s="33" t="s">
        <v>66</v>
      </c>
      <c r="B12" s="34">
        <v>2.5299999999999998</v>
      </c>
      <c r="C12" s="35">
        <v>3.04</v>
      </c>
      <c r="D12" s="17"/>
      <c r="E12" s="33" t="s">
        <v>67</v>
      </c>
      <c r="F12" s="35">
        <v>0.5</v>
      </c>
      <c r="G12" s="41"/>
      <c r="H12" s="33" t="s">
        <v>61</v>
      </c>
      <c r="I12" s="35"/>
      <c r="K12" s="33" t="s">
        <v>68</v>
      </c>
      <c r="L12" s="34">
        <v>2.71</v>
      </c>
      <c r="M12" s="35">
        <v>2.97</v>
      </c>
      <c r="O12" s="33" t="s">
        <v>69</v>
      </c>
      <c r="P12" s="34">
        <v>2.61</v>
      </c>
      <c r="Q12" s="35">
        <v>2.97</v>
      </c>
      <c r="S12" s="33" t="s">
        <v>70</v>
      </c>
      <c r="T12" s="40">
        <v>8.5229999999999997</v>
      </c>
      <c r="V12" s="33" t="s">
        <v>71</v>
      </c>
      <c r="W12" s="40">
        <v>9.1840000000000011</v>
      </c>
    </row>
    <row r="13" spans="1:23" ht="13.5" thickBot="1" x14ac:dyDescent="0.25">
      <c r="A13" s="33" t="s">
        <v>72</v>
      </c>
      <c r="B13" s="34">
        <v>1.93</v>
      </c>
      <c r="C13" s="35">
        <v>2.2599999999999998</v>
      </c>
      <c r="D13" s="17"/>
      <c r="E13" s="33" t="s">
        <v>73</v>
      </c>
      <c r="F13" s="35">
        <v>0.5</v>
      </c>
      <c r="G13" s="41"/>
      <c r="H13" s="33" t="s">
        <v>67</v>
      </c>
      <c r="I13" s="35"/>
      <c r="K13" s="33" t="s">
        <v>74</v>
      </c>
      <c r="L13" s="34">
        <v>3.29</v>
      </c>
      <c r="M13" s="35">
        <v>3.57</v>
      </c>
      <c r="O13" s="33" t="s">
        <v>75</v>
      </c>
      <c r="P13" s="34">
        <v>2.79</v>
      </c>
      <c r="Q13" s="35">
        <v>3.08</v>
      </c>
      <c r="S13" s="33" t="s">
        <v>76</v>
      </c>
      <c r="T13" s="40">
        <v>9.3079999999999998</v>
      </c>
      <c r="V13" s="42" t="s">
        <v>77</v>
      </c>
      <c r="W13" s="43">
        <v>9.979000000000001</v>
      </c>
    </row>
    <row r="14" spans="1:23" ht="13.5" thickBot="1" x14ac:dyDescent="0.25">
      <c r="A14" s="33" t="s">
        <v>78</v>
      </c>
      <c r="B14" s="34">
        <v>2.27</v>
      </c>
      <c r="C14" s="35">
        <v>2.6</v>
      </c>
      <c r="D14" s="17"/>
      <c r="E14" s="33" t="s">
        <v>79</v>
      </c>
      <c r="F14" s="35">
        <v>0.5</v>
      </c>
      <c r="G14" s="41"/>
      <c r="H14" s="33" t="s">
        <v>73</v>
      </c>
      <c r="I14" s="35"/>
      <c r="K14" s="33" t="s">
        <v>80</v>
      </c>
      <c r="L14" s="34">
        <v>3.3</v>
      </c>
      <c r="M14" s="35">
        <v>3.59</v>
      </c>
      <c r="O14" s="33" t="s">
        <v>81</v>
      </c>
      <c r="P14" s="34">
        <v>2.79</v>
      </c>
      <c r="Q14" s="35">
        <v>3.08</v>
      </c>
      <c r="S14" s="42" t="s">
        <v>82</v>
      </c>
      <c r="T14" s="43">
        <v>10.093999999999999</v>
      </c>
    </row>
    <row r="15" spans="1:23" x14ac:dyDescent="0.2">
      <c r="A15" s="33" t="s">
        <v>83</v>
      </c>
      <c r="B15" s="34">
        <v>2.2999999999999998</v>
      </c>
      <c r="C15" s="35">
        <v>2.63</v>
      </c>
      <c r="D15" s="17"/>
      <c r="E15" s="33" t="s">
        <v>84</v>
      </c>
      <c r="F15" s="35">
        <v>0.57999999999999996</v>
      </c>
      <c r="G15" s="41"/>
      <c r="H15" s="33" t="s">
        <v>79</v>
      </c>
      <c r="I15" s="35"/>
      <c r="K15" s="33" t="s">
        <v>85</v>
      </c>
      <c r="L15" s="34">
        <v>0.82</v>
      </c>
      <c r="M15" s="35">
        <v>0.94</v>
      </c>
      <c r="O15" s="33" t="s">
        <v>86</v>
      </c>
      <c r="P15" s="34">
        <v>2.87</v>
      </c>
      <c r="Q15" s="35">
        <v>3.18</v>
      </c>
    </row>
    <row r="16" spans="1:23" x14ac:dyDescent="0.2">
      <c r="A16" s="33" t="s">
        <v>87</v>
      </c>
      <c r="B16" s="34">
        <v>2.3199999999999998</v>
      </c>
      <c r="C16" s="35">
        <v>2.65</v>
      </c>
      <c r="D16" s="17"/>
      <c r="E16" s="33" t="s">
        <v>88</v>
      </c>
      <c r="F16" s="35">
        <v>0.57999999999999996</v>
      </c>
      <c r="G16" s="41"/>
      <c r="H16" s="33" t="s">
        <v>84</v>
      </c>
      <c r="I16" s="35"/>
      <c r="K16" s="33" t="s">
        <v>89</v>
      </c>
      <c r="L16" s="34">
        <v>0.84</v>
      </c>
      <c r="M16" s="35">
        <v>0.96</v>
      </c>
      <c r="O16" s="33" t="s">
        <v>90</v>
      </c>
      <c r="P16" s="34">
        <v>2.8</v>
      </c>
      <c r="Q16" s="35">
        <v>3.1</v>
      </c>
    </row>
    <row r="17" spans="1:42" ht="30" x14ac:dyDescent="0.25">
      <c r="A17" s="33" t="s">
        <v>91</v>
      </c>
      <c r="B17" s="34">
        <v>2.61</v>
      </c>
      <c r="C17" s="35">
        <v>3.05</v>
      </c>
      <c r="D17" s="17"/>
      <c r="E17" s="33" t="s">
        <v>92</v>
      </c>
      <c r="F17" s="35">
        <v>0.57999999999999996</v>
      </c>
      <c r="G17" s="41"/>
      <c r="H17" s="33" t="s">
        <v>88</v>
      </c>
      <c r="I17" s="35"/>
      <c r="K17" s="33" t="s">
        <v>93</v>
      </c>
      <c r="L17" s="34">
        <v>0.84</v>
      </c>
      <c r="M17" s="35">
        <v>0.97</v>
      </c>
      <c r="O17" s="33" t="s">
        <v>94</v>
      </c>
      <c r="P17" s="34">
        <v>2.88</v>
      </c>
      <c r="Q17" s="35">
        <v>3.2</v>
      </c>
      <c r="S17" s="17"/>
      <c r="T17" s="56" t="s">
        <v>480</v>
      </c>
      <c r="U17" s="56" t="s">
        <v>481</v>
      </c>
      <c r="V17" s="56" t="s">
        <v>482</v>
      </c>
      <c r="W17" s="56" t="s">
        <v>483</v>
      </c>
      <c r="X17" s="56" t="s">
        <v>484</v>
      </c>
      <c r="Y17" s="56" t="s">
        <v>485</v>
      </c>
      <c r="Z17" s="56" t="s">
        <v>486</v>
      </c>
      <c r="AA17" s="56" t="s">
        <v>487</v>
      </c>
      <c r="AB17" s="56" t="s">
        <v>488</v>
      </c>
      <c r="AC17" s="56" t="s">
        <v>489</v>
      </c>
      <c r="AD17" s="56"/>
      <c r="AE17" s="57" t="s">
        <v>490</v>
      </c>
      <c r="AF17" s="56" t="s">
        <v>491</v>
      </c>
      <c r="AG17" s="56" t="s">
        <v>492</v>
      </c>
      <c r="AH17" s="56" t="s">
        <v>493</v>
      </c>
      <c r="AI17" s="56" t="s">
        <v>494</v>
      </c>
      <c r="AJ17" s="56" t="s">
        <v>495</v>
      </c>
      <c r="AK17" s="56" t="s">
        <v>496</v>
      </c>
      <c r="AL17" s="56" t="s">
        <v>497</v>
      </c>
      <c r="AM17" s="56" t="s">
        <v>498</v>
      </c>
      <c r="AN17" s="57" t="s">
        <v>499</v>
      </c>
      <c r="AO17" s="58"/>
      <c r="AP17" s="56" t="s">
        <v>500</v>
      </c>
    </row>
    <row r="18" spans="1:42" ht="15" x14ac:dyDescent="0.2">
      <c r="A18" s="33" t="s">
        <v>95</v>
      </c>
      <c r="B18" s="34">
        <v>2.63</v>
      </c>
      <c r="C18" s="35">
        <v>3.07</v>
      </c>
      <c r="D18" s="17"/>
      <c r="E18" s="33" t="s">
        <v>96</v>
      </c>
      <c r="F18" s="35">
        <v>0.33</v>
      </c>
      <c r="G18" s="41"/>
      <c r="H18" s="33" t="s">
        <v>92</v>
      </c>
      <c r="I18" s="35"/>
      <c r="K18" s="33" t="s">
        <v>97</v>
      </c>
      <c r="L18" s="34">
        <v>1.03</v>
      </c>
      <c r="M18" s="35">
        <v>1.1599999999999999</v>
      </c>
      <c r="O18" s="33" t="s">
        <v>98</v>
      </c>
      <c r="P18" s="34">
        <v>2.89</v>
      </c>
      <c r="Q18" s="35">
        <v>3.22</v>
      </c>
      <c r="S18" s="56" t="s">
        <v>501</v>
      </c>
      <c r="T18" s="17">
        <v>7</v>
      </c>
      <c r="U18" s="17">
        <v>9</v>
      </c>
      <c r="V18" s="17">
        <v>1.75</v>
      </c>
      <c r="W18" s="17">
        <v>4</v>
      </c>
      <c r="X18" s="17">
        <v>1.5</v>
      </c>
      <c r="Y18" s="17">
        <v>9</v>
      </c>
      <c r="Z18" s="17">
        <v>18</v>
      </c>
      <c r="AA18" s="17">
        <v>1.5</v>
      </c>
      <c r="AB18" s="17">
        <v>5.625</v>
      </c>
      <c r="AC18" s="17">
        <v>2</v>
      </c>
      <c r="AD18" s="17"/>
      <c r="AE18" s="17">
        <v>15</v>
      </c>
      <c r="AF18" s="17">
        <v>10</v>
      </c>
      <c r="AG18" s="17">
        <v>8</v>
      </c>
      <c r="AH18" s="17">
        <v>6</v>
      </c>
      <c r="AI18" s="17">
        <v>12</v>
      </c>
      <c r="AJ18" s="17">
        <v>2</v>
      </c>
      <c r="AK18" s="17">
        <v>1.125</v>
      </c>
      <c r="AL18" s="17">
        <v>2</v>
      </c>
      <c r="AM18" s="17">
        <v>4.375</v>
      </c>
      <c r="AN18" s="17">
        <f>((AE18+7.25)*AI18+((AE18+7.25+AI18)*2*(AL18+0.25))-(AH18*AE18))/144</f>
        <v>2.2994791666666665</v>
      </c>
      <c r="AO18">
        <f>(((AE18+1.25+AF18)*2)*(AM18-AL18))/144</f>
        <v>0.86588541666666663</v>
      </c>
      <c r="AP18" s="17">
        <f>AN18+AO18</f>
        <v>3.165364583333333</v>
      </c>
    </row>
    <row r="19" spans="1:42" ht="15" x14ac:dyDescent="0.2">
      <c r="A19" s="33" t="s">
        <v>99</v>
      </c>
      <c r="B19" s="34">
        <v>2.91</v>
      </c>
      <c r="C19" s="35">
        <v>3.45</v>
      </c>
      <c r="D19" s="17"/>
      <c r="E19" s="33" t="s">
        <v>100</v>
      </c>
      <c r="F19" s="35">
        <v>0.33</v>
      </c>
      <c r="G19" s="41"/>
      <c r="H19" s="33" t="s">
        <v>96</v>
      </c>
      <c r="I19" s="35"/>
      <c r="K19" s="33" t="s">
        <v>101</v>
      </c>
      <c r="L19" s="34">
        <v>1.05</v>
      </c>
      <c r="M19" s="35">
        <v>1.19</v>
      </c>
      <c r="O19" s="33" t="s">
        <v>102</v>
      </c>
      <c r="P19" s="34">
        <v>2.9</v>
      </c>
      <c r="Q19" s="35">
        <v>3.24</v>
      </c>
      <c r="S19" s="56" t="s">
        <v>502</v>
      </c>
      <c r="T19" s="17">
        <v>9</v>
      </c>
      <c r="U19" s="17">
        <v>9</v>
      </c>
      <c r="V19" s="17">
        <v>2.5</v>
      </c>
      <c r="W19" s="17">
        <v>5</v>
      </c>
      <c r="X19" s="17">
        <v>1.5</v>
      </c>
      <c r="Y19" s="17">
        <v>11</v>
      </c>
      <c r="Z19" s="17">
        <v>20</v>
      </c>
      <c r="AA19" s="17">
        <v>2</v>
      </c>
      <c r="AB19" s="17">
        <v>6.875</v>
      </c>
      <c r="AC19" s="17">
        <v>2.5</v>
      </c>
      <c r="AD19" s="17"/>
      <c r="AE19" s="17">
        <v>15</v>
      </c>
      <c r="AF19" s="17">
        <v>10</v>
      </c>
      <c r="AG19" s="17">
        <v>9</v>
      </c>
      <c r="AH19" s="17">
        <v>7</v>
      </c>
      <c r="AI19" s="17">
        <v>13</v>
      </c>
      <c r="AJ19" s="17">
        <v>2</v>
      </c>
      <c r="AK19" s="17">
        <v>1.3125</v>
      </c>
      <c r="AL19" s="17">
        <v>2</v>
      </c>
      <c r="AM19" s="17">
        <v>4.375</v>
      </c>
      <c r="AN19" s="17">
        <f>((AE19+7.25)*AI19+((AE19+7.25+AI19)*2*(AL19+0.25))-(AH19*AE19))/144</f>
        <v>2.3810763888888888</v>
      </c>
      <c r="AO19">
        <f>(((AE19+1.25+AF19)*2)*(AM19-AL19))/144</f>
        <v>0.86588541666666663</v>
      </c>
      <c r="AP19" s="17">
        <f>AN19+AO19</f>
        <v>3.2469618055555554</v>
      </c>
    </row>
    <row r="20" spans="1:42" ht="15" x14ac:dyDescent="0.2">
      <c r="A20" s="33" t="s">
        <v>103</v>
      </c>
      <c r="B20" s="34">
        <v>2.94</v>
      </c>
      <c r="C20" s="35">
        <v>3.48</v>
      </c>
      <c r="D20" s="17"/>
      <c r="E20" s="33" t="s">
        <v>104</v>
      </c>
      <c r="F20" s="35">
        <v>0.33</v>
      </c>
      <c r="G20" s="41"/>
      <c r="H20" s="33" t="s">
        <v>100</v>
      </c>
      <c r="I20" s="35"/>
      <c r="K20" s="33" t="s">
        <v>105</v>
      </c>
      <c r="L20" s="34">
        <v>1.24</v>
      </c>
      <c r="M20" s="35">
        <v>1.39</v>
      </c>
      <c r="O20" s="33" t="s">
        <v>106</v>
      </c>
      <c r="P20" s="34">
        <v>3.11</v>
      </c>
      <c r="Q20" s="35">
        <v>3.44</v>
      </c>
      <c r="S20" s="56" t="s">
        <v>503</v>
      </c>
      <c r="T20" s="17">
        <v>10</v>
      </c>
      <c r="U20" s="17">
        <v>10</v>
      </c>
      <c r="V20" s="17">
        <v>3</v>
      </c>
      <c r="W20" s="17">
        <v>6</v>
      </c>
      <c r="X20" s="17">
        <v>2</v>
      </c>
      <c r="Y20" s="17">
        <v>11</v>
      </c>
      <c r="Z20" s="17">
        <v>22</v>
      </c>
      <c r="AA20" s="17">
        <v>2</v>
      </c>
      <c r="AB20" s="17">
        <v>7.875</v>
      </c>
      <c r="AC20" s="17">
        <v>2.5</v>
      </c>
      <c r="AD20" s="17"/>
      <c r="AE20" s="17">
        <v>15</v>
      </c>
      <c r="AF20" s="17">
        <v>10</v>
      </c>
      <c r="AG20" s="17">
        <v>12</v>
      </c>
      <c r="AH20" s="17">
        <v>7</v>
      </c>
      <c r="AI20" s="17">
        <v>13</v>
      </c>
      <c r="AJ20" s="17">
        <v>2</v>
      </c>
      <c r="AK20" s="17">
        <v>1.3125</v>
      </c>
      <c r="AL20" s="17">
        <v>2</v>
      </c>
      <c r="AM20" s="17">
        <v>4.375</v>
      </c>
      <c r="AN20" s="17">
        <f>((AE20+7.25)*AI20+((AE20+7.25+AI20)*2*(AL20+0.25))-(AH20*AE20))/144</f>
        <v>2.3810763888888888</v>
      </c>
      <c r="AO20">
        <f>(((AE20+1.25+AF20)*2)*(AM20-AL20))/144</f>
        <v>0.86588541666666663</v>
      </c>
      <c r="AP20" s="17">
        <f>AN20+AO20</f>
        <v>3.2469618055555554</v>
      </c>
    </row>
    <row r="21" spans="1:42" ht="15" x14ac:dyDescent="0.2">
      <c r="A21" s="33" t="s">
        <v>107</v>
      </c>
      <c r="B21" s="34">
        <v>3.28</v>
      </c>
      <c r="C21" s="35">
        <v>3.95</v>
      </c>
      <c r="D21" s="17"/>
      <c r="E21" s="33" t="s">
        <v>108</v>
      </c>
      <c r="F21" s="35">
        <v>0.67</v>
      </c>
      <c r="G21" s="41"/>
      <c r="H21" s="33" t="s">
        <v>104</v>
      </c>
      <c r="I21" s="35"/>
      <c r="K21" s="33" t="s">
        <v>109</v>
      </c>
      <c r="L21" s="34">
        <v>1.25</v>
      </c>
      <c r="M21" s="35">
        <v>1.41</v>
      </c>
      <c r="O21" s="33" t="s">
        <v>110</v>
      </c>
      <c r="P21" s="34">
        <v>3.11</v>
      </c>
      <c r="Q21" s="35">
        <v>3.45</v>
      </c>
      <c r="S21" s="56" t="s">
        <v>504</v>
      </c>
      <c r="T21" s="17">
        <v>11</v>
      </c>
      <c r="U21" s="17">
        <v>10</v>
      </c>
      <c r="V21" s="17">
        <v>3.5</v>
      </c>
      <c r="W21" s="17">
        <v>7</v>
      </c>
      <c r="X21" s="17">
        <v>2</v>
      </c>
      <c r="Y21" s="17">
        <v>12</v>
      </c>
      <c r="Z21" s="17">
        <v>24</v>
      </c>
      <c r="AA21" s="17">
        <v>2.5</v>
      </c>
      <c r="AB21" s="17">
        <v>8.875</v>
      </c>
      <c r="AC21" s="17">
        <v>3</v>
      </c>
      <c r="AD21" s="17"/>
      <c r="AE21" s="17">
        <v>15</v>
      </c>
      <c r="AF21" s="17">
        <v>12</v>
      </c>
      <c r="AG21" s="17">
        <v>13</v>
      </c>
      <c r="AH21" s="17">
        <v>8</v>
      </c>
      <c r="AI21" s="17">
        <v>14</v>
      </c>
      <c r="AJ21" s="17">
        <v>2.5</v>
      </c>
      <c r="AK21" s="17">
        <v>1.5</v>
      </c>
      <c r="AL21" s="17">
        <v>2.25</v>
      </c>
      <c r="AM21" s="17">
        <v>5.125</v>
      </c>
      <c r="AN21" s="17">
        <f>((AE21+7.25)*AI21+((AE21+7.25+AI21)*2*(AL21+0.25))-(AH21*AE21))/144</f>
        <v>2.5885416666666665</v>
      </c>
      <c r="AO21">
        <f>(((AE21+1.25+AF21)*2)*(AM21-AL21))/144</f>
        <v>1.1280381944444444</v>
      </c>
      <c r="AP21" s="17">
        <f>AN21+AO21</f>
        <v>3.7165798611111107</v>
      </c>
    </row>
    <row r="22" spans="1:42" x14ac:dyDescent="0.2">
      <c r="A22" s="33" t="s">
        <v>111</v>
      </c>
      <c r="B22" s="34">
        <v>3.31</v>
      </c>
      <c r="C22" s="35">
        <v>3.98</v>
      </c>
      <c r="D22" s="17"/>
      <c r="E22" s="33" t="s">
        <v>112</v>
      </c>
      <c r="F22" s="35">
        <v>0.67</v>
      </c>
      <c r="G22" s="41"/>
      <c r="H22" s="33" t="s">
        <v>108</v>
      </c>
      <c r="I22" s="35"/>
      <c r="K22" s="33" t="s">
        <v>113</v>
      </c>
      <c r="L22" s="34">
        <v>1.46</v>
      </c>
      <c r="M22" s="35">
        <v>1.63</v>
      </c>
      <c r="O22" s="33" t="s">
        <v>114</v>
      </c>
      <c r="P22" s="34">
        <v>3.12</v>
      </c>
      <c r="Q22" s="35">
        <v>3.47</v>
      </c>
    </row>
    <row r="23" spans="1:42" x14ac:dyDescent="0.2">
      <c r="A23" s="33" t="s">
        <v>115</v>
      </c>
      <c r="B23" s="34">
        <v>3.34</v>
      </c>
      <c r="C23" s="35">
        <v>4.01</v>
      </c>
      <c r="D23" s="17"/>
      <c r="E23" s="33" t="s">
        <v>116</v>
      </c>
      <c r="F23" s="35">
        <v>0.67</v>
      </c>
      <c r="G23" s="41"/>
      <c r="H23" s="33" t="s">
        <v>112</v>
      </c>
      <c r="I23" s="35"/>
      <c r="K23" s="33" t="s">
        <v>117</v>
      </c>
      <c r="L23" s="34">
        <v>1.47</v>
      </c>
      <c r="M23" s="35">
        <v>1.65</v>
      </c>
      <c r="O23" s="33" t="s">
        <v>118</v>
      </c>
      <c r="P23" s="34">
        <v>3.14</v>
      </c>
      <c r="Q23" s="35">
        <v>3.51</v>
      </c>
    </row>
    <row r="24" spans="1:42" x14ac:dyDescent="0.2">
      <c r="A24" s="33" t="s">
        <v>119</v>
      </c>
      <c r="B24" s="34">
        <v>3.37</v>
      </c>
      <c r="C24" s="35">
        <v>4.05</v>
      </c>
      <c r="D24" s="17"/>
      <c r="E24" s="33" t="s">
        <v>120</v>
      </c>
      <c r="F24" s="35">
        <v>0.83</v>
      </c>
      <c r="G24" s="41"/>
      <c r="H24" s="33" t="s">
        <v>116</v>
      </c>
      <c r="I24" s="35"/>
      <c r="K24" s="33" t="s">
        <v>121</v>
      </c>
      <c r="L24" s="34">
        <v>1.45</v>
      </c>
      <c r="M24" s="35">
        <v>1.61</v>
      </c>
      <c r="O24" s="33" t="s">
        <v>122</v>
      </c>
      <c r="P24" s="34">
        <v>3.91</v>
      </c>
      <c r="Q24" s="35">
        <v>4.24</v>
      </c>
    </row>
    <row r="25" spans="1:42" x14ac:dyDescent="0.2">
      <c r="A25" s="33" t="s">
        <v>123</v>
      </c>
      <c r="B25" s="34">
        <v>3.42</v>
      </c>
      <c r="C25" s="35">
        <v>4.1100000000000003</v>
      </c>
      <c r="D25" s="17"/>
      <c r="E25" s="33" t="s">
        <v>124</v>
      </c>
      <c r="F25" s="35">
        <v>0.83</v>
      </c>
      <c r="G25" s="41"/>
      <c r="H25" s="33" t="s">
        <v>120</v>
      </c>
      <c r="I25" s="35">
        <v>7.7</v>
      </c>
      <c r="K25" s="33" t="s">
        <v>125</v>
      </c>
      <c r="L25" s="34">
        <v>1.67</v>
      </c>
      <c r="M25" s="35">
        <v>1.85</v>
      </c>
      <c r="O25" s="33" t="s">
        <v>126</v>
      </c>
      <c r="P25" s="34">
        <v>3.92</v>
      </c>
      <c r="Q25" s="35">
        <v>4.25</v>
      </c>
    </row>
    <row r="26" spans="1:42" x14ac:dyDescent="0.2">
      <c r="A26" s="33" t="s">
        <v>127</v>
      </c>
      <c r="B26" s="34">
        <v>3.48</v>
      </c>
      <c r="C26" s="35">
        <v>4.17</v>
      </c>
      <c r="D26" s="17"/>
      <c r="E26" s="33" t="s">
        <v>128</v>
      </c>
      <c r="F26" s="35">
        <v>0.83</v>
      </c>
      <c r="G26" s="41"/>
      <c r="H26" s="33" t="s">
        <v>124</v>
      </c>
      <c r="I26" s="35">
        <v>4.0999999999999996</v>
      </c>
      <c r="K26" s="33" t="s">
        <v>129</v>
      </c>
      <c r="L26" s="34">
        <v>1.67</v>
      </c>
      <c r="M26" s="35">
        <v>1.86</v>
      </c>
      <c r="O26" s="33" t="s">
        <v>130</v>
      </c>
      <c r="P26" s="34">
        <v>3.93</v>
      </c>
      <c r="Q26" s="35">
        <v>4.2699999999999996</v>
      </c>
    </row>
    <row r="27" spans="1:42" x14ac:dyDescent="0.2">
      <c r="A27" s="33" t="s">
        <v>131</v>
      </c>
      <c r="B27" s="34">
        <v>2.6</v>
      </c>
      <c r="C27" s="35">
        <v>2.93</v>
      </c>
      <c r="D27" s="17"/>
      <c r="E27" s="33" t="s">
        <v>132</v>
      </c>
      <c r="F27" s="35">
        <v>0.83</v>
      </c>
      <c r="G27" s="41"/>
      <c r="H27" s="33" t="s">
        <v>128</v>
      </c>
      <c r="I27" s="35">
        <v>3.07</v>
      </c>
      <c r="K27" s="33" t="s">
        <v>133</v>
      </c>
      <c r="L27" s="34">
        <v>1.66</v>
      </c>
      <c r="M27" s="35">
        <v>1.83</v>
      </c>
      <c r="O27" s="33" t="s">
        <v>134</v>
      </c>
      <c r="P27" s="34">
        <v>0.93</v>
      </c>
      <c r="Q27" s="35">
        <v>1.0900000000000001</v>
      </c>
    </row>
    <row r="28" spans="1:42" x14ac:dyDescent="0.2">
      <c r="A28" s="33" t="s">
        <v>135</v>
      </c>
      <c r="B28" s="34">
        <v>2.63</v>
      </c>
      <c r="C28" s="35">
        <v>2.96</v>
      </c>
      <c r="D28" s="17"/>
      <c r="E28" s="33" t="s">
        <v>136</v>
      </c>
      <c r="F28" s="35">
        <v>0.83</v>
      </c>
      <c r="G28" s="41"/>
      <c r="H28" s="33" t="s">
        <v>132</v>
      </c>
      <c r="I28" s="35">
        <v>5.9</v>
      </c>
      <c r="K28" s="33" t="s">
        <v>137</v>
      </c>
      <c r="L28" s="34">
        <v>1.86</v>
      </c>
      <c r="M28" s="35">
        <v>2.0499999999999998</v>
      </c>
      <c r="O28" s="33" t="s">
        <v>138</v>
      </c>
      <c r="P28" s="34">
        <v>0.95</v>
      </c>
      <c r="Q28" s="35">
        <v>1.1299999999999999</v>
      </c>
    </row>
    <row r="29" spans="1:42" x14ac:dyDescent="0.2">
      <c r="A29" s="33" t="s">
        <v>139</v>
      </c>
      <c r="B29" s="34">
        <v>2.65</v>
      </c>
      <c r="C29" s="35">
        <v>2.98</v>
      </c>
      <c r="D29" s="17"/>
      <c r="E29" s="33" t="s">
        <v>140</v>
      </c>
      <c r="F29" s="35">
        <v>0.75</v>
      </c>
      <c r="G29" s="41"/>
      <c r="H29" s="33" t="s">
        <v>136</v>
      </c>
      <c r="I29" s="35">
        <v>4</v>
      </c>
      <c r="K29" s="33" t="s">
        <v>141</v>
      </c>
      <c r="L29" s="34">
        <v>1.86</v>
      </c>
      <c r="M29" s="35">
        <v>2.06</v>
      </c>
      <c r="O29" s="33" t="s">
        <v>142</v>
      </c>
      <c r="P29" s="34">
        <v>1.57</v>
      </c>
      <c r="Q29" s="35">
        <v>1.78</v>
      </c>
    </row>
    <row r="30" spans="1:42" x14ac:dyDescent="0.2">
      <c r="A30" s="33" t="s">
        <v>143</v>
      </c>
      <c r="B30" s="34">
        <v>2.68</v>
      </c>
      <c r="C30" s="35">
        <v>3.01</v>
      </c>
      <c r="D30" s="17"/>
      <c r="E30" s="33" t="s">
        <v>144</v>
      </c>
      <c r="F30" s="35">
        <v>0.75</v>
      </c>
      <c r="G30" s="41"/>
      <c r="H30" s="33" t="s">
        <v>140</v>
      </c>
      <c r="I30" s="35"/>
      <c r="K30" s="33" t="s">
        <v>145</v>
      </c>
      <c r="L30" s="34">
        <v>1.88</v>
      </c>
      <c r="M30" s="35">
        <v>2.09</v>
      </c>
      <c r="O30" s="33" t="s">
        <v>146</v>
      </c>
      <c r="P30" s="34">
        <v>1.69</v>
      </c>
      <c r="Q30" s="35">
        <v>1.93</v>
      </c>
    </row>
    <row r="31" spans="1:42" x14ac:dyDescent="0.2">
      <c r="A31" s="33" t="s">
        <v>147</v>
      </c>
      <c r="B31" s="34">
        <v>3.05</v>
      </c>
      <c r="C31" s="35">
        <v>3.53</v>
      </c>
      <c r="D31" s="17"/>
      <c r="E31" s="33" t="s">
        <v>148</v>
      </c>
      <c r="F31" s="35">
        <v>0.75</v>
      </c>
      <c r="G31" s="41"/>
      <c r="H31" s="33" t="s">
        <v>144</v>
      </c>
      <c r="I31" s="35"/>
      <c r="K31" s="33" t="s">
        <v>149</v>
      </c>
      <c r="L31" s="34">
        <v>2.0699999999999998</v>
      </c>
      <c r="M31" s="35">
        <v>2.27</v>
      </c>
      <c r="O31" s="33" t="s">
        <v>150</v>
      </c>
      <c r="P31" s="34">
        <v>1.82</v>
      </c>
      <c r="Q31" s="35">
        <v>2.11</v>
      </c>
    </row>
    <row r="32" spans="1:42" x14ac:dyDescent="0.2">
      <c r="A32" s="33" t="s">
        <v>151</v>
      </c>
      <c r="B32" s="34">
        <v>3.08</v>
      </c>
      <c r="C32" s="35">
        <v>3.56</v>
      </c>
      <c r="D32" s="17"/>
      <c r="E32" s="33" t="s">
        <v>152</v>
      </c>
      <c r="F32" s="35">
        <v>0.75</v>
      </c>
      <c r="G32" s="41"/>
      <c r="H32" s="33" t="s">
        <v>148</v>
      </c>
      <c r="I32" s="35"/>
      <c r="K32" s="33" t="s">
        <v>153</v>
      </c>
      <c r="L32" s="34">
        <v>2.0699999999999998</v>
      </c>
      <c r="M32" s="35">
        <v>2.2799999999999998</v>
      </c>
      <c r="O32" s="33" t="s">
        <v>154</v>
      </c>
      <c r="P32" s="34">
        <v>1.69</v>
      </c>
      <c r="Q32" s="35">
        <v>1.94</v>
      </c>
    </row>
    <row r="33" spans="1:17" x14ac:dyDescent="0.2">
      <c r="A33" s="33" t="s">
        <v>155</v>
      </c>
      <c r="B33" s="34">
        <v>3.11</v>
      </c>
      <c r="C33" s="35">
        <v>3.59</v>
      </c>
      <c r="D33" s="17"/>
      <c r="E33" s="33" t="s">
        <v>156</v>
      </c>
      <c r="F33" s="35">
        <v>0.57999999999999996</v>
      </c>
      <c r="G33" s="41"/>
      <c r="H33" s="33" t="s">
        <v>152</v>
      </c>
      <c r="I33" s="35"/>
      <c r="K33" s="33" t="s">
        <v>157</v>
      </c>
      <c r="L33" s="34">
        <v>2.09</v>
      </c>
      <c r="M33" s="35">
        <v>2.31</v>
      </c>
      <c r="O33" s="33" t="s">
        <v>158</v>
      </c>
      <c r="P33" s="34">
        <v>1.81</v>
      </c>
      <c r="Q33" s="35">
        <v>2.1</v>
      </c>
    </row>
    <row r="34" spans="1:17" x14ac:dyDescent="0.2">
      <c r="A34" s="33" t="s">
        <v>159</v>
      </c>
      <c r="B34" s="34">
        <v>3.57</v>
      </c>
      <c r="C34" s="35">
        <v>4.2300000000000004</v>
      </c>
      <c r="D34" s="17"/>
      <c r="E34" s="33" t="s">
        <v>160</v>
      </c>
      <c r="F34" s="35">
        <v>0.57999999999999996</v>
      </c>
      <c r="G34" s="41"/>
      <c r="H34" s="33" t="s">
        <v>156</v>
      </c>
      <c r="I34" s="35"/>
      <c r="K34" s="33"/>
      <c r="L34" s="34"/>
      <c r="M34" s="35"/>
      <c r="O34" s="33" t="s">
        <v>161</v>
      </c>
      <c r="P34" s="34">
        <v>1.85</v>
      </c>
      <c r="Q34" s="35">
        <v>2.1</v>
      </c>
    </row>
    <row r="35" spans="1:17" x14ac:dyDescent="0.2">
      <c r="A35" s="33" t="s">
        <v>162</v>
      </c>
      <c r="B35" s="34">
        <v>3.6</v>
      </c>
      <c r="C35" s="35">
        <v>4.2699999999999996</v>
      </c>
      <c r="D35" s="17"/>
      <c r="E35" s="33" t="s">
        <v>163</v>
      </c>
      <c r="F35" s="35">
        <v>0.57999999999999996</v>
      </c>
      <c r="G35" s="41"/>
      <c r="H35" s="33" t="s">
        <v>160</v>
      </c>
      <c r="I35" s="35"/>
      <c r="K35" s="33"/>
      <c r="L35" s="34"/>
      <c r="M35" s="35"/>
      <c r="O35" s="33" t="s">
        <v>164</v>
      </c>
      <c r="P35" s="34">
        <v>1.97</v>
      </c>
      <c r="Q35" s="35">
        <v>2.2599999999999998</v>
      </c>
    </row>
    <row r="36" spans="1:17" x14ac:dyDescent="0.2">
      <c r="A36" s="33" t="s">
        <v>165</v>
      </c>
      <c r="B36" s="34">
        <v>3.63</v>
      </c>
      <c r="C36" s="35">
        <v>4.3</v>
      </c>
      <c r="D36" s="17"/>
      <c r="E36" s="33" t="s">
        <v>166</v>
      </c>
      <c r="F36" s="35">
        <v>0.54</v>
      </c>
      <c r="G36" s="41"/>
      <c r="H36" s="33" t="s">
        <v>163</v>
      </c>
      <c r="I36" s="35"/>
      <c r="K36" s="33"/>
      <c r="L36" s="34"/>
      <c r="M36" s="35"/>
      <c r="O36" s="33" t="s">
        <v>167</v>
      </c>
      <c r="P36" s="34">
        <v>1.98</v>
      </c>
      <c r="Q36" s="35">
        <v>2.2799999999999998</v>
      </c>
    </row>
    <row r="37" spans="1:17" x14ac:dyDescent="0.2">
      <c r="A37" s="33" t="s">
        <v>168</v>
      </c>
      <c r="B37" s="34">
        <v>4.1100000000000003</v>
      </c>
      <c r="C37" s="35">
        <v>4.9400000000000004</v>
      </c>
      <c r="D37" s="17"/>
      <c r="E37" s="33" t="s">
        <v>169</v>
      </c>
      <c r="F37" s="35">
        <v>0.54</v>
      </c>
      <c r="G37" s="41"/>
      <c r="H37" s="33" t="s">
        <v>166</v>
      </c>
      <c r="I37" s="35"/>
      <c r="K37" s="33"/>
      <c r="L37" s="34"/>
      <c r="M37" s="35"/>
      <c r="O37" s="33" t="s">
        <v>170</v>
      </c>
      <c r="P37" s="34">
        <v>2.02</v>
      </c>
      <c r="Q37" s="35">
        <v>2.27</v>
      </c>
    </row>
    <row r="38" spans="1:17" x14ac:dyDescent="0.2">
      <c r="A38" s="33" t="s">
        <v>171</v>
      </c>
      <c r="B38" s="34">
        <v>4.13</v>
      </c>
      <c r="C38" s="35">
        <v>4.97</v>
      </c>
      <c r="D38" s="17"/>
      <c r="E38" s="33" t="s">
        <v>172</v>
      </c>
      <c r="F38" s="35">
        <v>0.67</v>
      </c>
      <c r="G38" s="41"/>
      <c r="H38" s="33" t="s">
        <v>169</v>
      </c>
      <c r="I38" s="35"/>
      <c r="K38" s="33"/>
      <c r="L38" s="34"/>
      <c r="M38" s="35"/>
      <c r="O38" s="33" t="s">
        <v>173</v>
      </c>
      <c r="P38" s="34">
        <v>2.0299999999999998</v>
      </c>
      <c r="Q38" s="35">
        <v>2.2799999999999998</v>
      </c>
    </row>
    <row r="39" spans="1:17" x14ac:dyDescent="0.2">
      <c r="A39" s="33" t="s">
        <v>174</v>
      </c>
      <c r="B39" s="34">
        <v>4.16</v>
      </c>
      <c r="C39" s="35">
        <v>5</v>
      </c>
      <c r="D39" s="17"/>
      <c r="E39" s="33" t="s">
        <v>175</v>
      </c>
      <c r="F39" s="35">
        <v>0.67</v>
      </c>
      <c r="G39" s="41"/>
      <c r="H39" s="33" t="s">
        <v>172</v>
      </c>
      <c r="I39" s="35">
        <v>3.19</v>
      </c>
      <c r="K39" s="33"/>
      <c r="L39" s="34"/>
      <c r="M39" s="35"/>
      <c r="O39" s="33" t="s">
        <v>176</v>
      </c>
      <c r="P39" s="34">
        <v>2.13</v>
      </c>
      <c r="Q39" s="35">
        <v>2.42</v>
      </c>
    </row>
    <row r="40" spans="1:17" x14ac:dyDescent="0.2">
      <c r="A40" s="33" t="s">
        <v>177</v>
      </c>
      <c r="B40" s="34">
        <v>4.1900000000000004</v>
      </c>
      <c r="C40" s="35">
        <v>5.03</v>
      </c>
      <c r="D40" s="17"/>
      <c r="E40" s="33" t="s">
        <v>178</v>
      </c>
      <c r="F40" s="35">
        <v>0.67</v>
      </c>
      <c r="G40" s="41"/>
      <c r="H40" s="33" t="s">
        <v>175</v>
      </c>
      <c r="I40" s="35">
        <v>1.65</v>
      </c>
      <c r="K40" s="33"/>
      <c r="L40" s="34"/>
      <c r="M40" s="35"/>
      <c r="O40" s="33" t="s">
        <v>179</v>
      </c>
      <c r="P40" s="34">
        <v>2.14</v>
      </c>
      <c r="Q40" s="35">
        <v>2.4300000000000002</v>
      </c>
    </row>
    <row r="41" spans="1:17" x14ac:dyDescent="0.2">
      <c r="A41" s="33" t="s">
        <v>180</v>
      </c>
      <c r="B41" s="34">
        <v>4.21</v>
      </c>
      <c r="C41" s="35">
        <v>5.0599999999999996</v>
      </c>
      <c r="D41" s="17"/>
      <c r="E41" s="33" t="s">
        <v>181</v>
      </c>
      <c r="F41" s="35">
        <v>0.67</v>
      </c>
      <c r="G41" s="41"/>
      <c r="H41" s="33" t="s">
        <v>178</v>
      </c>
      <c r="I41" s="35">
        <v>2.44</v>
      </c>
      <c r="K41" s="33"/>
      <c r="L41" s="34"/>
      <c r="M41" s="35"/>
      <c r="O41" s="33" t="s">
        <v>182</v>
      </c>
      <c r="P41" s="34">
        <v>2.29</v>
      </c>
      <c r="Q41" s="35">
        <v>2.58</v>
      </c>
    </row>
    <row r="42" spans="1:17" ht="13.5" thickBot="1" x14ac:dyDescent="0.25">
      <c r="A42" s="33" t="s">
        <v>183</v>
      </c>
      <c r="B42" s="34">
        <v>4.2300000000000004</v>
      </c>
      <c r="C42" s="35">
        <v>5.08</v>
      </c>
      <c r="D42" s="17"/>
      <c r="E42" s="33" t="s">
        <v>184</v>
      </c>
      <c r="F42" s="35">
        <v>0.67</v>
      </c>
      <c r="G42" s="41"/>
      <c r="H42" s="33" t="s">
        <v>181</v>
      </c>
      <c r="I42" s="35">
        <v>4.7</v>
      </c>
      <c r="K42" s="42"/>
      <c r="L42" s="44"/>
      <c r="M42" s="45"/>
      <c r="O42" s="33" t="s">
        <v>185</v>
      </c>
      <c r="P42" s="34">
        <v>2.2999999999999998</v>
      </c>
      <c r="Q42" s="35">
        <v>2.59</v>
      </c>
    </row>
    <row r="43" spans="1:17" x14ac:dyDescent="0.2">
      <c r="A43" s="33" t="s">
        <v>186</v>
      </c>
      <c r="B43" s="34">
        <v>4.28</v>
      </c>
      <c r="C43" s="35">
        <v>5.14</v>
      </c>
      <c r="D43" s="17"/>
      <c r="E43" s="33" t="s">
        <v>187</v>
      </c>
      <c r="F43" s="35">
        <v>1</v>
      </c>
      <c r="G43" s="41"/>
      <c r="H43" s="33" t="s">
        <v>184</v>
      </c>
      <c r="I43" s="35">
        <v>3.92</v>
      </c>
      <c r="O43" s="33"/>
      <c r="P43" s="34"/>
      <c r="Q43" s="35"/>
    </row>
    <row r="44" spans="1:17" x14ac:dyDescent="0.2">
      <c r="A44" s="46" t="s">
        <v>188</v>
      </c>
      <c r="B44" s="34">
        <v>4.33</v>
      </c>
      <c r="C44" s="35">
        <v>5.19</v>
      </c>
      <c r="D44" s="17"/>
      <c r="E44" s="33" t="s">
        <v>189</v>
      </c>
      <c r="F44" s="35">
        <v>1</v>
      </c>
      <c r="G44" s="41"/>
      <c r="H44" s="33" t="s">
        <v>187</v>
      </c>
      <c r="I44" s="35"/>
      <c r="O44" s="33"/>
      <c r="P44" s="34"/>
      <c r="Q44" s="35"/>
    </row>
    <row r="45" spans="1:17" x14ac:dyDescent="0.2">
      <c r="A45" s="33" t="s">
        <v>190</v>
      </c>
      <c r="B45" s="34">
        <v>4.37</v>
      </c>
      <c r="C45" s="35">
        <v>5.24</v>
      </c>
      <c r="D45" s="17"/>
      <c r="E45" s="33" t="s">
        <v>191</v>
      </c>
      <c r="F45" s="35">
        <v>1</v>
      </c>
      <c r="G45" s="41"/>
      <c r="H45" s="33" t="s">
        <v>189</v>
      </c>
      <c r="I45" s="35"/>
      <c r="O45" s="33"/>
      <c r="P45" s="34"/>
      <c r="Q45" s="35"/>
    </row>
    <row r="46" spans="1:17" x14ac:dyDescent="0.2">
      <c r="A46" s="33" t="s">
        <v>192</v>
      </c>
      <c r="B46" s="34">
        <v>2.95</v>
      </c>
      <c r="C46" s="35">
        <v>3.28</v>
      </c>
      <c r="D46" s="17"/>
      <c r="E46" s="33" t="s">
        <v>193</v>
      </c>
      <c r="F46" s="35">
        <v>1</v>
      </c>
      <c r="G46" s="41"/>
      <c r="H46" s="33" t="s">
        <v>191</v>
      </c>
      <c r="I46" s="35"/>
      <c r="O46" s="33"/>
      <c r="P46" s="34"/>
      <c r="Q46" s="35"/>
    </row>
    <row r="47" spans="1:17" x14ac:dyDescent="0.2">
      <c r="A47" s="33" t="s">
        <v>194</v>
      </c>
      <c r="B47" s="34">
        <v>2.97</v>
      </c>
      <c r="C47" s="35">
        <v>3.3</v>
      </c>
      <c r="D47" s="17"/>
      <c r="E47" s="33" t="s">
        <v>195</v>
      </c>
      <c r="F47" s="35">
        <v>1</v>
      </c>
      <c r="G47" s="41"/>
      <c r="H47" s="33" t="s">
        <v>193</v>
      </c>
      <c r="I47" s="35"/>
      <c r="O47" s="33"/>
      <c r="P47" s="34"/>
      <c r="Q47" s="35"/>
    </row>
    <row r="48" spans="1:17" x14ac:dyDescent="0.2">
      <c r="A48" s="33" t="s">
        <v>196</v>
      </c>
      <c r="B48" s="34">
        <v>5.29</v>
      </c>
      <c r="C48" s="35">
        <v>6.33</v>
      </c>
      <c r="D48" s="17"/>
      <c r="E48" s="33" t="s">
        <v>197</v>
      </c>
      <c r="F48" s="35">
        <v>1.17</v>
      </c>
      <c r="G48" s="41"/>
      <c r="H48" s="33" t="s">
        <v>195</v>
      </c>
      <c r="I48" s="35"/>
      <c r="O48" s="33"/>
      <c r="P48" s="34"/>
      <c r="Q48" s="35"/>
    </row>
    <row r="49" spans="1:17" x14ac:dyDescent="0.2">
      <c r="A49" s="33" t="s">
        <v>198</v>
      </c>
      <c r="B49" s="34">
        <v>2.99</v>
      </c>
      <c r="C49" s="35">
        <v>3.32</v>
      </c>
      <c r="D49" s="17"/>
      <c r="E49" s="33" t="s">
        <v>199</v>
      </c>
      <c r="F49" s="35">
        <v>1.17</v>
      </c>
      <c r="G49" s="41"/>
      <c r="H49" s="33" t="s">
        <v>197</v>
      </c>
      <c r="I49" s="35">
        <v>11.1</v>
      </c>
      <c r="O49" s="33"/>
      <c r="P49" s="34"/>
      <c r="Q49" s="35"/>
    </row>
    <row r="50" spans="1:17" ht="13.5" thickBot="1" x14ac:dyDescent="0.25">
      <c r="A50" s="33" t="s">
        <v>200</v>
      </c>
      <c r="B50" s="34">
        <v>5.38</v>
      </c>
      <c r="C50" s="35">
        <v>6.44</v>
      </c>
      <c r="D50" s="17"/>
      <c r="E50" s="33" t="s">
        <v>201</v>
      </c>
      <c r="F50" s="35">
        <v>1.17</v>
      </c>
      <c r="G50" s="41"/>
      <c r="H50" s="33" t="s">
        <v>199</v>
      </c>
      <c r="I50" s="35">
        <v>5.8</v>
      </c>
      <c r="O50" s="42"/>
      <c r="P50" s="44"/>
      <c r="Q50" s="45"/>
    </row>
    <row r="51" spans="1:17" x14ac:dyDescent="0.2">
      <c r="A51" s="33" t="s">
        <v>202</v>
      </c>
      <c r="B51" s="34">
        <v>3.01</v>
      </c>
      <c r="C51" s="35">
        <v>3.35</v>
      </c>
      <c r="D51" s="17"/>
      <c r="E51" s="33" t="s">
        <v>203</v>
      </c>
      <c r="F51" s="35">
        <v>1.17</v>
      </c>
      <c r="G51" s="41"/>
      <c r="H51" s="33" t="s">
        <v>201</v>
      </c>
      <c r="I51" s="35">
        <v>8.5</v>
      </c>
    </row>
    <row r="52" spans="1:17" x14ac:dyDescent="0.2">
      <c r="A52" s="33" t="s">
        <v>204</v>
      </c>
      <c r="B52" s="34">
        <v>3.58</v>
      </c>
      <c r="C52" s="35">
        <v>4.12</v>
      </c>
      <c r="D52" s="17"/>
      <c r="E52" s="33" t="s">
        <v>205</v>
      </c>
      <c r="F52" s="35">
        <v>1.17</v>
      </c>
      <c r="G52" s="41"/>
      <c r="H52" s="33" t="s">
        <v>203</v>
      </c>
      <c r="I52" s="35">
        <v>7.2</v>
      </c>
    </row>
    <row r="53" spans="1:17" x14ac:dyDescent="0.2">
      <c r="A53" s="33" t="s">
        <v>206</v>
      </c>
      <c r="B53" s="34">
        <v>3.61</v>
      </c>
      <c r="C53" s="35">
        <v>4.1500000000000004</v>
      </c>
      <c r="D53" s="17"/>
      <c r="E53" s="33" t="s">
        <v>207</v>
      </c>
      <c r="F53" s="35">
        <v>1.08</v>
      </c>
      <c r="G53" s="41"/>
      <c r="H53" s="33" t="s">
        <v>205</v>
      </c>
      <c r="I53" s="35">
        <v>9.8000000000000007</v>
      </c>
    </row>
    <row r="54" spans="1:17" x14ac:dyDescent="0.2">
      <c r="A54" s="33" t="s">
        <v>208</v>
      </c>
      <c r="B54" s="34">
        <v>3.63</v>
      </c>
      <c r="C54" s="35">
        <v>4.18</v>
      </c>
      <c r="D54" s="17"/>
      <c r="E54" s="33" t="s">
        <v>209</v>
      </c>
      <c r="F54" s="35">
        <v>1.08</v>
      </c>
      <c r="G54" s="41"/>
      <c r="H54" s="33" t="s">
        <v>207</v>
      </c>
      <c r="I54" s="35"/>
    </row>
    <row r="55" spans="1:17" x14ac:dyDescent="0.2">
      <c r="A55" s="33" t="s">
        <v>210</v>
      </c>
      <c r="B55" s="34">
        <v>3.94</v>
      </c>
      <c r="C55" s="35">
        <v>4.6100000000000003</v>
      </c>
      <c r="D55" s="17"/>
      <c r="E55" s="33" t="s">
        <v>211</v>
      </c>
      <c r="F55" s="35">
        <v>1.08</v>
      </c>
      <c r="G55" s="41"/>
      <c r="H55" s="33" t="s">
        <v>209</v>
      </c>
      <c r="I55" s="35"/>
    </row>
    <row r="56" spans="1:17" x14ac:dyDescent="0.2">
      <c r="A56" s="33" t="s">
        <v>212</v>
      </c>
      <c r="B56" s="34">
        <v>3.96</v>
      </c>
      <c r="C56" s="35">
        <v>4.63</v>
      </c>
      <c r="D56" s="17"/>
      <c r="E56" s="33" t="s">
        <v>213</v>
      </c>
      <c r="F56" s="35">
        <v>1.08</v>
      </c>
      <c r="G56" s="41"/>
      <c r="H56" s="33" t="s">
        <v>211</v>
      </c>
      <c r="I56" s="35"/>
    </row>
    <row r="57" spans="1:17" x14ac:dyDescent="0.2">
      <c r="A57" s="33" t="s">
        <v>214</v>
      </c>
      <c r="B57" s="34">
        <v>3.99</v>
      </c>
      <c r="C57" s="35">
        <v>4.66</v>
      </c>
      <c r="D57" s="17"/>
      <c r="E57" s="33" t="s">
        <v>215</v>
      </c>
      <c r="F57" s="35">
        <v>1.08</v>
      </c>
      <c r="G57" s="41"/>
      <c r="H57" s="33" t="s">
        <v>213</v>
      </c>
      <c r="I57" s="35"/>
    </row>
    <row r="58" spans="1:17" x14ac:dyDescent="0.2">
      <c r="A58" s="33" t="s">
        <v>216</v>
      </c>
      <c r="B58" s="34">
        <v>4.46</v>
      </c>
      <c r="C58" s="35">
        <v>5.29</v>
      </c>
      <c r="D58" s="17"/>
      <c r="E58" s="33" t="s">
        <v>217</v>
      </c>
      <c r="F58" s="35">
        <v>0.92</v>
      </c>
      <c r="G58" s="41"/>
      <c r="H58" s="33" t="s">
        <v>215</v>
      </c>
      <c r="I58" s="35"/>
    </row>
    <row r="59" spans="1:17" x14ac:dyDescent="0.2">
      <c r="A59" s="33" t="s">
        <v>218</v>
      </c>
      <c r="B59" s="34">
        <v>4.4800000000000004</v>
      </c>
      <c r="C59" s="35">
        <v>5.31</v>
      </c>
      <c r="D59" s="17"/>
      <c r="E59" s="33" t="s">
        <v>219</v>
      </c>
      <c r="F59" s="35">
        <v>0.92</v>
      </c>
      <c r="G59" s="41"/>
      <c r="H59" s="33" t="s">
        <v>217</v>
      </c>
      <c r="I59" s="35"/>
    </row>
    <row r="60" spans="1:17" x14ac:dyDescent="0.2">
      <c r="A60" s="33" t="s">
        <v>220</v>
      </c>
      <c r="B60" s="34">
        <v>4.96</v>
      </c>
      <c r="C60" s="35">
        <v>5.96</v>
      </c>
      <c r="D60" s="17"/>
      <c r="E60" s="33" t="s">
        <v>221</v>
      </c>
      <c r="F60" s="35">
        <v>0.92</v>
      </c>
      <c r="G60" s="41"/>
      <c r="H60" s="33" t="s">
        <v>219</v>
      </c>
      <c r="I60" s="35"/>
    </row>
    <row r="61" spans="1:17" x14ac:dyDescent="0.2">
      <c r="A61" s="33" t="s">
        <v>222</v>
      </c>
      <c r="B61" s="34">
        <v>4.9800000000000004</v>
      </c>
      <c r="C61" s="35">
        <v>5.98</v>
      </c>
      <c r="D61" s="17"/>
      <c r="E61" s="33" t="s">
        <v>223</v>
      </c>
      <c r="F61" s="35">
        <v>0.92</v>
      </c>
      <c r="G61" s="41"/>
      <c r="H61" s="33" t="s">
        <v>221</v>
      </c>
      <c r="I61" s="35"/>
    </row>
    <row r="62" spans="1:17" x14ac:dyDescent="0.2">
      <c r="A62" s="33" t="s">
        <v>224</v>
      </c>
      <c r="B62" s="34">
        <v>5</v>
      </c>
      <c r="C62" s="35">
        <v>6.01</v>
      </c>
      <c r="D62" s="17"/>
      <c r="E62" s="33" t="s">
        <v>225</v>
      </c>
      <c r="F62" s="35">
        <v>0.92</v>
      </c>
      <c r="G62" s="41"/>
      <c r="H62" s="33" t="s">
        <v>223</v>
      </c>
      <c r="I62" s="35"/>
    </row>
    <row r="63" spans="1:17" x14ac:dyDescent="0.2">
      <c r="A63" s="33" t="s">
        <v>226</v>
      </c>
      <c r="B63" s="34">
        <v>5.03</v>
      </c>
      <c r="C63" s="35">
        <v>6.04</v>
      </c>
      <c r="D63" s="17"/>
      <c r="E63" s="33" t="s">
        <v>227</v>
      </c>
      <c r="F63" s="35">
        <v>0.92</v>
      </c>
      <c r="G63" s="41"/>
      <c r="H63" s="33" t="s">
        <v>225</v>
      </c>
      <c r="I63" s="35"/>
    </row>
    <row r="64" spans="1:17" x14ac:dyDescent="0.2">
      <c r="A64" s="33" t="s">
        <v>228</v>
      </c>
      <c r="B64" s="34">
        <v>5.05</v>
      </c>
      <c r="C64" s="35">
        <v>6.06</v>
      </c>
      <c r="D64" s="17"/>
      <c r="E64" s="33" t="s">
        <v>229</v>
      </c>
      <c r="F64" s="35">
        <v>0.83</v>
      </c>
      <c r="G64" s="41"/>
      <c r="H64" s="33" t="s">
        <v>227</v>
      </c>
      <c r="I64" s="35"/>
    </row>
    <row r="65" spans="1:9" x14ac:dyDescent="0.2">
      <c r="A65" s="33" t="s">
        <v>230</v>
      </c>
      <c r="B65" s="34">
        <v>5.07</v>
      </c>
      <c r="C65" s="35">
        <v>6.09</v>
      </c>
      <c r="D65" s="17"/>
      <c r="E65" s="33" t="s">
        <v>231</v>
      </c>
      <c r="F65" s="35">
        <v>0.83</v>
      </c>
      <c r="G65" s="41"/>
      <c r="H65" s="33" t="s">
        <v>229</v>
      </c>
      <c r="I65" s="35"/>
    </row>
    <row r="66" spans="1:9" x14ac:dyDescent="0.2">
      <c r="A66" s="33" t="s">
        <v>232</v>
      </c>
      <c r="B66" s="34">
        <v>5.0999999999999996</v>
      </c>
      <c r="C66" s="35">
        <v>6.12</v>
      </c>
      <c r="D66" s="17"/>
      <c r="E66" s="33" t="s">
        <v>233</v>
      </c>
      <c r="F66" s="35">
        <v>0.83</v>
      </c>
      <c r="G66" s="41"/>
      <c r="H66" s="33" t="s">
        <v>231</v>
      </c>
      <c r="I66" s="35"/>
    </row>
    <row r="67" spans="1:9" x14ac:dyDescent="0.2">
      <c r="A67" s="33" t="s">
        <v>234</v>
      </c>
      <c r="B67" s="34">
        <v>5.15</v>
      </c>
      <c r="C67" s="35">
        <v>6.18</v>
      </c>
      <c r="D67" s="17"/>
      <c r="E67" s="33" t="s">
        <v>235</v>
      </c>
      <c r="F67" s="35">
        <v>0.83</v>
      </c>
      <c r="G67" s="41"/>
      <c r="H67" s="33" t="s">
        <v>233</v>
      </c>
      <c r="I67" s="35"/>
    </row>
    <row r="68" spans="1:9" x14ac:dyDescent="0.2">
      <c r="A68" s="33" t="s">
        <v>236</v>
      </c>
      <c r="B68" s="34">
        <v>5.2</v>
      </c>
      <c r="C68" s="35">
        <v>6.23</v>
      </c>
      <c r="D68" s="17"/>
      <c r="E68" s="33" t="s">
        <v>237</v>
      </c>
      <c r="F68" s="35">
        <v>0.83</v>
      </c>
      <c r="G68" s="41"/>
      <c r="H68" s="33" t="s">
        <v>235</v>
      </c>
      <c r="I68" s="35"/>
    </row>
    <row r="69" spans="1:9" x14ac:dyDescent="0.2">
      <c r="A69" s="33" t="s">
        <v>238</v>
      </c>
      <c r="B69" s="34">
        <v>3.5</v>
      </c>
      <c r="C69" s="35">
        <v>3.92</v>
      </c>
      <c r="D69" s="17"/>
      <c r="E69" s="33" t="s">
        <v>239</v>
      </c>
      <c r="F69" s="35">
        <v>0.83</v>
      </c>
      <c r="G69" s="41"/>
      <c r="H69" s="33" t="s">
        <v>237</v>
      </c>
      <c r="I69" s="35"/>
    </row>
    <row r="70" spans="1:9" x14ac:dyDescent="0.2">
      <c r="A70" s="33" t="s">
        <v>240</v>
      </c>
      <c r="B70" s="34">
        <v>3.53</v>
      </c>
      <c r="C70" s="35">
        <v>3.95</v>
      </c>
      <c r="D70" s="17"/>
      <c r="E70" s="33" t="s">
        <v>241</v>
      </c>
      <c r="F70" s="35">
        <v>1</v>
      </c>
      <c r="G70" s="41"/>
      <c r="H70" s="33" t="s">
        <v>239</v>
      </c>
      <c r="I70" s="35"/>
    </row>
    <row r="71" spans="1:9" x14ac:dyDescent="0.2">
      <c r="A71" s="33" t="s">
        <v>242</v>
      </c>
      <c r="B71" s="34">
        <v>3.95</v>
      </c>
      <c r="C71" s="35">
        <v>4.51</v>
      </c>
      <c r="D71" s="17"/>
      <c r="E71" s="33" t="s">
        <v>243</v>
      </c>
      <c r="F71" s="35">
        <v>1</v>
      </c>
      <c r="G71" s="41"/>
      <c r="H71" s="33" t="s">
        <v>241</v>
      </c>
      <c r="I71" s="35">
        <v>9.4</v>
      </c>
    </row>
    <row r="72" spans="1:9" x14ac:dyDescent="0.2">
      <c r="A72" s="33" t="s">
        <v>244</v>
      </c>
      <c r="B72" s="34">
        <v>3.98</v>
      </c>
      <c r="C72" s="35">
        <v>4.54</v>
      </c>
      <c r="D72" s="17"/>
      <c r="E72" s="33" t="s">
        <v>245</v>
      </c>
      <c r="F72" s="35">
        <v>1</v>
      </c>
      <c r="G72" s="41"/>
      <c r="H72" s="33" t="s">
        <v>243</v>
      </c>
      <c r="I72" s="35">
        <v>4.9000000000000004</v>
      </c>
    </row>
    <row r="73" spans="1:9" x14ac:dyDescent="0.2">
      <c r="A73" s="33" t="s">
        <v>246</v>
      </c>
      <c r="B73" s="34">
        <v>4</v>
      </c>
      <c r="C73" s="35">
        <v>4.5599999999999996</v>
      </c>
      <c r="D73" s="17"/>
      <c r="E73" s="33" t="s">
        <v>247</v>
      </c>
      <c r="F73" s="35">
        <v>1</v>
      </c>
      <c r="G73" s="41"/>
      <c r="H73" s="33" t="s">
        <v>245</v>
      </c>
      <c r="I73" s="35">
        <v>3.71</v>
      </c>
    </row>
    <row r="74" spans="1:9" x14ac:dyDescent="0.2">
      <c r="A74" s="33" t="s">
        <v>248</v>
      </c>
      <c r="B74" s="34">
        <v>4.2300000000000004</v>
      </c>
      <c r="C74" s="35">
        <v>4.9000000000000004</v>
      </c>
      <c r="D74" s="17"/>
      <c r="E74" s="33" t="s">
        <v>249</v>
      </c>
      <c r="F74" s="35">
        <v>1</v>
      </c>
      <c r="G74" s="41"/>
      <c r="H74" s="33" t="s">
        <v>247</v>
      </c>
      <c r="I74" s="35">
        <v>7.2</v>
      </c>
    </row>
    <row r="75" spans="1:9" x14ac:dyDescent="0.2">
      <c r="A75" s="33" t="s">
        <v>250</v>
      </c>
      <c r="B75" s="34">
        <v>4.25</v>
      </c>
      <c r="C75" s="35">
        <v>4.92</v>
      </c>
      <c r="D75" s="17"/>
      <c r="E75" s="33" t="s">
        <v>251</v>
      </c>
      <c r="F75" s="35">
        <v>1</v>
      </c>
      <c r="G75" s="41"/>
      <c r="H75" s="33" t="s">
        <v>249</v>
      </c>
      <c r="I75" s="35">
        <v>6.1</v>
      </c>
    </row>
    <row r="76" spans="1:9" x14ac:dyDescent="0.2">
      <c r="A76" s="33" t="s">
        <v>252</v>
      </c>
      <c r="B76" s="34">
        <v>4.28</v>
      </c>
      <c r="C76" s="35">
        <v>4.95</v>
      </c>
      <c r="D76" s="17"/>
      <c r="E76" s="33" t="s">
        <v>253</v>
      </c>
      <c r="F76" s="35">
        <v>1.25</v>
      </c>
      <c r="G76" s="41"/>
      <c r="H76" s="33" t="s">
        <v>251</v>
      </c>
      <c r="I76" s="35">
        <v>8.3000000000000007</v>
      </c>
    </row>
    <row r="77" spans="1:9" x14ac:dyDescent="0.2">
      <c r="A77" s="33" t="s">
        <v>254</v>
      </c>
      <c r="B77" s="34">
        <v>4.76</v>
      </c>
      <c r="C77" s="35">
        <v>5.59</v>
      </c>
      <c r="D77" s="17"/>
      <c r="E77" s="33" t="s">
        <v>255</v>
      </c>
      <c r="F77" s="35">
        <v>1.25</v>
      </c>
      <c r="G77" s="41"/>
      <c r="H77" s="33" t="s">
        <v>253</v>
      </c>
      <c r="I77" s="35"/>
    </row>
    <row r="78" spans="1:9" x14ac:dyDescent="0.2">
      <c r="A78" s="33" t="s">
        <v>256</v>
      </c>
      <c r="B78" s="34">
        <v>4.78</v>
      </c>
      <c r="C78" s="35">
        <v>5.62</v>
      </c>
      <c r="D78" s="17"/>
      <c r="E78" s="33" t="s">
        <v>257</v>
      </c>
      <c r="F78" s="35">
        <v>1.25</v>
      </c>
      <c r="G78" s="41"/>
      <c r="H78" s="33" t="s">
        <v>255</v>
      </c>
      <c r="I78" s="35"/>
    </row>
    <row r="79" spans="1:9" x14ac:dyDescent="0.2">
      <c r="A79" s="33" t="s">
        <v>258</v>
      </c>
      <c r="B79" s="34">
        <v>4.8099999999999996</v>
      </c>
      <c r="C79" s="35">
        <v>5.65</v>
      </c>
      <c r="D79" s="17"/>
      <c r="E79" s="33" t="s">
        <v>259</v>
      </c>
      <c r="F79" s="35">
        <v>1.25</v>
      </c>
      <c r="G79" s="41"/>
      <c r="H79" s="33" t="s">
        <v>257</v>
      </c>
      <c r="I79" s="35"/>
    </row>
    <row r="80" spans="1:9" x14ac:dyDescent="0.2">
      <c r="A80" s="33" t="s">
        <v>260</v>
      </c>
      <c r="B80" s="34">
        <v>5.27</v>
      </c>
      <c r="C80" s="35">
        <v>6.27</v>
      </c>
      <c r="D80" s="17"/>
      <c r="E80" s="33" t="s">
        <v>261</v>
      </c>
      <c r="F80" s="35">
        <v>1.25</v>
      </c>
      <c r="G80" s="41"/>
      <c r="H80" s="33" t="s">
        <v>259</v>
      </c>
      <c r="I80" s="35"/>
    </row>
    <row r="81" spans="1:9" x14ac:dyDescent="0.2">
      <c r="A81" s="33" t="s">
        <v>262</v>
      </c>
      <c r="B81" s="34">
        <v>5.3</v>
      </c>
      <c r="C81" s="35">
        <v>6.3</v>
      </c>
      <c r="D81" s="17"/>
      <c r="E81" s="33" t="s">
        <v>263</v>
      </c>
      <c r="F81" s="35">
        <v>1.25</v>
      </c>
      <c r="G81" s="41"/>
      <c r="H81" s="33" t="s">
        <v>261</v>
      </c>
      <c r="I81" s="35"/>
    </row>
    <row r="82" spans="1:9" x14ac:dyDescent="0.2">
      <c r="A82" s="33" t="s">
        <v>264</v>
      </c>
      <c r="B82" s="34">
        <v>5.89</v>
      </c>
      <c r="C82" s="35">
        <v>7.1</v>
      </c>
      <c r="D82" s="17"/>
      <c r="E82" s="33" t="s">
        <v>265</v>
      </c>
      <c r="F82" s="35">
        <v>1.17</v>
      </c>
      <c r="G82" s="41"/>
      <c r="H82" s="33" t="s">
        <v>263</v>
      </c>
      <c r="I82" s="35"/>
    </row>
    <row r="83" spans="1:9" x14ac:dyDescent="0.2">
      <c r="A83" s="33" t="s">
        <v>266</v>
      </c>
      <c r="B83" s="34">
        <v>5.91</v>
      </c>
      <c r="C83" s="35">
        <v>7.12</v>
      </c>
      <c r="D83" s="17"/>
      <c r="E83" s="33" t="s">
        <v>267</v>
      </c>
      <c r="F83" s="35">
        <v>1.17</v>
      </c>
      <c r="G83" s="41"/>
      <c r="H83" s="33" t="s">
        <v>265</v>
      </c>
      <c r="I83" s="35"/>
    </row>
    <row r="84" spans="1:9" x14ac:dyDescent="0.2">
      <c r="A84" s="33" t="s">
        <v>268</v>
      </c>
      <c r="B84" s="34">
        <v>5.94</v>
      </c>
      <c r="C84" s="35">
        <v>7.15</v>
      </c>
      <c r="D84" s="17"/>
      <c r="E84" s="33" t="s">
        <v>269</v>
      </c>
      <c r="F84" s="35">
        <v>1.17</v>
      </c>
      <c r="G84" s="41"/>
      <c r="H84" s="33" t="s">
        <v>267</v>
      </c>
      <c r="I84" s="35"/>
    </row>
    <row r="85" spans="1:9" x14ac:dyDescent="0.2">
      <c r="A85" s="33" t="s">
        <v>270</v>
      </c>
      <c r="B85" s="34">
        <v>5.96</v>
      </c>
      <c r="C85" s="35">
        <v>7.18</v>
      </c>
      <c r="D85" s="17"/>
      <c r="E85" s="33" t="s">
        <v>271</v>
      </c>
      <c r="F85" s="35">
        <v>1.17</v>
      </c>
      <c r="G85" s="41"/>
      <c r="H85" s="33" t="s">
        <v>269</v>
      </c>
      <c r="I85" s="35"/>
    </row>
    <row r="86" spans="1:9" x14ac:dyDescent="0.2">
      <c r="A86" s="33" t="s">
        <v>272</v>
      </c>
      <c r="B86" s="34">
        <v>5.99</v>
      </c>
      <c r="C86" s="35">
        <v>7.21</v>
      </c>
      <c r="D86" s="17"/>
      <c r="E86" s="33" t="s">
        <v>273</v>
      </c>
      <c r="F86" s="35">
        <v>1.17</v>
      </c>
      <c r="G86" s="41"/>
      <c r="H86" s="33" t="s">
        <v>271</v>
      </c>
      <c r="I86" s="35"/>
    </row>
    <row r="87" spans="1:9" x14ac:dyDescent="0.2">
      <c r="A87" s="33" t="s">
        <v>274</v>
      </c>
      <c r="B87" s="34">
        <v>6.01</v>
      </c>
      <c r="C87" s="35">
        <v>7.23</v>
      </c>
      <c r="D87" s="17"/>
      <c r="E87" s="33" t="s">
        <v>275</v>
      </c>
      <c r="F87" s="35">
        <v>1.17</v>
      </c>
      <c r="G87" s="41"/>
      <c r="H87" s="33" t="s">
        <v>273</v>
      </c>
      <c r="I87" s="35"/>
    </row>
    <row r="88" spans="1:9" x14ac:dyDescent="0.2">
      <c r="A88" s="33" t="s">
        <v>276</v>
      </c>
      <c r="B88" s="34">
        <v>6.03</v>
      </c>
      <c r="C88" s="35">
        <v>7.26</v>
      </c>
      <c r="D88" s="17"/>
      <c r="E88" s="33" t="s">
        <v>277</v>
      </c>
      <c r="F88" s="35">
        <v>1.33</v>
      </c>
      <c r="G88" s="41"/>
      <c r="H88" s="33" t="s">
        <v>275</v>
      </c>
      <c r="I88" s="35"/>
    </row>
    <row r="89" spans="1:9" x14ac:dyDescent="0.2">
      <c r="A89" s="33" t="s">
        <v>278</v>
      </c>
      <c r="B89" s="34">
        <v>6.22</v>
      </c>
      <c r="C89" s="35">
        <v>7.51</v>
      </c>
      <c r="D89" s="17"/>
      <c r="E89" s="33" t="s">
        <v>279</v>
      </c>
      <c r="F89" s="35">
        <v>1.33</v>
      </c>
      <c r="G89" s="41"/>
      <c r="H89" s="33" t="s">
        <v>277</v>
      </c>
      <c r="I89" s="35">
        <v>12.8</v>
      </c>
    </row>
    <row r="90" spans="1:9" x14ac:dyDescent="0.2">
      <c r="A90" s="33" t="s">
        <v>280</v>
      </c>
      <c r="B90" s="34">
        <v>6.25</v>
      </c>
      <c r="C90" s="35">
        <v>7.54</v>
      </c>
      <c r="D90" s="17"/>
      <c r="E90" s="33" t="s">
        <v>281</v>
      </c>
      <c r="F90" s="35">
        <v>1.33</v>
      </c>
      <c r="G90" s="41"/>
      <c r="H90" s="33" t="s">
        <v>279</v>
      </c>
      <c r="I90" s="35">
        <v>6.6</v>
      </c>
    </row>
    <row r="91" spans="1:9" x14ac:dyDescent="0.2">
      <c r="A91" s="33" t="s">
        <v>282</v>
      </c>
      <c r="B91" s="34">
        <v>6.26</v>
      </c>
      <c r="C91" s="35">
        <v>7.56</v>
      </c>
      <c r="D91" s="17"/>
      <c r="E91" s="33" t="s">
        <v>283</v>
      </c>
      <c r="F91" s="35">
        <v>1.33</v>
      </c>
      <c r="G91" s="41"/>
      <c r="H91" s="33" t="s">
        <v>281</v>
      </c>
      <c r="I91" s="35">
        <v>18.5</v>
      </c>
    </row>
    <row r="92" spans="1:9" x14ac:dyDescent="0.2">
      <c r="A92" s="33" t="s">
        <v>284</v>
      </c>
      <c r="B92" s="34">
        <v>6.29</v>
      </c>
      <c r="C92" s="35">
        <v>7.59</v>
      </c>
      <c r="D92" s="17"/>
      <c r="E92" s="33" t="s">
        <v>285</v>
      </c>
      <c r="F92" s="35">
        <v>1.33</v>
      </c>
      <c r="G92" s="41"/>
      <c r="H92" s="33" t="s">
        <v>283</v>
      </c>
      <c r="I92" s="35">
        <v>9.8000000000000007</v>
      </c>
    </row>
    <row r="93" spans="1:9" x14ac:dyDescent="0.2">
      <c r="A93" s="33" t="s">
        <v>286</v>
      </c>
      <c r="B93" s="34">
        <v>6.32</v>
      </c>
      <c r="C93" s="35">
        <v>7.62</v>
      </c>
      <c r="D93" s="17"/>
      <c r="E93" s="33" t="s">
        <v>287</v>
      </c>
      <c r="F93" s="35">
        <v>1.33</v>
      </c>
      <c r="G93" s="41"/>
      <c r="H93" s="33" t="s">
        <v>285</v>
      </c>
      <c r="I93" s="35">
        <v>8.1999999999999993</v>
      </c>
    </row>
    <row r="94" spans="1:9" x14ac:dyDescent="0.2">
      <c r="A94" s="33" t="s">
        <v>288</v>
      </c>
      <c r="B94" s="34">
        <v>6.34</v>
      </c>
      <c r="C94" s="35">
        <v>7.64</v>
      </c>
      <c r="D94" s="17"/>
      <c r="E94" s="33" t="s">
        <v>289</v>
      </c>
      <c r="F94" s="35">
        <v>1.33</v>
      </c>
      <c r="G94" s="41"/>
      <c r="H94" s="33" t="s">
        <v>287</v>
      </c>
      <c r="I94" s="35">
        <v>15.7</v>
      </c>
    </row>
    <row r="95" spans="1:9" x14ac:dyDescent="0.2">
      <c r="A95" s="33" t="s">
        <v>290</v>
      </c>
      <c r="B95" s="34">
        <v>6.36</v>
      </c>
      <c r="C95" s="35">
        <v>7.67</v>
      </c>
      <c r="D95" s="17"/>
      <c r="E95" s="33" t="s">
        <v>291</v>
      </c>
      <c r="F95" s="35">
        <v>1.42</v>
      </c>
      <c r="G95" s="41"/>
      <c r="H95" s="33" t="s">
        <v>289</v>
      </c>
      <c r="I95" s="35">
        <v>11.3</v>
      </c>
    </row>
    <row r="96" spans="1:9" x14ac:dyDescent="0.2">
      <c r="A96" s="33" t="s">
        <v>292</v>
      </c>
      <c r="B96" s="34">
        <v>6.39</v>
      </c>
      <c r="C96" s="35">
        <v>7.7</v>
      </c>
      <c r="D96" s="17"/>
      <c r="E96" s="33" t="s">
        <v>293</v>
      </c>
      <c r="F96" s="35">
        <v>1.42</v>
      </c>
      <c r="G96" s="41"/>
      <c r="H96" s="33" t="s">
        <v>291</v>
      </c>
      <c r="I96" s="35"/>
    </row>
    <row r="97" spans="1:9" x14ac:dyDescent="0.2">
      <c r="A97" s="33" t="s">
        <v>294</v>
      </c>
      <c r="B97" s="34">
        <v>6.41</v>
      </c>
      <c r="C97" s="35">
        <v>7.73</v>
      </c>
      <c r="D97" s="17"/>
      <c r="E97" s="33" t="s">
        <v>295</v>
      </c>
      <c r="F97" s="35">
        <v>1.42</v>
      </c>
      <c r="G97" s="41"/>
      <c r="H97" s="33" t="s">
        <v>293</v>
      </c>
      <c r="I97" s="35"/>
    </row>
    <row r="98" spans="1:9" x14ac:dyDescent="0.2">
      <c r="A98" s="33" t="s">
        <v>296</v>
      </c>
      <c r="B98" s="34">
        <v>6.43</v>
      </c>
      <c r="C98" s="35">
        <v>7.75</v>
      </c>
      <c r="D98" s="17"/>
      <c r="E98" s="33" t="s">
        <v>297</v>
      </c>
      <c r="F98" s="35">
        <v>1.42</v>
      </c>
      <c r="G98" s="41"/>
      <c r="H98" s="33" t="s">
        <v>295</v>
      </c>
      <c r="I98" s="35"/>
    </row>
    <row r="99" spans="1:9" x14ac:dyDescent="0.2">
      <c r="A99" s="33" t="s">
        <v>298</v>
      </c>
      <c r="B99" s="34">
        <v>6.46</v>
      </c>
      <c r="C99" s="35">
        <v>7.78</v>
      </c>
      <c r="D99" s="17"/>
      <c r="E99" s="33" t="s">
        <v>299</v>
      </c>
      <c r="F99" s="35">
        <v>1.42</v>
      </c>
      <c r="G99" s="41"/>
      <c r="H99" s="33" t="s">
        <v>297</v>
      </c>
      <c r="I99" s="35"/>
    </row>
    <row r="100" spans="1:9" x14ac:dyDescent="0.2">
      <c r="A100" s="33" t="s">
        <v>300</v>
      </c>
      <c r="B100" s="34">
        <v>6.48</v>
      </c>
      <c r="C100" s="35">
        <v>7.81</v>
      </c>
      <c r="D100" s="17"/>
      <c r="E100" s="33" t="s">
        <v>301</v>
      </c>
      <c r="F100" s="35">
        <v>1.42</v>
      </c>
      <c r="G100" s="41"/>
      <c r="H100" s="33" t="s">
        <v>299</v>
      </c>
      <c r="I100" s="35"/>
    </row>
    <row r="101" spans="1:9" x14ac:dyDescent="0.2">
      <c r="A101" s="33" t="s">
        <v>302</v>
      </c>
      <c r="B101" s="34">
        <v>6.51</v>
      </c>
      <c r="C101" s="35">
        <v>7.84</v>
      </c>
      <c r="D101" s="17"/>
      <c r="E101" s="33" t="s">
        <v>303</v>
      </c>
      <c r="F101" s="35">
        <v>1.42</v>
      </c>
      <c r="G101" s="41"/>
      <c r="H101" s="33" t="s">
        <v>301</v>
      </c>
      <c r="I101" s="35"/>
    </row>
    <row r="102" spans="1:9" x14ac:dyDescent="0.2">
      <c r="A102" s="33" t="s">
        <v>304</v>
      </c>
      <c r="B102" s="34">
        <v>6.55</v>
      </c>
      <c r="C102" s="35">
        <v>7.89</v>
      </c>
      <c r="D102" s="17"/>
      <c r="E102" s="33" t="s">
        <v>305</v>
      </c>
      <c r="F102" s="35">
        <v>1.33</v>
      </c>
      <c r="G102" s="41"/>
      <c r="H102" s="33" t="s">
        <v>303</v>
      </c>
      <c r="I102" s="35"/>
    </row>
    <row r="103" spans="1:9" x14ac:dyDescent="0.2">
      <c r="A103" s="33" t="s">
        <v>306</v>
      </c>
      <c r="B103" s="34">
        <v>6.62</v>
      </c>
      <c r="C103" s="35">
        <v>7.96</v>
      </c>
      <c r="D103" s="17"/>
      <c r="E103" s="33" t="s">
        <v>307</v>
      </c>
      <c r="F103" s="35">
        <v>1.33</v>
      </c>
      <c r="G103" s="41"/>
      <c r="H103" s="33" t="s">
        <v>305</v>
      </c>
      <c r="I103" s="35"/>
    </row>
    <row r="104" spans="1:9" x14ac:dyDescent="0.2">
      <c r="A104" s="33" t="s">
        <v>308</v>
      </c>
      <c r="B104" s="34">
        <v>6.69</v>
      </c>
      <c r="C104" s="35">
        <v>8.0399999999999991</v>
      </c>
      <c r="D104" s="17"/>
      <c r="E104" s="33" t="s">
        <v>309</v>
      </c>
      <c r="F104" s="35">
        <v>1.33</v>
      </c>
      <c r="G104" s="41"/>
      <c r="H104" s="33" t="s">
        <v>307</v>
      </c>
      <c r="I104" s="35"/>
    </row>
    <row r="105" spans="1:9" x14ac:dyDescent="0.2">
      <c r="A105" s="33" t="s">
        <v>310</v>
      </c>
      <c r="B105" s="34">
        <v>6.67</v>
      </c>
      <c r="C105" s="35">
        <v>8.06</v>
      </c>
      <c r="D105" s="17"/>
      <c r="E105" s="33" t="s">
        <v>311</v>
      </c>
      <c r="F105" s="35">
        <v>1.33</v>
      </c>
      <c r="G105" s="41"/>
      <c r="H105" s="33" t="s">
        <v>309</v>
      </c>
      <c r="I105" s="35"/>
    </row>
    <row r="106" spans="1:9" x14ac:dyDescent="0.2">
      <c r="A106" s="33" t="s">
        <v>312</v>
      </c>
      <c r="B106" s="34">
        <v>6.76</v>
      </c>
      <c r="C106" s="35">
        <v>8.1199999999999992</v>
      </c>
      <c r="D106" s="17"/>
      <c r="E106" s="33" t="s">
        <v>313</v>
      </c>
      <c r="F106" s="35">
        <v>1.33</v>
      </c>
      <c r="G106" s="41"/>
      <c r="H106" s="33" t="s">
        <v>311</v>
      </c>
      <c r="I106" s="35"/>
    </row>
    <row r="107" spans="1:9" x14ac:dyDescent="0.2">
      <c r="A107" s="33" t="s">
        <v>314</v>
      </c>
      <c r="B107" s="34">
        <v>6.84</v>
      </c>
      <c r="C107" s="35">
        <v>8.2100000000000009</v>
      </c>
      <c r="D107" s="17"/>
      <c r="E107" s="33" t="s">
        <v>315</v>
      </c>
      <c r="F107" s="35">
        <v>1.67</v>
      </c>
      <c r="G107" s="41"/>
      <c r="H107" s="33" t="s">
        <v>313</v>
      </c>
      <c r="I107" s="35"/>
    </row>
    <row r="108" spans="1:9" x14ac:dyDescent="0.2">
      <c r="A108" s="33" t="s">
        <v>316</v>
      </c>
      <c r="B108" s="34">
        <v>6.91</v>
      </c>
      <c r="C108" s="35">
        <v>8.2899999999999991</v>
      </c>
      <c r="D108" s="17"/>
      <c r="E108" s="33" t="s">
        <v>317</v>
      </c>
      <c r="F108" s="35">
        <v>1.67</v>
      </c>
      <c r="G108" s="41"/>
      <c r="H108" s="33" t="s">
        <v>315</v>
      </c>
      <c r="I108" s="35">
        <v>16.2</v>
      </c>
    </row>
    <row r="109" spans="1:9" x14ac:dyDescent="0.2">
      <c r="A109" s="33" t="s">
        <v>318</v>
      </c>
      <c r="B109" s="34">
        <v>6.98</v>
      </c>
      <c r="C109" s="35">
        <v>8.3699999999999992</v>
      </c>
      <c r="D109" s="17"/>
      <c r="E109" s="33" t="s">
        <v>319</v>
      </c>
      <c r="F109" s="35">
        <v>1.67</v>
      </c>
      <c r="G109" s="41"/>
      <c r="H109" s="33" t="s">
        <v>317</v>
      </c>
      <c r="I109" s="35">
        <v>23.6</v>
      </c>
    </row>
    <row r="110" spans="1:9" x14ac:dyDescent="0.2">
      <c r="A110" s="33" t="s">
        <v>320</v>
      </c>
      <c r="B110" s="34">
        <v>7.05</v>
      </c>
      <c r="C110" s="35">
        <v>8.4499999999999993</v>
      </c>
      <c r="D110" s="17"/>
      <c r="E110" s="33" t="s">
        <v>321</v>
      </c>
      <c r="F110" s="35">
        <v>1.67</v>
      </c>
      <c r="G110" s="41"/>
      <c r="H110" s="33" t="s">
        <v>319</v>
      </c>
      <c r="I110" s="35">
        <v>12.3</v>
      </c>
    </row>
    <row r="111" spans="1:9" x14ac:dyDescent="0.2">
      <c r="A111" s="33" t="s">
        <v>322</v>
      </c>
      <c r="B111" s="34">
        <v>7.16</v>
      </c>
      <c r="C111" s="35">
        <v>8.58</v>
      </c>
      <c r="D111" s="17"/>
      <c r="E111" s="33" t="s">
        <v>323</v>
      </c>
      <c r="F111" s="35">
        <v>1.67</v>
      </c>
      <c r="G111" s="41"/>
      <c r="H111" s="33" t="s">
        <v>321</v>
      </c>
      <c r="I111" s="35">
        <v>10.3</v>
      </c>
    </row>
    <row r="112" spans="1:9" x14ac:dyDescent="0.2">
      <c r="A112" s="33" t="s">
        <v>324</v>
      </c>
      <c r="B112" s="34">
        <v>7.28</v>
      </c>
      <c r="C112" s="35">
        <v>8.7100000000000009</v>
      </c>
      <c r="D112" s="17"/>
      <c r="E112" s="33" t="s">
        <v>325</v>
      </c>
      <c r="F112" s="35">
        <v>1.67</v>
      </c>
      <c r="G112" s="41"/>
      <c r="H112" s="33" t="s">
        <v>323</v>
      </c>
      <c r="I112" s="35">
        <v>20</v>
      </c>
    </row>
    <row r="113" spans="1:10" x14ac:dyDescent="0.2">
      <c r="A113" s="33" t="s">
        <v>326</v>
      </c>
      <c r="B113" s="34">
        <v>7.41</v>
      </c>
      <c r="C113" s="35">
        <v>8.86</v>
      </c>
      <c r="D113" s="17"/>
      <c r="E113" s="33" t="s">
        <v>327</v>
      </c>
      <c r="F113" s="35">
        <v>1.67</v>
      </c>
      <c r="G113" s="41"/>
      <c r="H113" s="33" t="s">
        <v>325</v>
      </c>
      <c r="I113" s="35">
        <v>14.3</v>
      </c>
    </row>
    <row r="114" spans="1:10" x14ac:dyDescent="0.2">
      <c r="A114" s="33" t="s">
        <v>328</v>
      </c>
      <c r="B114" s="34">
        <v>7.55</v>
      </c>
      <c r="C114" s="35">
        <v>9.02</v>
      </c>
      <c r="D114" s="17"/>
      <c r="E114" s="33" t="s">
        <v>329</v>
      </c>
      <c r="F114" s="35">
        <v>1.58</v>
      </c>
      <c r="G114" s="41"/>
      <c r="H114" s="33" t="s">
        <v>327</v>
      </c>
      <c r="I114" s="35">
        <v>27.2</v>
      </c>
    </row>
    <row r="115" spans="1:10" x14ac:dyDescent="0.2">
      <c r="A115" s="33" t="s">
        <v>330</v>
      </c>
      <c r="B115" s="34">
        <v>7.78</v>
      </c>
      <c r="C115" s="35">
        <v>9.19</v>
      </c>
      <c r="D115" s="17"/>
      <c r="E115" s="33" t="s">
        <v>331</v>
      </c>
      <c r="F115" s="35">
        <v>1.58</v>
      </c>
      <c r="G115" s="41"/>
      <c r="H115" s="33" t="s">
        <v>329</v>
      </c>
      <c r="I115" s="35"/>
    </row>
    <row r="116" spans="1:10" x14ac:dyDescent="0.2">
      <c r="A116" s="33" t="s">
        <v>332</v>
      </c>
      <c r="B116" s="34">
        <v>3.94</v>
      </c>
      <c r="C116" s="35">
        <v>4.4000000000000004</v>
      </c>
      <c r="D116" s="17"/>
      <c r="E116" s="33" t="s">
        <v>333</v>
      </c>
      <c r="F116" s="35">
        <v>1.58</v>
      </c>
      <c r="G116" s="41"/>
      <c r="H116" s="33" t="s">
        <v>331</v>
      </c>
      <c r="I116" s="35"/>
    </row>
    <row r="117" spans="1:10" x14ac:dyDescent="0.2">
      <c r="A117" s="33" t="s">
        <v>334</v>
      </c>
      <c r="B117" s="34">
        <v>3.98</v>
      </c>
      <c r="C117" s="35">
        <v>4.4400000000000004</v>
      </c>
      <c r="D117" s="17"/>
      <c r="E117" s="33" t="s">
        <v>335</v>
      </c>
      <c r="F117" s="35">
        <v>1.58</v>
      </c>
      <c r="G117" s="41"/>
      <c r="H117" s="33" t="s">
        <v>333</v>
      </c>
      <c r="I117" s="35"/>
    </row>
    <row r="118" spans="1:10" x14ac:dyDescent="0.2">
      <c r="A118" s="33" t="s">
        <v>336</v>
      </c>
      <c r="B118" s="34">
        <v>4.34</v>
      </c>
      <c r="C118" s="35">
        <v>4.92</v>
      </c>
      <c r="D118" s="17"/>
      <c r="E118" s="33" t="s">
        <v>337</v>
      </c>
      <c r="F118" s="35">
        <v>1.66</v>
      </c>
      <c r="G118" s="41"/>
      <c r="H118" s="33" t="s">
        <v>335</v>
      </c>
      <c r="I118" s="35"/>
    </row>
    <row r="119" spans="1:10" x14ac:dyDescent="0.2">
      <c r="A119" s="33" t="s">
        <v>338</v>
      </c>
      <c r="B119" s="34">
        <v>4.37</v>
      </c>
      <c r="C119" s="35">
        <v>4.95</v>
      </c>
      <c r="D119" s="17"/>
      <c r="E119" s="33" t="s">
        <v>339</v>
      </c>
      <c r="F119" s="35">
        <v>1.66</v>
      </c>
      <c r="G119" s="41"/>
      <c r="H119" s="33" t="s">
        <v>337</v>
      </c>
      <c r="I119" s="35"/>
    </row>
    <row r="120" spans="1:10" x14ac:dyDescent="0.2">
      <c r="A120" s="33" t="s">
        <v>340</v>
      </c>
      <c r="B120" s="34">
        <v>4.3899999999999997</v>
      </c>
      <c r="C120" s="35">
        <v>4.9800000000000004</v>
      </c>
      <c r="D120" s="17"/>
      <c r="E120" s="33" t="s">
        <v>341</v>
      </c>
      <c r="F120" s="35">
        <v>1.66</v>
      </c>
      <c r="G120" s="41"/>
      <c r="H120" s="33" t="s">
        <v>339</v>
      </c>
      <c r="I120" s="35"/>
    </row>
    <row r="121" spans="1:10" x14ac:dyDescent="0.2">
      <c r="A121" s="33" t="s">
        <v>342</v>
      </c>
      <c r="B121" s="34">
        <v>4.41</v>
      </c>
      <c r="C121" s="35">
        <v>5</v>
      </c>
      <c r="D121" s="17"/>
      <c r="E121" s="33" t="s">
        <v>343</v>
      </c>
      <c r="F121" s="35">
        <v>1.66</v>
      </c>
      <c r="G121" s="41"/>
      <c r="H121" s="33" t="s">
        <v>341</v>
      </c>
      <c r="I121" s="35"/>
      <c r="J121" s="17"/>
    </row>
    <row r="122" spans="1:10" x14ac:dyDescent="0.2">
      <c r="A122" s="33" t="s">
        <v>344</v>
      </c>
      <c r="B122" s="34">
        <v>4.6900000000000004</v>
      </c>
      <c r="C122" s="35">
        <v>5.4</v>
      </c>
      <c r="D122" s="17"/>
      <c r="E122" s="33" t="s">
        <v>345</v>
      </c>
      <c r="F122" s="35">
        <v>1.66</v>
      </c>
      <c r="G122" s="41"/>
      <c r="H122" s="33" t="s">
        <v>343</v>
      </c>
      <c r="I122" s="35"/>
      <c r="J122" s="17"/>
    </row>
    <row r="123" spans="1:10" x14ac:dyDescent="0.2">
      <c r="A123" s="33" t="s">
        <v>346</v>
      </c>
      <c r="B123" s="34">
        <v>4.72</v>
      </c>
      <c r="C123" s="35">
        <v>5.43</v>
      </c>
      <c r="D123" s="17"/>
      <c r="E123" s="33" t="s">
        <v>347</v>
      </c>
      <c r="F123" s="35">
        <v>1.66</v>
      </c>
      <c r="G123" s="41"/>
      <c r="H123" s="33" t="s">
        <v>345</v>
      </c>
      <c r="I123" s="35"/>
      <c r="J123" s="17"/>
    </row>
    <row r="124" spans="1:10" x14ac:dyDescent="0.2">
      <c r="A124" s="33" t="s">
        <v>348</v>
      </c>
      <c r="B124" s="34">
        <v>4.75</v>
      </c>
      <c r="C124" s="35">
        <v>5.46</v>
      </c>
      <c r="D124" s="17"/>
      <c r="E124" s="33" t="s">
        <v>349</v>
      </c>
      <c r="F124" s="35">
        <v>1.66</v>
      </c>
      <c r="G124" s="41"/>
      <c r="H124" s="33" t="s">
        <v>347</v>
      </c>
      <c r="I124" s="35"/>
      <c r="J124" s="17"/>
    </row>
    <row r="125" spans="1:10" x14ac:dyDescent="0.2">
      <c r="A125" s="33" t="s">
        <v>350</v>
      </c>
      <c r="B125" s="34">
        <v>4.7699999999999996</v>
      </c>
      <c r="C125" s="35">
        <v>5.49</v>
      </c>
      <c r="D125" s="17"/>
      <c r="E125" s="33" t="s">
        <v>351</v>
      </c>
      <c r="F125" s="35">
        <v>1.66</v>
      </c>
      <c r="G125" s="41"/>
      <c r="H125" s="33" t="s">
        <v>349</v>
      </c>
      <c r="I125" s="35"/>
      <c r="J125" s="17"/>
    </row>
    <row r="126" spans="1:10" x14ac:dyDescent="0.2">
      <c r="A126" s="33" t="s">
        <v>352</v>
      </c>
      <c r="B126" s="34">
        <v>5.48</v>
      </c>
      <c r="C126" s="35">
        <v>6.44</v>
      </c>
      <c r="D126" s="17"/>
      <c r="E126" s="33" t="s">
        <v>353</v>
      </c>
      <c r="F126" s="35">
        <v>1.66</v>
      </c>
      <c r="G126" s="41"/>
      <c r="H126" s="33" t="s">
        <v>351</v>
      </c>
      <c r="I126" s="35"/>
      <c r="J126" s="17"/>
    </row>
    <row r="127" spans="1:10" x14ac:dyDescent="0.2">
      <c r="A127" s="33" t="s">
        <v>354</v>
      </c>
      <c r="B127" s="34">
        <v>5.52</v>
      </c>
      <c r="C127" s="35">
        <v>6.48</v>
      </c>
      <c r="D127" s="17"/>
      <c r="E127" s="33" t="s">
        <v>355</v>
      </c>
      <c r="F127" s="35">
        <v>2</v>
      </c>
      <c r="G127" s="41"/>
      <c r="H127" s="33" t="s">
        <v>353</v>
      </c>
      <c r="I127" s="35"/>
      <c r="J127" s="17"/>
    </row>
    <row r="128" spans="1:10" x14ac:dyDescent="0.2">
      <c r="A128" s="33" t="s">
        <v>356</v>
      </c>
      <c r="B128" s="34">
        <v>4.4000000000000004</v>
      </c>
      <c r="C128" s="35">
        <v>4.9000000000000004</v>
      </c>
      <c r="D128" s="17"/>
      <c r="E128" s="33" t="s">
        <v>357</v>
      </c>
      <c r="F128" s="35">
        <v>2</v>
      </c>
      <c r="G128" s="41"/>
      <c r="H128" s="33" t="s">
        <v>355</v>
      </c>
      <c r="I128" s="35">
        <v>37.4</v>
      </c>
      <c r="J128" s="17"/>
    </row>
    <row r="129" spans="1:10" x14ac:dyDescent="0.2">
      <c r="A129" s="33" t="s">
        <v>358</v>
      </c>
      <c r="B129" s="34">
        <v>4.4400000000000004</v>
      </c>
      <c r="C129" s="35">
        <v>4.9400000000000004</v>
      </c>
      <c r="D129" s="17"/>
      <c r="E129" s="33" t="s">
        <v>359</v>
      </c>
      <c r="F129" s="35">
        <v>2</v>
      </c>
      <c r="G129" s="41"/>
      <c r="H129" s="33" t="s">
        <v>357</v>
      </c>
      <c r="I129" s="35">
        <v>19.600000000000001</v>
      </c>
      <c r="J129" s="17"/>
    </row>
    <row r="130" spans="1:10" x14ac:dyDescent="0.2">
      <c r="A130" s="33" t="s">
        <v>360</v>
      </c>
      <c r="B130" s="34">
        <v>4.79</v>
      </c>
      <c r="C130" s="35">
        <v>5.41</v>
      </c>
      <c r="D130" s="17"/>
      <c r="E130" s="33" t="s">
        <v>361</v>
      </c>
      <c r="F130" s="35">
        <v>2</v>
      </c>
      <c r="G130" s="41"/>
      <c r="H130" s="33" t="s">
        <v>359</v>
      </c>
      <c r="I130" s="35">
        <v>28.7</v>
      </c>
      <c r="J130" s="17"/>
    </row>
    <row r="131" spans="1:10" x14ac:dyDescent="0.2">
      <c r="A131" s="33" t="s">
        <v>362</v>
      </c>
      <c r="B131" s="34">
        <v>4.82</v>
      </c>
      <c r="C131" s="35">
        <v>5.44</v>
      </c>
      <c r="D131" s="17"/>
      <c r="E131" s="33" t="s">
        <v>363</v>
      </c>
      <c r="F131" s="35">
        <v>2</v>
      </c>
      <c r="G131" s="41"/>
      <c r="H131" s="33" t="s">
        <v>361</v>
      </c>
      <c r="I131" s="35">
        <v>14.9</v>
      </c>
      <c r="J131" s="17"/>
    </row>
    <row r="132" spans="1:10" x14ac:dyDescent="0.2">
      <c r="A132" s="33" t="s">
        <v>364</v>
      </c>
      <c r="B132" s="34">
        <v>4.84</v>
      </c>
      <c r="C132" s="35">
        <v>5.47</v>
      </c>
      <c r="D132" s="17"/>
      <c r="E132" s="33" t="s">
        <v>365</v>
      </c>
      <c r="F132" s="35">
        <v>2</v>
      </c>
      <c r="G132" s="41"/>
      <c r="H132" s="33" t="s">
        <v>363</v>
      </c>
      <c r="I132" s="35">
        <v>12.4</v>
      </c>
      <c r="J132" s="17"/>
    </row>
    <row r="133" spans="1:10" x14ac:dyDescent="0.2">
      <c r="A133" s="33" t="s">
        <v>366</v>
      </c>
      <c r="B133" s="34">
        <v>4.8600000000000003</v>
      </c>
      <c r="C133" s="35">
        <v>5.49</v>
      </c>
      <c r="D133" s="17"/>
      <c r="E133" s="33" t="s">
        <v>367</v>
      </c>
      <c r="F133" s="35">
        <v>2</v>
      </c>
      <c r="G133" s="41"/>
      <c r="H133" s="33" t="s">
        <v>365</v>
      </c>
      <c r="I133" s="35">
        <v>24.2</v>
      </c>
      <c r="J133" s="17"/>
    </row>
    <row r="134" spans="1:10" x14ac:dyDescent="0.2">
      <c r="A134" s="33" t="s">
        <v>368</v>
      </c>
      <c r="B134" s="34">
        <v>5.09</v>
      </c>
      <c r="C134" s="35">
        <v>5.82</v>
      </c>
      <c r="D134" s="17"/>
      <c r="E134" s="33" t="s">
        <v>369</v>
      </c>
      <c r="F134" s="35">
        <v>2</v>
      </c>
      <c r="G134" s="41"/>
      <c r="H134" s="33" t="s">
        <v>367</v>
      </c>
      <c r="I134" s="35">
        <v>17.2</v>
      </c>
      <c r="J134" s="17"/>
    </row>
    <row r="135" spans="1:10" x14ac:dyDescent="0.2">
      <c r="A135" s="33" t="s">
        <v>370</v>
      </c>
      <c r="B135" s="34">
        <v>5.1100000000000003</v>
      </c>
      <c r="C135" s="35">
        <v>5.84</v>
      </c>
      <c r="D135" s="17"/>
      <c r="E135" s="33" t="s">
        <v>371</v>
      </c>
      <c r="F135" s="35">
        <v>2</v>
      </c>
      <c r="G135" s="41"/>
      <c r="H135" s="33" t="s">
        <v>369</v>
      </c>
      <c r="I135" s="35">
        <v>33.1</v>
      </c>
      <c r="J135" s="17"/>
    </row>
    <row r="136" spans="1:10" x14ac:dyDescent="0.2">
      <c r="A136" s="33" t="s">
        <v>372</v>
      </c>
      <c r="B136" s="34">
        <v>5.15</v>
      </c>
      <c r="C136" s="35">
        <v>5.88</v>
      </c>
      <c r="D136" s="17"/>
      <c r="E136" s="33" t="s">
        <v>373</v>
      </c>
      <c r="F136" s="35">
        <v>1.83</v>
      </c>
      <c r="G136" s="41"/>
      <c r="H136" s="33" t="s">
        <v>371</v>
      </c>
      <c r="I136" s="35">
        <v>21.9</v>
      </c>
      <c r="J136" s="17"/>
    </row>
    <row r="137" spans="1:10" x14ac:dyDescent="0.2">
      <c r="A137" s="33" t="s">
        <v>374</v>
      </c>
      <c r="B137" s="34">
        <v>5.17</v>
      </c>
      <c r="C137" s="35">
        <v>5.91</v>
      </c>
      <c r="D137" s="17"/>
      <c r="E137" s="33" t="s">
        <v>375</v>
      </c>
      <c r="F137" s="35">
        <v>1.83</v>
      </c>
      <c r="G137" s="41"/>
      <c r="H137" s="33" t="s">
        <v>373</v>
      </c>
      <c r="I137" s="35"/>
      <c r="J137" s="17"/>
    </row>
    <row r="138" spans="1:10" x14ac:dyDescent="0.2">
      <c r="A138" s="33" t="s">
        <v>376</v>
      </c>
      <c r="B138" s="34">
        <v>5.88</v>
      </c>
      <c r="C138" s="35">
        <v>6.86</v>
      </c>
      <c r="D138" s="17"/>
      <c r="E138" s="33" t="s">
        <v>377</v>
      </c>
      <c r="F138" s="35">
        <v>1.83</v>
      </c>
      <c r="G138" s="41"/>
      <c r="H138" s="33" t="s">
        <v>375</v>
      </c>
      <c r="I138" s="35"/>
      <c r="J138" s="17"/>
    </row>
    <row r="139" spans="1:10" x14ac:dyDescent="0.2">
      <c r="A139" s="33" t="s">
        <v>378</v>
      </c>
      <c r="B139" s="34">
        <v>5.91</v>
      </c>
      <c r="C139" s="35">
        <v>6.89</v>
      </c>
      <c r="D139" s="17"/>
      <c r="E139" s="33" t="s">
        <v>379</v>
      </c>
      <c r="F139" s="35">
        <v>1.83</v>
      </c>
      <c r="G139" s="41"/>
      <c r="H139" s="33" t="s">
        <v>377</v>
      </c>
      <c r="I139" s="35"/>
      <c r="J139" s="17"/>
    </row>
    <row r="140" spans="1:10" x14ac:dyDescent="0.2">
      <c r="A140" s="33" t="s">
        <v>380</v>
      </c>
      <c r="B140" s="34">
        <v>5.94</v>
      </c>
      <c r="C140" s="35">
        <v>6.93</v>
      </c>
      <c r="D140" s="17"/>
      <c r="E140" s="33" t="s">
        <v>381</v>
      </c>
      <c r="F140" s="35">
        <v>1.83</v>
      </c>
      <c r="G140" s="41"/>
      <c r="H140" s="33" t="s">
        <v>379</v>
      </c>
      <c r="I140" s="35"/>
      <c r="J140" s="17"/>
    </row>
    <row r="141" spans="1:10" x14ac:dyDescent="0.2">
      <c r="A141" s="33" t="s">
        <v>382</v>
      </c>
      <c r="B141" s="34">
        <v>5.01</v>
      </c>
      <c r="C141" s="35">
        <v>5.55</v>
      </c>
      <c r="D141" s="17"/>
      <c r="E141" s="33" t="s">
        <v>383</v>
      </c>
      <c r="F141" s="35">
        <v>1.83</v>
      </c>
      <c r="G141" s="41"/>
      <c r="H141" s="33" t="s">
        <v>381</v>
      </c>
      <c r="I141" s="35"/>
      <c r="J141" s="17"/>
    </row>
    <row r="142" spans="1:10" x14ac:dyDescent="0.2">
      <c r="A142" s="33" t="s">
        <v>384</v>
      </c>
      <c r="B142" s="34">
        <v>5.04</v>
      </c>
      <c r="C142" s="35">
        <v>5.58</v>
      </c>
      <c r="D142" s="17"/>
      <c r="E142" s="33" t="s">
        <v>385</v>
      </c>
      <c r="F142" s="35">
        <v>1.83</v>
      </c>
      <c r="G142" s="41"/>
      <c r="H142" s="33" t="s">
        <v>383</v>
      </c>
      <c r="I142" s="35"/>
      <c r="J142" s="17"/>
    </row>
    <row r="143" spans="1:10" x14ac:dyDescent="0.2">
      <c r="A143" s="33" t="s">
        <v>386</v>
      </c>
      <c r="B143" s="34">
        <v>5.46</v>
      </c>
      <c r="C143" s="35">
        <v>6.14</v>
      </c>
      <c r="D143" s="17"/>
      <c r="E143" s="33" t="s">
        <v>387</v>
      </c>
      <c r="F143" s="35">
        <v>2</v>
      </c>
      <c r="G143" s="41"/>
      <c r="H143" s="33" t="s">
        <v>385</v>
      </c>
      <c r="I143" s="35"/>
      <c r="J143" s="17"/>
    </row>
    <row r="144" spans="1:10" x14ac:dyDescent="0.2">
      <c r="A144" s="33" t="s">
        <v>388</v>
      </c>
      <c r="B144" s="34">
        <v>5.49</v>
      </c>
      <c r="C144" s="35">
        <v>6.18</v>
      </c>
      <c r="D144" s="17"/>
      <c r="E144" s="33" t="s">
        <v>389</v>
      </c>
      <c r="F144" s="35">
        <v>2</v>
      </c>
      <c r="G144" s="41"/>
      <c r="H144" s="33" t="s">
        <v>387</v>
      </c>
      <c r="I144" s="35"/>
      <c r="J144" s="17"/>
    </row>
    <row r="145" spans="1:10" x14ac:dyDescent="0.2">
      <c r="A145" s="33" t="s">
        <v>390</v>
      </c>
      <c r="B145" s="34">
        <v>5.52</v>
      </c>
      <c r="C145" s="35">
        <v>6.21</v>
      </c>
      <c r="D145" s="17"/>
      <c r="E145" s="33" t="s">
        <v>391</v>
      </c>
      <c r="F145" s="35">
        <v>2</v>
      </c>
      <c r="G145" s="41"/>
      <c r="H145" s="33" t="s">
        <v>389</v>
      </c>
      <c r="I145" s="35"/>
      <c r="J145" s="17"/>
    </row>
    <row r="146" spans="1:10" x14ac:dyDescent="0.2">
      <c r="A146" s="33" t="s">
        <v>392</v>
      </c>
      <c r="B146" s="34">
        <v>5.54</v>
      </c>
      <c r="C146" s="35">
        <v>6.23</v>
      </c>
      <c r="E146" s="33" t="s">
        <v>393</v>
      </c>
      <c r="F146" s="35">
        <v>2</v>
      </c>
      <c r="G146" s="41"/>
      <c r="H146" s="33" t="s">
        <v>391</v>
      </c>
      <c r="I146" s="35"/>
      <c r="J146" s="17"/>
    </row>
    <row r="147" spans="1:10" x14ac:dyDescent="0.2">
      <c r="A147" s="33" t="s">
        <v>394</v>
      </c>
      <c r="B147" s="34">
        <v>5.63</v>
      </c>
      <c r="C147" s="35">
        <v>6.38</v>
      </c>
      <c r="E147" s="33" t="s">
        <v>395</v>
      </c>
      <c r="F147" s="35">
        <v>2</v>
      </c>
      <c r="G147" s="41"/>
      <c r="H147" s="33" t="s">
        <v>393</v>
      </c>
      <c r="I147" s="35"/>
      <c r="J147" s="17"/>
    </row>
    <row r="148" spans="1:10" x14ac:dyDescent="0.2">
      <c r="A148" s="33" t="s">
        <v>396</v>
      </c>
      <c r="B148" s="34">
        <v>5.69</v>
      </c>
      <c r="C148" s="35">
        <v>6.44</v>
      </c>
      <c r="E148" s="33" t="s">
        <v>397</v>
      </c>
      <c r="F148" s="35">
        <v>2</v>
      </c>
      <c r="G148" s="41"/>
      <c r="H148" s="33" t="s">
        <v>395</v>
      </c>
      <c r="I148" s="35"/>
      <c r="J148" s="17"/>
    </row>
    <row r="149" spans="1:10" x14ac:dyDescent="0.2">
      <c r="A149" s="33" t="s">
        <v>398</v>
      </c>
      <c r="B149" s="34">
        <v>6.67</v>
      </c>
      <c r="C149" s="35">
        <v>7.75</v>
      </c>
      <c r="E149" s="33" t="s">
        <v>399</v>
      </c>
      <c r="F149" s="35">
        <v>2</v>
      </c>
      <c r="G149" s="41"/>
      <c r="H149" s="33" t="s">
        <v>397</v>
      </c>
      <c r="I149" s="35"/>
      <c r="J149" s="17"/>
    </row>
    <row r="150" spans="1:10" x14ac:dyDescent="0.2">
      <c r="A150" s="33" t="s">
        <v>400</v>
      </c>
      <c r="B150" s="34">
        <v>6.71</v>
      </c>
      <c r="C150" s="35">
        <v>7.8</v>
      </c>
      <c r="E150" s="33" t="s">
        <v>401</v>
      </c>
      <c r="F150" s="35">
        <v>2.33</v>
      </c>
      <c r="G150" s="41"/>
      <c r="H150" s="33" t="s">
        <v>399</v>
      </c>
      <c r="I150" s="35"/>
      <c r="J150" s="17"/>
    </row>
    <row r="151" spans="1:10" x14ac:dyDescent="0.2">
      <c r="A151" s="33" t="s">
        <v>402</v>
      </c>
      <c r="B151" s="34">
        <v>6.75</v>
      </c>
      <c r="C151" s="35">
        <v>7.84</v>
      </c>
      <c r="E151" s="33" t="s">
        <v>403</v>
      </c>
      <c r="F151" s="35">
        <v>2.33</v>
      </c>
      <c r="G151" s="41"/>
      <c r="H151" s="33" t="s">
        <v>401</v>
      </c>
      <c r="I151" s="35"/>
      <c r="J151" s="17"/>
    </row>
    <row r="152" spans="1:10" x14ac:dyDescent="0.2">
      <c r="A152" s="33" t="s">
        <v>404</v>
      </c>
      <c r="B152" s="34">
        <v>5.61</v>
      </c>
      <c r="C152" s="35">
        <v>6.19</v>
      </c>
      <c r="E152" s="33" t="s">
        <v>405</v>
      </c>
      <c r="F152" s="35">
        <v>2.33</v>
      </c>
      <c r="G152" s="41"/>
      <c r="H152" s="33" t="s">
        <v>403</v>
      </c>
      <c r="I152" s="35"/>
      <c r="J152" s="17"/>
    </row>
    <row r="153" spans="1:10" x14ac:dyDescent="0.2">
      <c r="A153" s="33" t="s">
        <v>406</v>
      </c>
      <c r="B153" s="34">
        <v>5.63</v>
      </c>
      <c r="C153" s="35">
        <v>6.22</v>
      </c>
      <c r="E153" s="33" t="s">
        <v>407</v>
      </c>
      <c r="F153" s="35">
        <v>2.33</v>
      </c>
      <c r="G153" s="41"/>
      <c r="H153" s="33" t="s">
        <v>405</v>
      </c>
      <c r="I153" s="35"/>
      <c r="J153" s="17"/>
    </row>
    <row r="154" spans="1:10" x14ac:dyDescent="0.2">
      <c r="A154" s="33" t="s">
        <v>408</v>
      </c>
      <c r="B154" s="34">
        <v>6.12</v>
      </c>
      <c r="C154" s="35">
        <v>6.87</v>
      </c>
      <c r="E154" s="33" t="s">
        <v>409</v>
      </c>
      <c r="F154" s="35">
        <v>2.33</v>
      </c>
      <c r="G154" s="41"/>
      <c r="H154" s="33" t="s">
        <v>407</v>
      </c>
      <c r="I154" s="35"/>
      <c r="J154" s="17"/>
    </row>
    <row r="155" spans="1:10" x14ac:dyDescent="0.2">
      <c r="A155" s="33" t="s">
        <v>410</v>
      </c>
      <c r="B155" s="34">
        <v>6.16</v>
      </c>
      <c r="C155" s="35">
        <v>6.91</v>
      </c>
      <c r="E155" s="33" t="s">
        <v>411</v>
      </c>
      <c r="F155" s="35">
        <v>2.33</v>
      </c>
      <c r="G155" s="41"/>
      <c r="H155" s="33" t="s">
        <v>409</v>
      </c>
      <c r="I155" s="35"/>
      <c r="J155" s="17"/>
    </row>
    <row r="156" spans="1:10" x14ac:dyDescent="0.2">
      <c r="A156" s="33" t="s">
        <v>412</v>
      </c>
      <c r="B156" s="34">
        <v>6.19</v>
      </c>
      <c r="C156" s="35">
        <v>6.94</v>
      </c>
      <c r="E156" s="33" t="s">
        <v>413</v>
      </c>
      <c r="F156" s="35">
        <v>2.33</v>
      </c>
      <c r="G156" s="41"/>
      <c r="H156" s="33" t="s">
        <v>411</v>
      </c>
      <c r="I156" s="35"/>
      <c r="J156" s="17"/>
    </row>
    <row r="157" spans="1:10" x14ac:dyDescent="0.2">
      <c r="A157" s="33" t="s">
        <v>414</v>
      </c>
      <c r="B157" s="34">
        <v>6.23</v>
      </c>
      <c r="C157" s="35">
        <v>6.98</v>
      </c>
      <c r="E157" s="33" t="s">
        <v>415</v>
      </c>
      <c r="F157" s="40">
        <v>2.67</v>
      </c>
      <c r="G157" s="41"/>
      <c r="H157" s="33" t="s">
        <v>413</v>
      </c>
      <c r="I157" s="35"/>
      <c r="J157" s="17"/>
    </row>
    <row r="158" spans="1:10" x14ac:dyDescent="0.2">
      <c r="A158" s="33" t="s">
        <v>416</v>
      </c>
      <c r="B158" s="34">
        <v>6.92</v>
      </c>
      <c r="C158" s="35">
        <v>7.92</v>
      </c>
      <c r="E158" s="33" t="s">
        <v>25</v>
      </c>
      <c r="F158" s="40">
        <v>2.67</v>
      </c>
      <c r="G158" s="41"/>
      <c r="H158" s="33" t="s">
        <v>415</v>
      </c>
      <c r="I158" s="40">
        <v>51</v>
      </c>
      <c r="J158" s="17"/>
    </row>
    <row r="159" spans="1:10" x14ac:dyDescent="0.2">
      <c r="A159" s="33" t="s">
        <v>417</v>
      </c>
      <c r="B159" s="34">
        <v>6.96</v>
      </c>
      <c r="C159" s="35">
        <v>7.96</v>
      </c>
      <c r="E159" s="33" t="s">
        <v>418</v>
      </c>
      <c r="F159" s="40">
        <v>2.67</v>
      </c>
      <c r="G159" s="41"/>
      <c r="H159" s="33" t="s">
        <v>418</v>
      </c>
      <c r="I159" s="40">
        <v>26.4</v>
      </c>
      <c r="J159" s="17"/>
    </row>
    <row r="160" spans="1:10" x14ac:dyDescent="0.2">
      <c r="A160" s="33" t="s">
        <v>419</v>
      </c>
      <c r="B160" s="34">
        <v>6.98</v>
      </c>
      <c r="C160" s="35">
        <v>7.99</v>
      </c>
      <c r="E160" s="33" t="s">
        <v>420</v>
      </c>
      <c r="F160" s="40">
        <v>2.67</v>
      </c>
      <c r="G160" s="41"/>
      <c r="H160" s="33" t="s">
        <v>420</v>
      </c>
      <c r="I160" s="40">
        <v>38.9</v>
      </c>
    </row>
    <row r="161" spans="1:9" x14ac:dyDescent="0.2">
      <c r="A161" s="33" t="s">
        <v>421</v>
      </c>
      <c r="B161" s="34">
        <v>7.44</v>
      </c>
      <c r="C161" s="35">
        <v>8.61</v>
      </c>
      <c r="E161" s="33" t="s">
        <v>422</v>
      </c>
      <c r="F161" s="40">
        <v>2.67</v>
      </c>
      <c r="G161" s="41"/>
      <c r="H161" s="33" t="s">
        <v>422</v>
      </c>
      <c r="I161" s="40">
        <v>32.700000000000003</v>
      </c>
    </row>
    <row r="162" spans="1:9" x14ac:dyDescent="0.2">
      <c r="A162" s="33" t="s">
        <v>423</v>
      </c>
      <c r="B162" s="34">
        <v>7.49</v>
      </c>
      <c r="C162" s="35">
        <v>8.66</v>
      </c>
      <c r="E162" s="33" t="s">
        <v>424</v>
      </c>
      <c r="F162" s="40">
        <v>2.67</v>
      </c>
      <c r="G162" s="41"/>
      <c r="H162" s="33" t="s">
        <v>424</v>
      </c>
      <c r="I162" s="40">
        <v>45</v>
      </c>
    </row>
    <row r="163" spans="1:9" x14ac:dyDescent="0.2">
      <c r="A163" s="33" t="s">
        <v>425</v>
      </c>
      <c r="B163" s="34">
        <v>7.54</v>
      </c>
      <c r="C163" s="35">
        <v>8.7100000000000009</v>
      </c>
      <c r="E163" s="33" t="s">
        <v>426</v>
      </c>
      <c r="F163" s="40">
        <v>2.67</v>
      </c>
      <c r="G163" s="41"/>
      <c r="H163" s="33" t="s">
        <v>426</v>
      </c>
      <c r="I163" s="40">
        <v>29.6</v>
      </c>
    </row>
    <row r="164" spans="1:9" x14ac:dyDescent="0.2">
      <c r="A164" s="33" t="s">
        <v>427</v>
      </c>
      <c r="B164" s="34">
        <v>6.86</v>
      </c>
      <c r="C164" s="35">
        <v>7.69</v>
      </c>
      <c r="E164" s="33" t="s">
        <v>428</v>
      </c>
      <c r="F164" s="35">
        <v>2.17</v>
      </c>
      <c r="G164" s="41"/>
      <c r="H164" s="33" t="s">
        <v>428</v>
      </c>
      <c r="I164" s="35"/>
    </row>
    <row r="165" spans="1:9" x14ac:dyDescent="0.2">
      <c r="A165" s="33" t="s">
        <v>429</v>
      </c>
      <c r="B165" s="34">
        <v>6.9</v>
      </c>
      <c r="C165" s="35">
        <v>7.73</v>
      </c>
      <c r="E165" s="33" t="s">
        <v>430</v>
      </c>
      <c r="F165" s="35">
        <v>2.17</v>
      </c>
      <c r="G165" s="41"/>
      <c r="H165" s="33" t="s">
        <v>430</v>
      </c>
      <c r="I165" s="35"/>
    </row>
    <row r="166" spans="1:9" x14ac:dyDescent="0.2">
      <c r="A166" s="33" t="s">
        <v>431</v>
      </c>
      <c r="B166" s="34">
        <v>6.93</v>
      </c>
      <c r="C166" s="35">
        <v>7.76</v>
      </c>
      <c r="E166" s="33" t="s">
        <v>432</v>
      </c>
      <c r="F166" s="35">
        <v>2.17</v>
      </c>
      <c r="G166" s="41"/>
      <c r="H166" s="33" t="s">
        <v>432</v>
      </c>
      <c r="I166" s="35"/>
    </row>
    <row r="167" spans="1:9" x14ac:dyDescent="0.2">
      <c r="A167" s="33" t="s">
        <v>433</v>
      </c>
      <c r="B167" s="34">
        <v>6.97</v>
      </c>
      <c r="C167" s="35">
        <v>7.81</v>
      </c>
      <c r="E167" s="33" t="s">
        <v>434</v>
      </c>
      <c r="F167" s="35">
        <v>2.17</v>
      </c>
      <c r="G167" s="41"/>
      <c r="H167" s="33" t="s">
        <v>434</v>
      </c>
      <c r="I167" s="35"/>
    </row>
    <row r="168" spans="1:9" x14ac:dyDescent="0.2">
      <c r="A168" s="59" t="s">
        <v>508</v>
      </c>
      <c r="B168" s="34">
        <v>7.88</v>
      </c>
      <c r="C168" s="35">
        <v>9.0399999999999991</v>
      </c>
      <c r="E168" s="33" t="s">
        <v>435</v>
      </c>
      <c r="F168" s="35">
        <v>2.17</v>
      </c>
      <c r="G168" s="41"/>
      <c r="H168" s="33" t="s">
        <v>435</v>
      </c>
      <c r="I168" s="35"/>
    </row>
    <row r="169" spans="1:9" x14ac:dyDescent="0.2">
      <c r="A169" s="33" t="s">
        <v>436</v>
      </c>
      <c r="B169" s="34">
        <v>7.91</v>
      </c>
      <c r="C169" s="35">
        <v>9.08</v>
      </c>
      <c r="E169" s="33" t="s">
        <v>437</v>
      </c>
      <c r="F169" s="35">
        <v>2.17</v>
      </c>
      <c r="G169" s="41"/>
      <c r="H169" s="33" t="s">
        <v>437</v>
      </c>
      <c r="I169" s="35"/>
    </row>
    <row r="170" spans="1:9" x14ac:dyDescent="0.2">
      <c r="A170" s="33" t="s">
        <v>438</v>
      </c>
      <c r="B170" s="34">
        <v>7.96</v>
      </c>
      <c r="C170" s="35">
        <v>9.1300000000000008</v>
      </c>
      <c r="E170" s="47"/>
      <c r="F170" s="48"/>
      <c r="G170" s="41"/>
      <c r="H170" s="33"/>
      <c r="I170" s="40"/>
    </row>
    <row r="171" spans="1:9" x14ac:dyDescent="0.2">
      <c r="A171" s="33" t="s">
        <v>439</v>
      </c>
      <c r="B171" s="49">
        <v>8.07</v>
      </c>
      <c r="C171" s="40">
        <v>9.24</v>
      </c>
      <c r="E171" s="33"/>
      <c r="F171" s="40"/>
      <c r="G171" s="41"/>
      <c r="H171" s="33"/>
      <c r="I171" s="40"/>
    </row>
    <row r="172" spans="1:9" x14ac:dyDescent="0.2">
      <c r="A172" s="33" t="s">
        <v>440</v>
      </c>
      <c r="B172" s="49">
        <v>8.1300000000000008</v>
      </c>
      <c r="C172" s="40">
        <v>9.31</v>
      </c>
      <c r="E172" s="33"/>
      <c r="F172" s="40"/>
      <c r="G172" s="41"/>
      <c r="H172" s="33"/>
      <c r="I172" s="40"/>
    </row>
    <row r="173" spans="1:9" x14ac:dyDescent="0.2">
      <c r="A173" s="33" t="s">
        <v>441</v>
      </c>
      <c r="B173" s="49">
        <v>8.17</v>
      </c>
      <c r="C173" s="40">
        <v>9.36</v>
      </c>
      <c r="E173" s="33"/>
      <c r="F173" s="35"/>
      <c r="G173" s="41"/>
      <c r="H173" s="33"/>
      <c r="I173" s="35"/>
    </row>
    <row r="174" spans="1:9" x14ac:dyDescent="0.2">
      <c r="A174" s="33" t="s">
        <v>442</v>
      </c>
      <c r="B174" s="49">
        <v>8.23</v>
      </c>
      <c r="C174" s="40">
        <v>9.42</v>
      </c>
      <c r="E174" s="33"/>
      <c r="F174" s="35"/>
      <c r="G174" s="41"/>
      <c r="H174" s="33"/>
      <c r="I174" s="35"/>
    </row>
    <row r="175" spans="1:9" x14ac:dyDescent="0.2">
      <c r="A175" s="33" t="s">
        <v>443</v>
      </c>
      <c r="B175" s="34">
        <v>7.47</v>
      </c>
      <c r="C175" s="35">
        <v>8.34</v>
      </c>
      <c r="E175" s="33"/>
      <c r="F175" s="35"/>
      <c r="G175" s="41"/>
      <c r="H175" s="33"/>
      <c r="I175" s="35"/>
    </row>
    <row r="176" spans="1:9" x14ac:dyDescent="0.2">
      <c r="A176" s="33" t="s">
        <v>444</v>
      </c>
      <c r="B176" s="34">
        <v>7.5</v>
      </c>
      <c r="C176" s="35">
        <v>8.3699999999999992</v>
      </c>
      <c r="E176" s="33"/>
      <c r="F176" s="40"/>
      <c r="G176" s="41"/>
      <c r="H176" s="33"/>
      <c r="I176" s="40"/>
    </row>
    <row r="177" spans="1:9" x14ac:dyDescent="0.2">
      <c r="A177" s="33" t="s">
        <v>445</v>
      </c>
      <c r="B177" s="34">
        <v>7.54</v>
      </c>
      <c r="C177" s="35">
        <v>8.41</v>
      </c>
      <c r="E177" s="33"/>
      <c r="F177" s="35"/>
      <c r="G177" s="41"/>
      <c r="H177" s="33"/>
      <c r="I177" s="35"/>
    </row>
    <row r="178" spans="1:9" x14ac:dyDescent="0.2">
      <c r="A178" s="33" t="s">
        <v>446</v>
      </c>
      <c r="B178" s="34">
        <v>7.56</v>
      </c>
      <c r="C178" s="35">
        <v>8.44</v>
      </c>
      <c r="E178" s="33"/>
      <c r="F178" s="35"/>
      <c r="G178" s="41"/>
      <c r="H178" s="33"/>
      <c r="I178" s="35"/>
    </row>
    <row r="179" spans="1:9" x14ac:dyDescent="0.2">
      <c r="A179" s="33" t="s">
        <v>447</v>
      </c>
      <c r="B179" s="34">
        <v>7.58</v>
      </c>
      <c r="C179" s="35">
        <v>8.4600000000000009</v>
      </c>
      <c r="E179" s="33"/>
      <c r="F179" s="35"/>
      <c r="G179" s="41"/>
      <c r="H179" s="33"/>
      <c r="I179" s="35"/>
    </row>
    <row r="180" spans="1:9" x14ac:dyDescent="0.2">
      <c r="A180" s="33" t="s">
        <v>448</v>
      </c>
      <c r="B180" s="34">
        <v>8.6199999999999992</v>
      </c>
      <c r="C180" s="35">
        <v>9.8699999999999992</v>
      </c>
      <c r="E180" s="33"/>
      <c r="F180" s="35"/>
      <c r="G180" s="41"/>
      <c r="H180" s="33"/>
      <c r="I180" s="35"/>
    </row>
    <row r="181" spans="1:9" x14ac:dyDescent="0.2">
      <c r="A181" s="33" t="s">
        <v>449</v>
      </c>
      <c r="B181" s="34">
        <v>8.67</v>
      </c>
      <c r="C181" s="35">
        <v>9.92</v>
      </c>
      <c r="E181" s="33"/>
      <c r="F181" s="40"/>
      <c r="G181" s="41"/>
      <c r="H181" s="33"/>
      <c r="I181" s="40"/>
    </row>
    <row r="182" spans="1:9" x14ac:dyDescent="0.2">
      <c r="A182" s="33" t="s">
        <v>450</v>
      </c>
      <c r="B182" s="34">
        <v>8.7100000000000009</v>
      </c>
      <c r="C182" s="35">
        <v>9.9700000000000006</v>
      </c>
      <c r="E182" s="33"/>
      <c r="F182" s="35"/>
      <c r="G182" s="41"/>
      <c r="H182" s="33"/>
      <c r="I182" s="35"/>
    </row>
    <row r="183" spans="1:9" x14ac:dyDescent="0.2">
      <c r="A183" s="33" t="s">
        <v>451</v>
      </c>
      <c r="B183" s="34">
        <v>8.25</v>
      </c>
      <c r="C183" s="35">
        <v>9.2100000000000009</v>
      </c>
      <c r="E183" s="33"/>
      <c r="F183" s="35"/>
      <c r="G183" s="41"/>
      <c r="H183" s="33"/>
      <c r="I183" s="35"/>
    </row>
    <row r="184" spans="1:9" x14ac:dyDescent="0.2">
      <c r="A184" s="33" t="s">
        <v>452</v>
      </c>
      <c r="B184" s="34">
        <v>8.3000000000000007</v>
      </c>
      <c r="C184" s="35">
        <v>9.26</v>
      </c>
      <c r="E184" s="33"/>
      <c r="F184" s="35"/>
      <c r="G184" s="41"/>
      <c r="H184" s="33"/>
      <c r="I184" s="35"/>
    </row>
    <row r="185" spans="1:9" x14ac:dyDescent="0.2">
      <c r="A185" s="33" t="s">
        <v>453</v>
      </c>
      <c r="B185" s="34">
        <v>8.34</v>
      </c>
      <c r="C185" s="35">
        <v>9.3000000000000007</v>
      </c>
      <c r="E185" s="33"/>
      <c r="F185" s="35"/>
      <c r="G185" s="41"/>
      <c r="H185" s="33"/>
      <c r="I185" s="35"/>
    </row>
    <row r="186" spans="1:9" x14ac:dyDescent="0.2">
      <c r="A186" s="33" t="s">
        <v>454</v>
      </c>
      <c r="B186" s="34">
        <v>8.3699999999999992</v>
      </c>
      <c r="C186" s="35">
        <v>9.33</v>
      </c>
      <c r="E186" s="33"/>
      <c r="F186" s="35"/>
      <c r="G186" s="41"/>
      <c r="H186" s="33"/>
      <c r="I186" s="35"/>
    </row>
    <row r="187" spans="1:9" x14ac:dyDescent="0.2">
      <c r="A187" s="33" t="s">
        <v>455</v>
      </c>
      <c r="B187" s="34">
        <v>9.32</v>
      </c>
      <c r="C187" s="35">
        <v>10.63</v>
      </c>
      <c r="E187" s="33"/>
      <c r="F187" s="35"/>
      <c r="G187" s="41"/>
      <c r="H187" s="33"/>
      <c r="I187" s="35"/>
    </row>
    <row r="188" spans="1:9" x14ac:dyDescent="0.2">
      <c r="A188" s="33" t="s">
        <v>456</v>
      </c>
      <c r="B188" s="34">
        <v>9.36</v>
      </c>
      <c r="C188" s="35">
        <v>10.68</v>
      </c>
      <c r="E188" s="33"/>
      <c r="F188" s="35"/>
      <c r="G188" s="41"/>
      <c r="H188" s="33"/>
      <c r="I188" s="35"/>
    </row>
    <row r="189" spans="1:9" x14ac:dyDescent="0.2">
      <c r="A189" s="33" t="s">
        <v>457</v>
      </c>
      <c r="B189" s="34">
        <v>9.41</v>
      </c>
      <c r="C189" s="35">
        <v>10.73</v>
      </c>
      <c r="E189" s="33"/>
      <c r="F189" s="35"/>
      <c r="G189" s="41"/>
      <c r="H189" s="33"/>
      <c r="I189" s="35"/>
    </row>
    <row r="190" spans="1:9" x14ac:dyDescent="0.2">
      <c r="A190" s="33" t="s">
        <v>458</v>
      </c>
      <c r="B190" s="34">
        <v>8.81</v>
      </c>
      <c r="C190" s="35">
        <v>9.81</v>
      </c>
      <c r="E190" s="33"/>
      <c r="F190" s="35"/>
      <c r="G190" s="41"/>
      <c r="H190" s="33"/>
      <c r="I190" s="35"/>
    </row>
    <row r="191" spans="1:9" x14ac:dyDescent="0.2">
      <c r="A191" s="33" t="s">
        <v>459</v>
      </c>
      <c r="B191" s="34">
        <v>8.86</v>
      </c>
      <c r="C191" s="50">
        <v>9.86</v>
      </c>
      <c r="E191" s="33"/>
      <c r="F191" s="35"/>
      <c r="G191" s="41"/>
      <c r="H191" s="33"/>
      <c r="I191" s="35"/>
    </row>
    <row r="192" spans="1:9" x14ac:dyDescent="0.2">
      <c r="A192" s="33" t="s">
        <v>460</v>
      </c>
      <c r="B192" s="34">
        <v>8.89</v>
      </c>
      <c r="C192" s="35">
        <v>9.89</v>
      </c>
      <c r="E192" s="33"/>
      <c r="F192" s="35"/>
      <c r="G192" s="41"/>
      <c r="H192" s="33"/>
      <c r="I192" s="35"/>
    </row>
    <row r="193" spans="1:9" x14ac:dyDescent="0.2">
      <c r="A193" s="33" t="s">
        <v>461</v>
      </c>
      <c r="B193" s="34">
        <v>8.92</v>
      </c>
      <c r="C193" s="35">
        <v>9.92</v>
      </c>
      <c r="E193" s="33"/>
      <c r="F193" s="35"/>
      <c r="G193" s="41"/>
      <c r="H193" s="33"/>
      <c r="I193" s="35"/>
    </row>
    <row r="194" spans="1:9" x14ac:dyDescent="0.2">
      <c r="A194" s="33" t="s">
        <v>462</v>
      </c>
      <c r="B194" s="34">
        <v>8.9499999999999993</v>
      </c>
      <c r="C194" s="35">
        <v>9.9600000000000009</v>
      </c>
      <c r="E194" s="33"/>
      <c r="F194" s="35"/>
      <c r="G194" s="41"/>
      <c r="H194" s="33"/>
      <c r="I194" s="35"/>
    </row>
    <row r="195" spans="1:9" x14ac:dyDescent="0.2">
      <c r="A195" s="33" t="s">
        <v>463</v>
      </c>
      <c r="B195" s="34">
        <v>8.98</v>
      </c>
      <c r="C195" s="35">
        <v>9.99</v>
      </c>
      <c r="E195" s="33"/>
      <c r="F195" s="35"/>
      <c r="G195" s="41"/>
      <c r="H195" s="33"/>
      <c r="I195" s="35"/>
    </row>
    <row r="196" spans="1:9" x14ac:dyDescent="0.2">
      <c r="A196" s="33" t="s">
        <v>464</v>
      </c>
      <c r="B196" s="34">
        <v>9.9700000000000006</v>
      </c>
      <c r="C196" s="35">
        <v>11.34</v>
      </c>
      <c r="E196" s="33"/>
      <c r="F196" s="35"/>
      <c r="G196" s="41"/>
      <c r="H196" s="33"/>
      <c r="I196" s="35"/>
    </row>
    <row r="197" spans="1:9" x14ac:dyDescent="0.2">
      <c r="A197" s="51" t="s">
        <v>465</v>
      </c>
      <c r="B197" s="52">
        <v>10</v>
      </c>
      <c r="C197" s="53">
        <v>11.38</v>
      </c>
      <c r="E197" s="33"/>
      <c r="F197" s="35"/>
      <c r="G197" s="41"/>
      <c r="H197" s="33"/>
      <c r="I197" s="35"/>
    </row>
    <row r="198" spans="1:9" x14ac:dyDescent="0.2">
      <c r="A198" s="33" t="s">
        <v>466</v>
      </c>
      <c r="B198" s="34">
        <v>10.039999999999999</v>
      </c>
      <c r="C198" s="35">
        <v>11.42</v>
      </c>
      <c r="E198" s="33"/>
      <c r="F198" s="35"/>
      <c r="G198" s="41"/>
      <c r="H198" s="33"/>
      <c r="I198" s="35"/>
    </row>
    <row r="199" spans="1:9" ht="13.5" thickBot="1" x14ac:dyDescent="0.25">
      <c r="A199" s="33" t="s">
        <v>467</v>
      </c>
      <c r="B199" s="34">
        <v>10.09</v>
      </c>
      <c r="C199" s="35">
        <v>11.47</v>
      </c>
      <c r="E199" s="42"/>
      <c r="F199" s="45"/>
      <c r="G199" s="41"/>
      <c r="H199" s="42"/>
      <c r="I199" s="45"/>
    </row>
    <row r="200" spans="1:9" x14ac:dyDescent="0.2">
      <c r="A200" s="33" t="s">
        <v>468</v>
      </c>
      <c r="B200" s="34">
        <v>10.119999999999999</v>
      </c>
      <c r="C200" s="35">
        <v>11.51</v>
      </c>
    </row>
    <row r="201" spans="1:9" x14ac:dyDescent="0.2">
      <c r="A201" s="33" t="s">
        <v>469</v>
      </c>
      <c r="B201" s="34">
        <v>10.34</v>
      </c>
      <c r="C201" s="35">
        <v>11.73</v>
      </c>
    </row>
    <row r="202" spans="1:9" x14ac:dyDescent="0.2">
      <c r="A202" s="33" t="s">
        <v>470</v>
      </c>
      <c r="B202" s="34">
        <v>10.42</v>
      </c>
      <c r="C202" s="35">
        <v>11.81</v>
      </c>
    </row>
    <row r="203" spans="1:9" x14ac:dyDescent="0.2">
      <c r="A203" s="33" t="s">
        <v>471</v>
      </c>
      <c r="B203" s="34">
        <v>10.51</v>
      </c>
      <c r="C203" s="35">
        <v>11.91</v>
      </c>
    </row>
  </sheetData>
  <mergeCells count="11">
    <mergeCell ref="O2:Q2"/>
    <mergeCell ref="A3:A4"/>
    <mergeCell ref="B3:C3"/>
    <mergeCell ref="E3:E4"/>
    <mergeCell ref="F3:F4"/>
    <mergeCell ref="H3:H4"/>
    <mergeCell ref="I3:I4"/>
    <mergeCell ref="K3:K4"/>
    <mergeCell ref="L3:M3"/>
    <mergeCell ref="O3:O4"/>
    <mergeCell ref="P3:Q3"/>
  </mergeCells>
  <phoneticPr fontId="4" type="noConversion"/>
  <pageMargins left="0.75" right="0.75" top="1" bottom="1" header="0.5" footer="0.5"/>
  <pageSetup orientation="portrait" r:id="rId1"/>
  <headerFooter alignWithMargins="0"/>
</worksheet>
</file>

<file path=docMetadata/LabelInfo.xml><?xml version="1.0" encoding="utf-8"?>
<clbl:labelList xmlns:clbl="http://schemas.microsoft.com/office/2020/mipLabelMetadata">
  <clbl:label id="{f920f5b4-f35a-4bd1-ab57-79db69ad10fb}" enabled="1" method="Standard" siteId="{50f8fcc4-94d8-4f07-84eb-36ed57c7c8a2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3002586 Left</vt:lpstr>
      <vt:lpstr>3002616 Right</vt:lpstr>
      <vt:lpstr>Painting</vt:lpstr>
      <vt:lpstr>'3002586 Left'!Print_Area</vt:lpstr>
      <vt:lpstr>'3002616 Right'!Print_Area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Tracy Greenwald</dc:creator>
  <cp:lastModifiedBy>Foster, Thomas</cp:lastModifiedBy>
  <cp:lastPrinted>2023-11-03T13:16:51Z</cp:lastPrinted>
  <dcterms:created xsi:type="dcterms:W3CDTF">2004-05-21T17:40:21Z</dcterms:created>
  <dcterms:modified xsi:type="dcterms:W3CDTF">2025-11-21T20:47:01Z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