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736\active\173620162\engineering\118484\400-Engineering\Traffic\EngData\"/>
    </mc:Choice>
  </mc:AlternateContent>
  <xr:revisionPtr revIDLastSave="0" documentId="13_ncr:1_{EBD5B774-57F7-45B8-A299-036F724ABB23}" xr6:coauthVersionLast="47" xr6:coauthVersionMax="47" xr10:uidLastSave="{00000000-0000-0000-0000-000000000000}"/>
  <bookViews>
    <workbookView xWindow="28680" yWindow="-120" windowWidth="29040" windowHeight="15720" xr2:uid="{ED7B6B0F-3E23-48AB-A39C-393BA8224B09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3" i="1" l="1"/>
  <c r="O43" i="1"/>
  <c r="O45" i="1" s="1"/>
  <c r="K41" i="1"/>
  <c r="K43" i="1" s="1"/>
  <c r="M42" i="1"/>
  <c r="M41" i="1"/>
  <c r="M30" i="1"/>
  <c r="M29" i="1"/>
  <c r="M28" i="1"/>
  <c r="M27" i="1"/>
  <c r="P45" i="1"/>
  <c r="Q43" i="1"/>
  <c r="Q45" i="1" s="1"/>
  <c r="N43" i="1"/>
  <c r="N45" i="1" s="1"/>
  <c r="L43" i="1"/>
  <c r="L45" i="1" s="1"/>
  <c r="M43" i="1" l="1"/>
  <c r="M45" i="1" s="1"/>
  <c r="K45" i="1"/>
</calcChain>
</file>

<file path=xl/sharedStrings.xml><?xml version="1.0" encoding="utf-8"?>
<sst xmlns="http://schemas.openxmlformats.org/spreadsheetml/2006/main" count="139" uniqueCount="83">
  <si>
    <t>SIGNING SUBSUMMARY</t>
  </si>
  <si>
    <t>LOCATION</t>
  </si>
  <si>
    <t>STATION</t>
  </si>
  <si>
    <t>SIDE</t>
  </si>
  <si>
    <t>CODE</t>
  </si>
  <si>
    <t>SIZE (INCHES)</t>
  </si>
  <si>
    <t>SIGN, FLAT SHEET</t>
  </si>
  <si>
    <t>SF</t>
  </si>
  <si>
    <t>LT</t>
  </si>
  <si>
    <t>SUBTOTAL</t>
  </si>
  <si>
    <t>TOTALS CARRIED TO GENERAL SUMMARY</t>
  </si>
  <si>
    <t>S-1</t>
  </si>
  <si>
    <t>S-3</t>
  </si>
  <si>
    <t>FT</t>
  </si>
  <si>
    <t>30x30</t>
  </si>
  <si>
    <t>SHEET
NO.</t>
  </si>
  <si>
    <t xml:space="preserve">REF
NO. </t>
  </si>
  <si>
    <t>S-4</t>
  </si>
  <si>
    <t>RT</t>
  </si>
  <si>
    <t>CLOUGH PIKE</t>
  </si>
  <si>
    <t>S-5</t>
  </si>
  <si>
    <t>S-6</t>
  </si>
  <si>
    <t>S-7</t>
  </si>
  <si>
    <t>S-8</t>
  </si>
  <si>
    <t>S-9</t>
  </si>
  <si>
    <t>S-10</t>
  </si>
  <si>
    <t>73+05.33</t>
  </si>
  <si>
    <t>W2-2L-30</t>
  </si>
  <si>
    <t>W16-H8P-30</t>
  </si>
  <si>
    <t>74+00.00</t>
  </si>
  <si>
    <t>R3-H8bh-36</t>
  </si>
  <si>
    <t>R2-1-24</t>
  </si>
  <si>
    <t>24x30</t>
  </si>
  <si>
    <t>NEWTOWN ROAD</t>
  </si>
  <si>
    <t>R1-1-30</t>
  </si>
  <si>
    <t>20+57.66</t>
  </si>
  <si>
    <t>20+56.24</t>
  </si>
  <si>
    <t>R-1</t>
  </si>
  <si>
    <t>EACH</t>
  </si>
  <si>
    <t>REMOVAL OF GROUND MOUNTED SIGN AND DISPOSAL</t>
  </si>
  <si>
    <t>REMOVAL OF GROUND MOUNTED POST SUPPORT AND DISPOSAL</t>
  </si>
  <si>
    <t>74+66.08</t>
  </si>
  <si>
    <t>REMOVAL OF POLE MOUNTED SIGN AND DISPOSAL</t>
  </si>
  <si>
    <t>R-2</t>
  </si>
  <si>
    <t>R-3</t>
  </si>
  <si>
    <t>R-4</t>
  </si>
  <si>
    <t>R-5</t>
  </si>
  <si>
    <t>R-6</t>
  </si>
  <si>
    <t>R-7</t>
  </si>
  <si>
    <t>R-8</t>
  </si>
  <si>
    <t>77+96.84</t>
  </si>
  <si>
    <t>GROUND MOUNTED SUPPORT,
NO. 3 POST</t>
  </si>
  <si>
    <t>72+80.00</t>
  </si>
  <si>
    <t>48x8</t>
  </si>
  <si>
    <t>03100</t>
  </si>
  <si>
    <t>SIGN POST REFLECTOR</t>
  </si>
  <si>
    <t>Sign post length</t>
  </si>
  <si>
    <t>underground</t>
  </si>
  <si>
    <t>42''</t>
  </si>
  <si>
    <t>Clearance</t>
  </si>
  <si>
    <t>7'</t>
  </si>
  <si>
    <t>84''</t>
  </si>
  <si>
    <t>3.5'</t>
  </si>
  <si>
    <t>S-2</t>
  </si>
  <si>
    <t>STOP</t>
  </si>
  <si>
    <t>36x30</t>
  </si>
  <si>
    <t>75+00.00</t>
  </si>
  <si>
    <t>76+72.30</t>
  </si>
  <si>
    <t>80+50.00</t>
  </si>
  <si>
    <t>36x48</t>
  </si>
  <si>
    <t>24x24</t>
  </si>
  <si>
    <t>W2-2R-30</t>
  </si>
  <si>
    <t>19+70.00</t>
  </si>
  <si>
    <t>20+58.00</t>
  </si>
  <si>
    <t>20+56.00</t>
  </si>
  <si>
    <t>77+74.00</t>
  </si>
  <si>
    <t>REMOVAL OF GROUND MOUNTED SIGN AND REERECTION</t>
  </si>
  <si>
    <t>75+50.00</t>
  </si>
  <si>
    <t>76+00.00</t>
  </si>
  <si>
    <t>S-11</t>
  </si>
  <si>
    <t>S-12</t>
  </si>
  <si>
    <t>77+05.00</t>
  </si>
  <si>
    <t>77+00.00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</si>
</sst>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4"/>
      <name val="Verdana"/>
      <family val="2"/>
    </font>
    <font>
      <i/>
      <sz val="10"/>
      <name val="Arial"/>
      <family val="2"/>
    </font>
    <font>
      <sz val="8"/>
      <name val="Calibri"/>
      <family val="2"/>
      <scheme val="minor"/>
    </font>
    <font>
      <i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2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textRotation="90" wrapText="1"/>
    </xf>
    <xf numFmtId="164" fontId="4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vertical="center"/>
    </xf>
    <xf numFmtId="1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right"/>
    </xf>
    <xf numFmtId="2" fontId="2" fillId="0" borderId="11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/>
    <xf numFmtId="0" fontId="0" fillId="0" borderId="20" xfId="0" applyBorder="1"/>
    <xf numFmtId="49" fontId="0" fillId="0" borderId="0" xfId="0" applyNumberFormat="1"/>
    <xf numFmtId="2" fontId="2" fillId="0" borderId="32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" fontId="2" fillId="0" borderId="32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FD5C2-1DF0-49C2-B84E-9A59D2F65401}">
  <dimension ref="A1:AI51"/>
  <sheetViews>
    <sheetView tabSelected="1" topLeftCell="A15" zoomScale="115" zoomScaleNormal="115" workbookViewId="0">
      <selection activeCell="A43" sqref="A43:J44"/>
    </sheetView>
  </sheetViews>
  <sheetFormatPr defaultRowHeight="15" x14ac:dyDescent="0.25"/>
  <cols>
    <col min="1" max="1" width="10.28515625" customWidth="1"/>
    <col min="2" max="2" width="7.140625" customWidth="1"/>
    <col min="3" max="3" width="11.5703125" customWidth="1"/>
    <col min="4" max="4" width="8.85546875" customWidth="1"/>
    <col min="5" max="5" width="7.5703125" customWidth="1"/>
    <col min="6" max="6" width="4.42578125" customWidth="1"/>
    <col min="7" max="7" width="4.5703125" customWidth="1"/>
    <col min="8" max="8" width="3.85546875" customWidth="1"/>
    <col min="9" max="9" width="15" customWidth="1"/>
    <col min="10" max="10" width="14.28515625" customWidth="1"/>
    <col min="11" max="11" width="6.85546875" customWidth="1"/>
    <col min="12" max="12" width="6.7109375" customWidth="1"/>
    <col min="13" max="13" width="7" customWidth="1"/>
    <col min="14" max="15" width="6.5703125" customWidth="1"/>
    <col min="16" max="16" width="7.140625" customWidth="1"/>
    <col min="17" max="17" width="7" customWidth="1"/>
  </cols>
  <sheetData>
    <row r="1" spans="1:21" ht="18.75" thickBot="1" x14ac:dyDescent="0.3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  <c r="R1" s="5"/>
    </row>
    <row r="2" spans="1:21" ht="15.75" customHeight="1" thickBot="1" x14ac:dyDescent="0.3">
      <c r="A2" s="33" t="s">
        <v>15</v>
      </c>
      <c r="B2" s="33" t="s">
        <v>16</v>
      </c>
      <c r="C2" s="43" t="s">
        <v>1</v>
      </c>
      <c r="D2" s="44"/>
      <c r="E2" s="43" t="s">
        <v>2</v>
      </c>
      <c r="F2" s="44"/>
      <c r="G2" s="72" t="s">
        <v>3</v>
      </c>
      <c r="H2" s="73"/>
      <c r="I2" s="33" t="s">
        <v>4</v>
      </c>
      <c r="J2" s="33" t="s">
        <v>5</v>
      </c>
      <c r="K2" s="39">
        <v>630</v>
      </c>
      <c r="L2" s="39"/>
      <c r="M2" s="39"/>
      <c r="N2" s="39"/>
      <c r="O2" s="39"/>
      <c r="P2" s="39"/>
      <c r="Q2" s="40"/>
      <c r="R2" s="6"/>
    </row>
    <row r="3" spans="1:21" ht="15.75" customHeight="1" x14ac:dyDescent="0.25">
      <c r="A3" s="41"/>
      <c r="B3" s="41"/>
      <c r="C3" s="45"/>
      <c r="D3" s="46"/>
      <c r="E3" s="45"/>
      <c r="F3" s="46"/>
      <c r="G3" s="74"/>
      <c r="H3" s="75"/>
      <c r="I3" s="34"/>
      <c r="J3" s="34"/>
      <c r="K3" s="36" t="s">
        <v>51</v>
      </c>
      <c r="L3" s="36" t="s">
        <v>55</v>
      </c>
      <c r="M3" s="36" t="s">
        <v>6</v>
      </c>
      <c r="N3" s="36" t="s">
        <v>39</v>
      </c>
      <c r="O3" s="36" t="s">
        <v>76</v>
      </c>
      <c r="P3" s="36" t="s">
        <v>40</v>
      </c>
      <c r="Q3" s="36" t="s">
        <v>42</v>
      </c>
      <c r="R3" s="9"/>
    </row>
    <row r="4" spans="1:21" ht="15.75" customHeight="1" x14ac:dyDescent="0.25">
      <c r="A4" s="41"/>
      <c r="B4" s="41"/>
      <c r="C4" s="45"/>
      <c r="D4" s="46"/>
      <c r="E4" s="45"/>
      <c r="F4" s="46"/>
      <c r="G4" s="74"/>
      <c r="H4" s="75"/>
      <c r="I4" s="34"/>
      <c r="J4" s="34"/>
      <c r="K4" s="37"/>
      <c r="L4" s="37"/>
      <c r="M4" s="37"/>
      <c r="N4" s="37"/>
      <c r="O4" s="37"/>
      <c r="P4" s="37"/>
      <c r="Q4" s="37"/>
      <c r="R4" s="9"/>
    </row>
    <row r="5" spans="1:21" ht="15.75" customHeight="1" x14ac:dyDescent="0.25">
      <c r="A5" s="41"/>
      <c r="B5" s="41"/>
      <c r="C5" s="45"/>
      <c r="D5" s="46"/>
      <c r="E5" s="45"/>
      <c r="F5" s="46"/>
      <c r="G5" s="74"/>
      <c r="H5" s="75"/>
      <c r="I5" s="34"/>
      <c r="J5" s="34"/>
      <c r="K5" s="37"/>
      <c r="L5" s="37"/>
      <c r="M5" s="37"/>
      <c r="N5" s="37"/>
      <c r="O5" s="37"/>
      <c r="P5" s="37"/>
      <c r="Q5" s="37"/>
      <c r="R5" s="9"/>
    </row>
    <row r="6" spans="1:21" ht="15.75" customHeight="1" x14ac:dyDescent="0.25">
      <c r="A6" s="41"/>
      <c r="B6" s="41"/>
      <c r="C6" s="45"/>
      <c r="D6" s="46"/>
      <c r="E6" s="45"/>
      <c r="F6" s="46"/>
      <c r="G6" s="74"/>
      <c r="H6" s="75"/>
      <c r="I6" s="34"/>
      <c r="J6" s="34"/>
      <c r="K6" s="37"/>
      <c r="L6" s="37"/>
      <c r="M6" s="37"/>
      <c r="N6" s="37"/>
      <c r="O6" s="37"/>
      <c r="P6" s="37"/>
      <c r="Q6" s="37"/>
      <c r="R6" s="9"/>
    </row>
    <row r="7" spans="1:21" ht="15.75" customHeight="1" x14ac:dyDescent="0.25">
      <c r="A7" s="41"/>
      <c r="B7" s="41"/>
      <c r="C7" s="45"/>
      <c r="D7" s="46"/>
      <c r="E7" s="45"/>
      <c r="F7" s="46"/>
      <c r="G7" s="74"/>
      <c r="H7" s="75"/>
      <c r="I7" s="34"/>
      <c r="J7" s="34"/>
      <c r="K7" s="37"/>
      <c r="L7" s="37"/>
      <c r="M7" s="37"/>
      <c r="N7" s="37"/>
      <c r="O7" s="37"/>
      <c r="P7" s="37"/>
      <c r="Q7" s="37"/>
      <c r="R7" s="9"/>
    </row>
    <row r="8" spans="1:21" ht="15.75" customHeight="1" x14ac:dyDescent="0.25">
      <c r="A8" s="41"/>
      <c r="B8" s="41"/>
      <c r="C8" s="45"/>
      <c r="D8" s="46"/>
      <c r="E8" s="45"/>
      <c r="F8" s="46"/>
      <c r="G8" s="74"/>
      <c r="H8" s="75"/>
      <c r="I8" s="34"/>
      <c r="J8" s="34"/>
      <c r="K8" s="37"/>
      <c r="L8" s="37"/>
      <c r="M8" s="37"/>
      <c r="N8" s="37"/>
      <c r="O8" s="37"/>
      <c r="P8" s="37"/>
      <c r="Q8" s="37"/>
      <c r="R8" s="9"/>
    </row>
    <row r="9" spans="1:21" ht="15.75" customHeight="1" x14ac:dyDescent="0.25">
      <c r="A9" s="41"/>
      <c r="B9" s="41"/>
      <c r="C9" s="45"/>
      <c r="D9" s="46"/>
      <c r="E9" s="45"/>
      <c r="F9" s="46"/>
      <c r="G9" s="74"/>
      <c r="H9" s="75"/>
      <c r="I9" s="34"/>
      <c r="J9" s="34"/>
      <c r="K9" s="37"/>
      <c r="L9" s="37"/>
      <c r="M9" s="37"/>
      <c r="N9" s="37"/>
      <c r="O9" s="37"/>
      <c r="P9" s="37"/>
      <c r="Q9" s="37"/>
      <c r="R9" s="9"/>
    </row>
    <row r="10" spans="1:21" ht="15.75" customHeight="1" x14ac:dyDescent="0.25">
      <c r="A10" s="41"/>
      <c r="B10" s="41"/>
      <c r="C10" s="45"/>
      <c r="D10" s="46"/>
      <c r="E10" s="45"/>
      <c r="F10" s="46"/>
      <c r="G10" s="74"/>
      <c r="H10" s="75"/>
      <c r="I10" s="34"/>
      <c r="J10" s="34"/>
      <c r="K10" s="37"/>
      <c r="L10" s="37"/>
      <c r="M10" s="37"/>
      <c r="N10" s="37"/>
      <c r="O10" s="37"/>
      <c r="P10" s="37"/>
      <c r="Q10" s="37"/>
      <c r="R10" s="9"/>
    </row>
    <row r="11" spans="1:21" ht="15.75" customHeight="1" x14ac:dyDescent="0.25">
      <c r="A11" s="41"/>
      <c r="B11" s="41"/>
      <c r="C11" s="45"/>
      <c r="D11" s="46"/>
      <c r="E11" s="45"/>
      <c r="F11" s="46"/>
      <c r="G11" s="74"/>
      <c r="H11" s="75"/>
      <c r="I11" s="34"/>
      <c r="J11" s="34"/>
      <c r="K11" s="37"/>
      <c r="L11" s="37"/>
      <c r="M11" s="37"/>
      <c r="N11" s="37"/>
      <c r="O11" s="37"/>
      <c r="P11" s="37"/>
      <c r="Q11" s="37"/>
      <c r="R11" s="9"/>
    </row>
    <row r="12" spans="1:21" ht="15.75" customHeight="1" x14ac:dyDescent="0.25">
      <c r="A12" s="41"/>
      <c r="B12" s="41"/>
      <c r="C12" s="45"/>
      <c r="D12" s="46"/>
      <c r="E12" s="45"/>
      <c r="F12" s="46"/>
      <c r="G12" s="74"/>
      <c r="H12" s="75"/>
      <c r="I12" s="34"/>
      <c r="J12" s="34"/>
      <c r="K12" s="37"/>
      <c r="L12" s="37"/>
      <c r="M12" s="37"/>
      <c r="N12" s="37"/>
      <c r="O12" s="37"/>
      <c r="P12" s="37"/>
      <c r="Q12" s="37"/>
      <c r="R12" s="9"/>
    </row>
    <row r="13" spans="1:21" ht="18" customHeight="1" x14ac:dyDescent="0.25">
      <c r="A13" s="41"/>
      <c r="B13" s="41"/>
      <c r="C13" s="45"/>
      <c r="D13" s="46"/>
      <c r="E13" s="45"/>
      <c r="F13" s="46"/>
      <c r="G13" s="74"/>
      <c r="H13" s="75"/>
      <c r="I13" s="34"/>
      <c r="J13" s="34"/>
      <c r="K13" s="38"/>
      <c r="L13" s="38"/>
      <c r="M13" s="38"/>
      <c r="N13" s="38"/>
      <c r="O13" s="38"/>
      <c r="P13" s="38"/>
      <c r="Q13" s="38"/>
      <c r="R13" s="9"/>
    </row>
    <row r="14" spans="1:21" ht="18" customHeight="1" thickBot="1" x14ac:dyDescent="0.3">
      <c r="A14" s="42"/>
      <c r="B14" s="42"/>
      <c r="C14" s="47"/>
      <c r="D14" s="48"/>
      <c r="E14" s="47"/>
      <c r="F14" s="48"/>
      <c r="G14" s="76"/>
      <c r="H14" s="77"/>
      <c r="I14" s="35"/>
      <c r="J14" s="35"/>
      <c r="K14" s="7" t="s">
        <v>13</v>
      </c>
      <c r="L14" s="7" t="s">
        <v>38</v>
      </c>
      <c r="M14" s="7" t="s">
        <v>7</v>
      </c>
      <c r="N14" s="7" t="s">
        <v>38</v>
      </c>
      <c r="O14" s="7" t="s">
        <v>38</v>
      </c>
      <c r="P14" s="7" t="s">
        <v>38</v>
      </c>
      <c r="Q14" s="7" t="s">
        <v>38</v>
      </c>
      <c r="R14" s="6"/>
    </row>
    <row r="15" spans="1:21" ht="15" customHeight="1" x14ac:dyDescent="0.25">
      <c r="A15" s="57">
        <v>60</v>
      </c>
      <c r="B15" s="57" t="s">
        <v>37</v>
      </c>
      <c r="C15" s="59" t="s">
        <v>19</v>
      </c>
      <c r="D15" s="60"/>
      <c r="E15" s="59" t="s">
        <v>26</v>
      </c>
      <c r="F15" s="60"/>
      <c r="G15" s="59" t="s">
        <v>18</v>
      </c>
      <c r="H15" s="60"/>
      <c r="I15" s="4"/>
      <c r="J15" s="25"/>
      <c r="K15" s="4"/>
      <c r="L15" s="14"/>
      <c r="M15" s="4"/>
      <c r="N15" s="14">
        <v>1</v>
      </c>
      <c r="O15" s="14"/>
      <c r="P15" s="92">
        <v>1</v>
      </c>
      <c r="Q15" s="14"/>
      <c r="R15" s="6"/>
      <c r="U15" s="4" t="s">
        <v>14</v>
      </c>
    </row>
    <row r="16" spans="1:21" ht="15" customHeight="1" x14ac:dyDescent="0.25">
      <c r="A16" s="58"/>
      <c r="B16" s="58"/>
      <c r="C16" s="61"/>
      <c r="D16" s="62"/>
      <c r="E16" s="61"/>
      <c r="F16" s="62"/>
      <c r="G16" s="61"/>
      <c r="H16" s="62"/>
      <c r="I16" s="1"/>
      <c r="J16" s="26"/>
      <c r="K16" s="4"/>
      <c r="L16" s="14"/>
      <c r="M16" s="4"/>
      <c r="N16" s="14">
        <v>1</v>
      </c>
      <c r="O16" s="14"/>
      <c r="P16" s="86"/>
      <c r="Q16" s="14"/>
      <c r="R16" s="6"/>
      <c r="U16" s="1" t="s">
        <v>53</v>
      </c>
    </row>
    <row r="17" spans="1:27" ht="15" customHeight="1" x14ac:dyDescent="0.25">
      <c r="A17" s="79">
        <v>60</v>
      </c>
      <c r="B17" s="79" t="s">
        <v>43</v>
      </c>
      <c r="C17" s="80" t="s">
        <v>19</v>
      </c>
      <c r="D17" s="81"/>
      <c r="E17" s="80" t="s">
        <v>41</v>
      </c>
      <c r="F17" s="81"/>
      <c r="G17" s="80" t="s">
        <v>8</v>
      </c>
      <c r="H17" s="81"/>
      <c r="I17" s="1"/>
      <c r="J17" s="26"/>
      <c r="K17" s="1"/>
      <c r="L17" s="15"/>
      <c r="M17" s="1"/>
      <c r="N17" s="15"/>
      <c r="O17" s="15"/>
      <c r="P17" s="15"/>
      <c r="Q17" s="15">
        <v>1</v>
      </c>
      <c r="R17" s="6"/>
      <c r="U17" s="1" t="s">
        <v>69</v>
      </c>
    </row>
    <row r="18" spans="1:27" ht="15" customHeight="1" x14ac:dyDescent="0.25">
      <c r="A18" s="58"/>
      <c r="B18" s="58"/>
      <c r="C18" s="61"/>
      <c r="D18" s="62"/>
      <c r="E18" s="61"/>
      <c r="F18" s="62"/>
      <c r="G18" s="61"/>
      <c r="H18" s="62"/>
      <c r="I18" s="1"/>
      <c r="J18" s="25"/>
      <c r="K18" s="4"/>
      <c r="L18" s="14"/>
      <c r="M18" s="4"/>
      <c r="N18" s="14"/>
      <c r="O18" s="14"/>
      <c r="P18" s="14"/>
      <c r="Q18" s="14">
        <v>1</v>
      </c>
      <c r="R18" s="6"/>
      <c r="U18" s="1" t="s">
        <v>70</v>
      </c>
      <c r="AA18" s="27"/>
    </row>
    <row r="19" spans="1:27" ht="15" customHeight="1" x14ac:dyDescent="0.25">
      <c r="A19" s="1">
        <v>61</v>
      </c>
      <c r="B19" s="1" t="s">
        <v>44</v>
      </c>
      <c r="C19" s="51" t="s">
        <v>33</v>
      </c>
      <c r="D19" s="52"/>
      <c r="E19" s="51" t="s">
        <v>35</v>
      </c>
      <c r="F19" s="52"/>
      <c r="G19" s="78" t="s">
        <v>8</v>
      </c>
      <c r="H19" s="66"/>
      <c r="I19" s="1"/>
      <c r="J19" s="8"/>
      <c r="K19" s="4"/>
      <c r="L19" s="14"/>
      <c r="M19" s="4"/>
      <c r="N19" s="14">
        <v>1</v>
      </c>
      <c r="O19" s="14"/>
      <c r="P19" s="14">
        <v>1</v>
      </c>
      <c r="Q19" s="14"/>
      <c r="R19" s="6"/>
    </row>
    <row r="20" spans="1:27" ht="15" customHeight="1" x14ac:dyDescent="0.25">
      <c r="A20" s="1">
        <v>61</v>
      </c>
      <c r="B20" s="1" t="s">
        <v>45</v>
      </c>
      <c r="C20" s="51" t="s">
        <v>33</v>
      </c>
      <c r="D20" s="52"/>
      <c r="E20" s="51" t="s">
        <v>36</v>
      </c>
      <c r="F20" s="52"/>
      <c r="G20" s="78" t="s">
        <v>18</v>
      </c>
      <c r="H20" s="66"/>
      <c r="I20" s="1"/>
      <c r="J20" s="8"/>
      <c r="K20" s="4"/>
      <c r="L20" s="14"/>
      <c r="M20" s="4"/>
      <c r="N20" s="14">
        <v>1</v>
      </c>
      <c r="O20" s="14"/>
      <c r="P20" s="14">
        <v>1</v>
      </c>
      <c r="Q20" s="14"/>
      <c r="R20" s="6"/>
    </row>
    <row r="21" spans="1:27" ht="15" customHeight="1" x14ac:dyDescent="0.25">
      <c r="A21" s="1">
        <v>61</v>
      </c>
      <c r="B21" s="1" t="s">
        <v>46</v>
      </c>
      <c r="C21" s="51" t="s">
        <v>19</v>
      </c>
      <c r="D21" s="52"/>
      <c r="E21" s="51" t="s">
        <v>67</v>
      </c>
      <c r="F21" s="52"/>
      <c r="G21" s="78" t="s">
        <v>18</v>
      </c>
      <c r="H21" s="66"/>
      <c r="I21" s="1"/>
      <c r="J21" s="8"/>
      <c r="K21" s="4"/>
      <c r="L21" s="14"/>
      <c r="M21" s="4"/>
      <c r="N21" s="14">
        <v>1</v>
      </c>
      <c r="O21" s="14"/>
      <c r="P21" s="14">
        <v>1</v>
      </c>
      <c r="Q21" s="14"/>
      <c r="R21" s="6"/>
    </row>
    <row r="22" spans="1:27" ht="15" customHeight="1" x14ac:dyDescent="0.25">
      <c r="A22" s="1">
        <v>61</v>
      </c>
      <c r="B22" s="1" t="s">
        <v>47</v>
      </c>
      <c r="C22" s="51" t="s">
        <v>19</v>
      </c>
      <c r="D22" s="52"/>
      <c r="E22" s="51" t="s">
        <v>81</v>
      </c>
      <c r="F22" s="52"/>
      <c r="G22" s="78" t="s">
        <v>8</v>
      </c>
      <c r="H22" s="66"/>
      <c r="I22" s="1"/>
      <c r="J22" s="8"/>
      <c r="K22" s="4"/>
      <c r="L22" s="14"/>
      <c r="M22" s="4"/>
      <c r="N22" s="14"/>
      <c r="O22" s="14"/>
      <c r="P22" s="14"/>
      <c r="Q22" s="14">
        <v>2</v>
      </c>
      <c r="R22" s="6"/>
    </row>
    <row r="23" spans="1:27" ht="15" customHeight="1" x14ac:dyDescent="0.25">
      <c r="A23" s="1">
        <v>61</v>
      </c>
      <c r="B23" s="1" t="s">
        <v>48</v>
      </c>
      <c r="C23" s="51" t="s">
        <v>19</v>
      </c>
      <c r="D23" s="52"/>
      <c r="E23" s="51" t="s">
        <v>81</v>
      </c>
      <c r="F23" s="52"/>
      <c r="G23" s="65" t="s">
        <v>8</v>
      </c>
      <c r="H23" s="66"/>
      <c r="I23" s="1"/>
      <c r="J23" s="8"/>
      <c r="K23" s="4"/>
      <c r="L23" s="14"/>
      <c r="M23" s="4"/>
      <c r="N23" s="14"/>
      <c r="O23" s="14"/>
      <c r="P23" s="29"/>
      <c r="Q23" s="14">
        <v>2</v>
      </c>
      <c r="R23" s="6"/>
    </row>
    <row r="24" spans="1:27" ht="15" customHeight="1" x14ac:dyDescent="0.25">
      <c r="A24" s="79">
        <v>61</v>
      </c>
      <c r="B24" s="79" t="s">
        <v>49</v>
      </c>
      <c r="C24" s="80" t="s">
        <v>19</v>
      </c>
      <c r="D24" s="81"/>
      <c r="E24" s="80" t="s">
        <v>50</v>
      </c>
      <c r="F24" s="81"/>
      <c r="G24" s="80" t="s">
        <v>8</v>
      </c>
      <c r="H24" s="81"/>
      <c r="I24" s="1"/>
      <c r="J24" s="8"/>
      <c r="K24" s="4"/>
      <c r="L24" s="14"/>
      <c r="M24" s="4"/>
      <c r="N24" s="14">
        <v>1</v>
      </c>
      <c r="O24" s="14"/>
      <c r="P24" s="85">
        <v>1</v>
      </c>
      <c r="Q24" s="14"/>
      <c r="R24" s="6"/>
    </row>
    <row r="25" spans="1:27" ht="15" customHeight="1" x14ac:dyDescent="0.25">
      <c r="A25" s="58"/>
      <c r="B25" s="58"/>
      <c r="C25" s="61"/>
      <c r="D25" s="62"/>
      <c r="E25" s="61"/>
      <c r="F25" s="62"/>
      <c r="G25" s="61"/>
      <c r="H25" s="62"/>
      <c r="I25" s="1"/>
      <c r="J25" s="8"/>
      <c r="K25" s="4"/>
      <c r="L25" s="14"/>
      <c r="M25" s="4"/>
      <c r="N25" s="14">
        <v>1</v>
      </c>
      <c r="O25" s="14"/>
      <c r="P25" s="86"/>
      <c r="Q25" s="14"/>
      <c r="R25" s="6"/>
    </row>
    <row r="26" spans="1:27" ht="15" customHeight="1" x14ac:dyDescent="0.25">
      <c r="A26" s="1"/>
      <c r="B26" s="1"/>
      <c r="C26" s="51"/>
      <c r="D26" s="52"/>
      <c r="E26" s="51"/>
      <c r="F26" s="52"/>
      <c r="G26" s="78"/>
      <c r="H26" s="66"/>
      <c r="I26" s="1"/>
      <c r="J26" s="8"/>
      <c r="K26" s="4"/>
      <c r="L26" s="14"/>
      <c r="M26" s="4"/>
      <c r="N26" s="14"/>
      <c r="O26" s="14"/>
      <c r="P26" s="14"/>
      <c r="Q26" s="14"/>
      <c r="R26" s="6"/>
    </row>
    <row r="27" spans="1:27" ht="15" customHeight="1" x14ac:dyDescent="0.25">
      <c r="A27" s="57">
        <v>60</v>
      </c>
      <c r="B27" s="57" t="s">
        <v>11</v>
      </c>
      <c r="C27" s="59" t="s">
        <v>19</v>
      </c>
      <c r="D27" s="60"/>
      <c r="E27" s="59" t="s">
        <v>52</v>
      </c>
      <c r="F27" s="60"/>
      <c r="G27" s="63" t="s">
        <v>18</v>
      </c>
      <c r="H27" s="64"/>
      <c r="I27" s="4" t="s">
        <v>27</v>
      </c>
      <c r="J27" s="4" t="s">
        <v>14</v>
      </c>
      <c r="K27" s="84">
        <v>14</v>
      </c>
      <c r="L27" s="16"/>
      <c r="M27" s="21">
        <f>30*30/144</f>
        <v>6.25</v>
      </c>
      <c r="N27" s="16"/>
      <c r="O27" s="16"/>
      <c r="P27" s="16"/>
      <c r="Q27" s="16"/>
      <c r="R27" s="10"/>
    </row>
    <row r="28" spans="1:27" ht="15" customHeight="1" x14ac:dyDescent="0.25">
      <c r="A28" s="58"/>
      <c r="B28" s="57"/>
      <c r="C28" s="59"/>
      <c r="D28" s="60"/>
      <c r="E28" s="61"/>
      <c r="F28" s="62"/>
      <c r="G28" s="53"/>
      <c r="H28" s="54"/>
      <c r="I28" s="1" t="s">
        <v>28</v>
      </c>
      <c r="J28" s="1" t="s">
        <v>53</v>
      </c>
      <c r="K28" s="91"/>
      <c r="L28" s="17"/>
      <c r="M28" s="22">
        <f>48*8/144</f>
        <v>2.6666666666666665</v>
      </c>
      <c r="N28" s="17"/>
      <c r="O28" s="17"/>
      <c r="P28" s="17"/>
      <c r="Q28" s="17"/>
      <c r="R28" s="10"/>
    </row>
    <row r="29" spans="1:27" ht="15" customHeight="1" x14ac:dyDescent="0.25">
      <c r="A29" s="1">
        <v>60</v>
      </c>
      <c r="B29" s="1" t="s">
        <v>63</v>
      </c>
      <c r="C29" s="51" t="s">
        <v>19</v>
      </c>
      <c r="D29" s="52"/>
      <c r="E29" s="51" t="s">
        <v>29</v>
      </c>
      <c r="F29" s="52"/>
      <c r="G29" s="53" t="s">
        <v>8</v>
      </c>
      <c r="H29" s="54"/>
      <c r="I29" s="1" t="s">
        <v>30</v>
      </c>
      <c r="J29" s="1" t="s">
        <v>65</v>
      </c>
      <c r="K29" s="22">
        <v>13</v>
      </c>
      <c r="L29" s="17"/>
      <c r="M29" s="22">
        <f>36*30/144</f>
        <v>7.5</v>
      </c>
      <c r="N29" s="17"/>
      <c r="O29" s="17"/>
      <c r="P29" s="17"/>
      <c r="Q29" s="17"/>
      <c r="R29" s="10"/>
    </row>
    <row r="30" spans="1:27" ht="15" customHeight="1" x14ac:dyDescent="0.25">
      <c r="A30" s="1">
        <v>60</v>
      </c>
      <c r="B30" s="2" t="s">
        <v>12</v>
      </c>
      <c r="C30" s="80" t="s">
        <v>19</v>
      </c>
      <c r="D30" s="81"/>
      <c r="E30" s="51" t="s">
        <v>66</v>
      </c>
      <c r="F30" s="52"/>
      <c r="G30" s="53" t="s">
        <v>8</v>
      </c>
      <c r="H30" s="54"/>
      <c r="I30" s="1" t="s">
        <v>31</v>
      </c>
      <c r="J30" s="1" t="s">
        <v>32</v>
      </c>
      <c r="K30" s="22">
        <v>13</v>
      </c>
      <c r="L30" s="17"/>
      <c r="M30" s="22">
        <f>24*30/144</f>
        <v>5</v>
      </c>
      <c r="N30" s="17"/>
      <c r="O30" s="17"/>
      <c r="P30" s="17"/>
      <c r="Q30" s="17"/>
      <c r="R30" s="10"/>
    </row>
    <row r="31" spans="1:27" ht="15" customHeight="1" x14ac:dyDescent="0.25">
      <c r="A31" s="1">
        <v>61</v>
      </c>
      <c r="B31" s="1" t="s">
        <v>17</v>
      </c>
      <c r="C31" s="65" t="s">
        <v>19</v>
      </c>
      <c r="D31" s="66"/>
      <c r="E31" s="51" t="s">
        <v>77</v>
      </c>
      <c r="F31" s="52"/>
      <c r="G31" s="53" t="s">
        <v>18</v>
      </c>
      <c r="H31" s="54"/>
      <c r="I31" s="1"/>
      <c r="J31" s="1"/>
      <c r="K31" s="28">
        <v>13</v>
      </c>
      <c r="L31" s="15"/>
      <c r="M31" s="22"/>
      <c r="N31" s="15"/>
      <c r="O31" s="15">
        <v>1</v>
      </c>
      <c r="P31" s="15">
        <v>1</v>
      </c>
      <c r="Q31" s="15"/>
      <c r="R31" s="11"/>
    </row>
    <row r="32" spans="1:27" ht="15" customHeight="1" x14ac:dyDescent="0.25">
      <c r="A32" s="1">
        <v>61</v>
      </c>
      <c r="B32" s="1" t="s">
        <v>20</v>
      </c>
      <c r="C32" s="65" t="s">
        <v>19</v>
      </c>
      <c r="D32" s="66"/>
      <c r="E32" s="51" t="s">
        <v>78</v>
      </c>
      <c r="F32" s="52"/>
      <c r="G32" s="53" t="s">
        <v>8</v>
      </c>
      <c r="H32" s="54"/>
      <c r="I32" s="1"/>
      <c r="J32" s="1"/>
      <c r="K32" s="28">
        <v>13</v>
      </c>
      <c r="L32" s="15"/>
      <c r="M32" s="22"/>
      <c r="N32" s="15"/>
      <c r="O32" s="15">
        <v>1</v>
      </c>
      <c r="P32" s="15">
        <v>1</v>
      </c>
      <c r="Q32" s="15"/>
      <c r="R32" s="11"/>
    </row>
    <row r="33" spans="1:35" ht="15" customHeight="1" x14ac:dyDescent="0.25">
      <c r="A33" s="1">
        <v>61</v>
      </c>
      <c r="B33" s="1" t="s">
        <v>21</v>
      </c>
      <c r="C33" s="65" t="s">
        <v>33</v>
      </c>
      <c r="D33" s="66"/>
      <c r="E33" s="51" t="s">
        <v>72</v>
      </c>
      <c r="F33" s="52"/>
      <c r="G33" s="53" t="s">
        <v>18</v>
      </c>
      <c r="H33" s="54"/>
      <c r="I33" s="1" t="s">
        <v>34</v>
      </c>
      <c r="J33" s="1" t="s">
        <v>14</v>
      </c>
      <c r="K33" s="28">
        <v>13</v>
      </c>
      <c r="L33" s="15">
        <v>1</v>
      </c>
      <c r="M33" s="22">
        <v>6.25</v>
      </c>
      <c r="N33" s="15"/>
      <c r="O33" s="15"/>
      <c r="P33" s="15"/>
      <c r="Q33" s="15"/>
      <c r="R33" s="11" t="s">
        <v>64</v>
      </c>
    </row>
    <row r="34" spans="1:35" ht="15" customHeight="1" x14ac:dyDescent="0.25">
      <c r="A34" s="1">
        <v>61</v>
      </c>
      <c r="B34" s="1" t="s">
        <v>22</v>
      </c>
      <c r="C34" s="65" t="s">
        <v>33</v>
      </c>
      <c r="D34" s="66"/>
      <c r="E34" s="65" t="s">
        <v>73</v>
      </c>
      <c r="F34" s="66"/>
      <c r="G34" s="65" t="s">
        <v>8</v>
      </c>
      <c r="H34" s="66"/>
      <c r="I34" s="1" t="s">
        <v>34</v>
      </c>
      <c r="J34" s="1" t="s">
        <v>14</v>
      </c>
      <c r="K34" s="28">
        <v>13</v>
      </c>
      <c r="L34" s="15">
        <v>1</v>
      </c>
      <c r="M34" s="22">
        <v>6.25</v>
      </c>
      <c r="N34" s="15"/>
      <c r="O34" s="15"/>
      <c r="P34" s="15"/>
      <c r="Q34" s="15"/>
      <c r="R34" s="11" t="s">
        <v>64</v>
      </c>
    </row>
    <row r="35" spans="1:35" ht="15" customHeight="1" x14ac:dyDescent="0.25">
      <c r="A35" s="1">
        <v>61</v>
      </c>
      <c r="B35" s="2" t="s">
        <v>23</v>
      </c>
      <c r="C35" s="65" t="s">
        <v>33</v>
      </c>
      <c r="D35" s="66"/>
      <c r="E35" s="65" t="s">
        <v>74</v>
      </c>
      <c r="F35" s="66"/>
      <c r="G35" s="65" t="s">
        <v>18</v>
      </c>
      <c r="H35" s="66"/>
      <c r="I35" s="1" t="s">
        <v>34</v>
      </c>
      <c r="J35" s="1" t="s">
        <v>14</v>
      </c>
      <c r="K35" s="28">
        <v>13</v>
      </c>
      <c r="L35" s="15">
        <v>1</v>
      </c>
      <c r="M35" s="22">
        <v>6.25</v>
      </c>
      <c r="N35" s="15"/>
      <c r="O35" s="15"/>
      <c r="P35" s="15"/>
      <c r="Q35" s="15"/>
      <c r="R35" s="11" t="s">
        <v>64</v>
      </c>
    </row>
    <row r="36" spans="1:35" ht="15" customHeight="1" x14ac:dyDescent="0.25">
      <c r="A36" s="71">
        <v>61</v>
      </c>
      <c r="B36" s="71" t="s">
        <v>24</v>
      </c>
      <c r="C36" s="51" t="s">
        <v>19</v>
      </c>
      <c r="D36" s="52"/>
      <c r="E36" s="51" t="s">
        <v>82</v>
      </c>
      <c r="F36" s="52"/>
      <c r="G36" s="53" t="s">
        <v>8</v>
      </c>
      <c r="H36" s="54"/>
      <c r="I36" s="1"/>
      <c r="J36" s="1"/>
      <c r="K36" s="82">
        <v>13</v>
      </c>
      <c r="L36" s="15"/>
      <c r="M36" s="22"/>
      <c r="N36" s="15"/>
      <c r="O36" s="15">
        <v>1</v>
      </c>
      <c r="P36" s="15"/>
      <c r="Q36" s="15"/>
      <c r="R36" s="11"/>
    </row>
    <row r="37" spans="1:35" ht="15" customHeight="1" x14ac:dyDescent="0.25">
      <c r="A37" s="71"/>
      <c r="B37" s="71"/>
      <c r="C37" s="51"/>
      <c r="D37" s="52"/>
      <c r="E37" s="51"/>
      <c r="F37" s="52"/>
      <c r="G37" s="53"/>
      <c r="H37" s="54"/>
      <c r="I37" s="1"/>
      <c r="J37" s="1"/>
      <c r="K37" s="83"/>
      <c r="L37" s="15"/>
      <c r="M37" s="22"/>
      <c r="N37" s="15"/>
      <c r="O37" s="15">
        <v>1</v>
      </c>
      <c r="P37" s="15">
        <v>1</v>
      </c>
      <c r="Q37" s="15"/>
      <c r="R37" s="11"/>
    </row>
    <row r="38" spans="1:35" ht="15" customHeight="1" x14ac:dyDescent="0.25">
      <c r="A38" s="71">
        <v>61</v>
      </c>
      <c r="B38" s="71" t="s">
        <v>25</v>
      </c>
      <c r="C38" s="51" t="s">
        <v>19</v>
      </c>
      <c r="D38" s="52"/>
      <c r="E38" s="51" t="s">
        <v>82</v>
      </c>
      <c r="F38" s="52"/>
      <c r="G38" s="53" t="s">
        <v>8</v>
      </c>
      <c r="H38" s="54"/>
      <c r="I38" s="1"/>
      <c r="J38" s="1"/>
      <c r="K38" s="83"/>
      <c r="L38" s="18"/>
      <c r="M38" s="22"/>
      <c r="N38" s="15"/>
      <c r="O38" s="15">
        <v>1</v>
      </c>
      <c r="P38" s="15">
        <v>1</v>
      </c>
      <c r="Q38" s="18"/>
      <c r="R38" s="12"/>
    </row>
    <row r="39" spans="1:35" ht="15" customHeight="1" x14ac:dyDescent="0.25">
      <c r="A39" s="71"/>
      <c r="B39" s="71"/>
      <c r="C39" s="51"/>
      <c r="D39" s="52"/>
      <c r="E39" s="51"/>
      <c r="F39" s="52"/>
      <c r="G39" s="53"/>
      <c r="H39" s="54"/>
      <c r="I39" s="1"/>
      <c r="J39" s="1"/>
      <c r="K39" s="84"/>
      <c r="L39" s="18"/>
      <c r="M39" s="22"/>
      <c r="N39" s="18"/>
      <c r="O39" s="15">
        <v>1</v>
      </c>
      <c r="P39" s="18"/>
      <c r="Q39" s="18"/>
      <c r="R39" s="12"/>
    </row>
    <row r="40" spans="1:35" s="23" customFormat="1" ht="15" customHeight="1" x14ac:dyDescent="0.25">
      <c r="A40" s="1">
        <v>61</v>
      </c>
      <c r="B40" s="1" t="s">
        <v>79</v>
      </c>
      <c r="C40" s="65" t="s">
        <v>19</v>
      </c>
      <c r="D40" s="66"/>
      <c r="E40" s="65" t="s">
        <v>75</v>
      </c>
      <c r="F40" s="66"/>
      <c r="G40" s="65" t="s">
        <v>8</v>
      </c>
      <c r="H40" s="66"/>
      <c r="I40" s="1" t="s">
        <v>30</v>
      </c>
      <c r="J40" s="1" t="s">
        <v>65</v>
      </c>
      <c r="K40" s="22">
        <v>13</v>
      </c>
      <c r="L40" s="15"/>
      <c r="M40" s="22">
        <v>7.5</v>
      </c>
      <c r="N40" s="15"/>
      <c r="O40" s="15"/>
      <c r="P40" s="15"/>
      <c r="Q40" s="15"/>
      <c r="R40" s="11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</row>
    <row r="41" spans="1:35" s="24" customFormat="1" ht="15" customHeight="1" x14ac:dyDescent="0.25">
      <c r="A41" s="79">
        <v>61</v>
      </c>
      <c r="B41" s="79" t="s">
        <v>80</v>
      </c>
      <c r="C41" s="80" t="s">
        <v>19</v>
      </c>
      <c r="D41" s="81"/>
      <c r="E41" s="80" t="s">
        <v>68</v>
      </c>
      <c r="F41" s="81"/>
      <c r="G41" s="80" t="s">
        <v>8</v>
      </c>
      <c r="H41" s="81"/>
      <c r="I41" s="1" t="s">
        <v>71</v>
      </c>
      <c r="J41" s="1" t="s">
        <v>14</v>
      </c>
      <c r="K41" s="90">
        <f>ROUNDUP(((38/12)+10.5),0)</f>
        <v>14</v>
      </c>
      <c r="L41" s="15"/>
      <c r="M41" s="22">
        <f>30*30/144</f>
        <v>6.25</v>
      </c>
      <c r="N41" s="15"/>
      <c r="O41" s="15"/>
      <c r="P41" s="15"/>
      <c r="Q41" s="15"/>
      <c r="R41" s="11"/>
    </row>
    <row r="42" spans="1:35" ht="15" customHeight="1" thickBot="1" x14ac:dyDescent="0.3">
      <c r="A42" s="87"/>
      <c r="B42" s="87"/>
      <c r="C42" s="88"/>
      <c r="D42" s="89"/>
      <c r="E42" s="88"/>
      <c r="F42" s="89"/>
      <c r="G42" s="88"/>
      <c r="H42" s="89"/>
      <c r="I42" s="3" t="s">
        <v>28</v>
      </c>
      <c r="J42" s="3" t="s">
        <v>53</v>
      </c>
      <c r="K42" s="70"/>
      <c r="L42" s="19"/>
      <c r="M42" s="21">
        <f>48*8/144</f>
        <v>2.6666666666666665</v>
      </c>
      <c r="N42" s="19"/>
      <c r="O42" s="19"/>
      <c r="P42" s="19"/>
      <c r="Q42" s="19"/>
      <c r="R42" s="12"/>
    </row>
    <row r="43" spans="1:35" x14ac:dyDescent="0.25">
      <c r="A43" s="43" t="s">
        <v>9</v>
      </c>
      <c r="B43" s="55"/>
      <c r="C43" s="55"/>
      <c r="D43" s="55"/>
      <c r="E43" s="55"/>
      <c r="F43" s="55"/>
      <c r="G43" s="55"/>
      <c r="H43" s="55"/>
      <c r="I43" s="55"/>
      <c r="J43" s="44"/>
      <c r="K43" s="67">
        <f t="shared" ref="K43:Q43" si="0">SUM(K15:K42)</f>
        <v>145</v>
      </c>
      <c r="L43" s="49">
        <f t="shared" si="0"/>
        <v>3</v>
      </c>
      <c r="M43" s="69">
        <f t="shared" si="0"/>
        <v>56.583333333333329</v>
      </c>
      <c r="N43" s="49">
        <f t="shared" si="0"/>
        <v>7</v>
      </c>
      <c r="O43" s="49">
        <f t="shared" si="0"/>
        <v>6</v>
      </c>
      <c r="P43" s="49">
        <f t="shared" si="0"/>
        <v>9</v>
      </c>
      <c r="Q43" s="49">
        <f t="shared" si="0"/>
        <v>6</v>
      </c>
      <c r="R43" s="13"/>
    </row>
    <row r="44" spans="1:35" ht="15.75" thickBot="1" x14ac:dyDescent="0.3">
      <c r="A44" s="47"/>
      <c r="B44" s="56"/>
      <c r="C44" s="56"/>
      <c r="D44" s="56"/>
      <c r="E44" s="56"/>
      <c r="F44" s="56"/>
      <c r="G44" s="56"/>
      <c r="H44" s="56"/>
      <c r="I44" s="56"/>
      <c r="J44" s="48"/>
      <c r="K44" s="68"/>
      <c r="L44" s="50"/>
      <c r="M44" s="70"/>
      <c r="N44" s="50"/>
      <c r="O44" s="50"/>
      <c r="P44" s="50"/>
      <c r="Q44" s="50"/>
      <c r="R44" s="13"/>
    </row>
    <row r="45" spans="1:35" x14ac:dyDescent="0.25">
      <c r="A45" s="43" t="s">
        <v>10</v>
      </c>
      <c r="B45" s="55"/>
      <c r="C45" s="55"/>
      <c r="D45" s="55"/>
      <c r="E45" s="55"/>
      <c r="F45" s="55"/>
      <c r="G45" s="55"/>
      <c r="H45" s="55"/>
      <c r="I45" s="55"/>
      <c r="J45" s="44"/>
      <c r="K45" s="67">
        <f>ROUNDUP(K43,1)</f>
        <v>145</v>
      </c>
      <c r="L45" s="49">
        <f>L43</f>
        <v>3</v>
      </c>
      <c r="M45" s="67">
        <f>ROUNDUP(M43,1)</f>
        <v>56.6</v>
      </c>
      <c r="N45" s="49">
        <f>N43</f>
        <v>7</v>
      </c>
      <c r="O45" s="49">
        <f>O43</f>
        <v>6</v>
      </c>
      <c r="P45" s="49">
        <f>P43</f>
        <v>9</v>
      </c>
      <c r="Q45" s="49">
        <f t="shared" ref="Q45" si="1">Q43</f>
        <v>6</v>
      </c>
      <c r="R45" s="13"/>
    </row>
    <row r="46" spans="1:35" ht="15.75" thickBot="1" x14ac:dyDescent="0.3">
      <c r="A46" s="47"/>
      <c r="B46" s="56"/>
      <c r="C46" s="56"/>
      <c r="D46" s="56"/>
      <c r="E46" s="56"/>
      <c r="F46" s="56"/>
      <c r="G46" s="56"/>
      <c r="H46" s="56"/>
      <c r="I46" s="56"/>
      <c r="J46" s="48"/>
      <c r="K46" s="68"/>
      <c r="L46" s="50"/>
      <c r="M46" s="68"/>
      <c r="N46" s="50"/>
      <c r="O46" s="50"/>
      <c r="P46" s="50"/>
      <c r="Q46" s="50"/>
      <c r="R46" s="13"/>
    </row>
    <row r="47" spans="1:35" x14ac:dyDescent="0.25">
      <c r="K47" s="20" t="s">
        <v>54</v>
      </c>
      <c r="L47" s="20"/>
      <c r="M47">
        <v>80100</v>
      </c>
      <c r="N47">
        <v>84900</v>
      </c>
      <c r="O47">
        <v>85100</v>
      </c>
      <c r="P47">
        <v>86002</v>
      </c>
      <c r="Q47">
        <v>87500</v>
      </c>
    </row>
    <row r="50" spans="9:12" x14ac:dyDescent="0.25">
      <c r="I50" t="s">
        <v>56</v>
      </c>
      <c r="J50" t="s">
        <v>57</v>
      </c>
      <c r="K50" t="s">
        <v>58</v>
      </c>
      <c r="L50" t="s">
        <v>62</v>
      </c>
    </row>
    <row r="51" spans="9:12" x14ac:dyDescent="0.25">
      <c r="J51" t="s">
        <v>59</v>
      </c>
      <c r="K51" t="s">
        <v>61</v>
      </c>
      <c r="L51" t="s">
        <v>60</v>
      </c>
    </row>
  </sheetData>
  <mergeCells count="114">
    <mergeCell ref="O43:O44"/>
    <mergeCell ref="O45:O46"/>
    <mergeCell ref="C31:D31"/>
    <mergeCell ref="E31:F31"/>
    <mergeCell ref="G31:H31"/>
    <mergeCell ref="C32:D32"/>
    <mergeCell ref="E32:F32"/>
    <mergeCell ref="G32:H32"/>
    <mergeCell ref="P15:P16"/>
    <mergeCell ref="A15:A16"/>
    <mergeCell ref="B15:B16"/>
    <mergeCell ref="C15:D16"/>
    <mergeCell ref="E15:F16"/>
    <mergeCell ref="G15:H16"/>
    <mergeCell ref="P24:P25"/>
    <mergeCell ref="A41:A42"/>
    <mergeCell ref="B41:B42"/>
    <mergeCell ref="C41:D42"/>
    <mergeCell ref="E41:F42"/>
    <mergeCell ref="G41:H42"/>
    <mergeCell ref="K41:K42"/>
    <mergeCell ref="A24:A25"/>
    <mergeCell ref="B24:B25"/>
    <mergeCell ref="C24:D25"/>
    <mergeCell ref="E24:F25"/>
    <mergeCell ref="G24:H25"/>
    <mergeCell ref="C23:D23"/>
    <mergeCell ref="E23:F23"/>
    <mergeCell ref="G23:H23"/>
    <mergeCell ref="G22:H22"/>
    <mergeCell ref="C36:D37"/>
    <mergeCell ref="K27:K28"/>
    <mergeCell ref="A36:A37"/>
    <mergeCell ref="E29:F29"/>
    <mergeCell ref="L3:L13"/>
    <mergeCell ref="L43:L44"/>
    <mergeCell ref="C30:D30"/>
    <mergeCell ref="C34:D34"/>
    <mergeCell ref="C35:D35"/>
    <mergeCell ref="E34:F34"/>
    <mergeCell ref="E35:F35"/>
    <mergeCell ref="G34:H34"/>
    <mergeCell ref="G35:H35"/>
    <mergeCell ref="K36:K39"/>
    <mergeCell ref="G26:H26"/>
    <mergeCell ref="E26:F26"/>
    <mergeCell ref="C26:D26"/>
    <mergeCell ref="C22:D22"/>
    <mergeCell ref="E22:F22"/>
    <mergeCell ref="G19:H19"/>
    <mergeCell ref="E19:F19"/>
    <mergeCell ref="C19:D19"/>
    <mergeCell ref="C20:D20"/>
    <mergeCell ref="G20:H20"/>
    <mergeCell ref="C29:D29"/>
    <mergeCell ref="C33:D33"/>
    <mergeCell ref="C21:D21"/>
    <mergeCell ref="E21:F21"/>
    <mergeCell ref="E20:F20"/>
    <mergeCell ref="G21:H21"/>
    <mergeCell ref="A17:A18"/>
    <mergeCell ref="B17:B18"/>
    <mergeCell ref="C17:D18"/>
    <mergeCell ref="E17:F18"/>
    <mergeCell ref="G17:H18"/>
    <mergeCell ref="A38:A39"/>
    <mergeCell ref="B38:B39"/>
    <mergeCell ref="C38:D39"/>
    <mergeCell ref="E33:F33"/>
    <mergeCell ref="G33:H33"/>
    <mergeCell ref="E36:F37"/>
    <mergeCell ref="G38:H39"/>
    <mergeCell ref="G36:H37"/>
    <mergeCell ref="E38:F39"/>
    <mergeCell ref="B36:B37"/>
    <mergeCell ref="Q45:Q46"/>
    <mergeCell ref="Q43:Q44"/>
    <mergeCell ref="E30:F30"/>
    <mergeCell ref="G30:H30"/>
    <mergeCell ref="A43:J44"/>
    <mergeCell ref="A27:A28"/>
    <mergeCell ref="B27:B28"/>
    <mergeCell ref="C27:D28"/>
    <mergeCell ref="E27:F28"/>
    <mergeCell ref="G27:H28"/>
    <mergeCell ref="L45:L46"/>
    <mergeCell ref="E40:F40"/>
    <mergeCell ref="G40:H40"/>
    <mergeCell ref="K43:K44"/>
    <mergeCell ref="A45:J46"/>
    <mergeCell ref="K45:K46"/>
    <mergeCell ref="G29:H29"/>
    <mergeCell ref="P43:P44"/>
    <mergeCell ref="P45:P46"/>
    <mergeCell ref="M43:M44"/>
    <mergeCell ref="N43:N44"/>
    <mergeCell ref="M45:M46"/>
    <mergeCell ref="N45:N46"/>
    <mergeCell ref="C40:D40"/>
    <mergeCell ref="A1:Q1"/>
    <mergeCell ref="I2:I14"/>
    <mergeCell ref="J2:J14"/>
    <mergeCell ref="K3:K13"/>
    <mergeCell ref="Q3:Q13"/>
    <mergeCell ref="K2:Q2"/>
    <mergeCell ref="A2:A14"/>
    <mergeCell ref="N3:N13"/>
    <mergeCell ref="P3:P13"/>
    <mergeCell ref="E2:F14"/>
    <mergeCell ref="M3:M13"/>
    <mergeCell ref="O3:O13"/>
    <mergeCell ref="B2:B14"/>
    <mergeCell ref="C2:D14"/>
    <mergeCell ref="G2:H14"/>
  </mergeCells>
  <phoneticPr fontId="3" type="noConversion"/>
  <pageMargins left="0.7" right="0.7" top="0.75" bottom="0.75" header="0.3" footer="0.3"/>
  <pageSetup orientation="portrait" r:id="rId1"/>
  <ignoredErrors>
    <ignoredError sqref="L45:M4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A17E7-9156-4C43-962D-A1CDF823A4D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ECDCA-C3C5-4EFD-9D8B-0E74E829CC7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Mondlak, Matthew</dc:creator>
  <cp:lastModifiedBy>Gaerke, Collin</cp:lastModifiedBy>
  <dcterms:created xsi:type="dcterms:W3CDTF">2023-06-12T17:54:07Z</dcterms:created>
  <dcterms:modified xsi:type="dcterms:W3CDTF">2025-06-16T12:42:32Z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