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rojectDataORD\HOC\117507_HOC-678-2.10\Design\"/>
    </mc:Choice>
  </mc:AlternateContent>
  <xr:revisionPtr revIDLastSave="0" documentId="13_ncr:1_{1ECECD8B-FA1D-4006-875F-6176A7367895}" xr6:coauthVersionLast="47" xr6:coauthVersionMax="47" xr10:uidLastSave="{00000000-0000-0000-0000-000000000000}"/>
  <bookViews>
    <workbookView xWindow="-120" yWindow="-120" windowWidth="29040" windowHeight="15840" xr2:uid="{71DEA704-710F-4A20-9487-BE012818B89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5" i="1" l="1"/>
  <c r="V15" i="1"/>
  <c r="S15" i="1"/>
  <c r="P15" i="1"/>
  <c r="M15" i="1"/>
  <c r="J15" i="1"/>
  <c r="G15" i="1"/>
  <c r="D15" i="1"/>
  <c r="Y13" i="1"/>
  <c r="V13" i="1"/>
  <c r="S13" i="1"/>
  <c r="P13" i="1"/>
  <c r="M13" i="1"/>
  <c r="J13" i="1"/>
  <c r="G13" i="1"/>
  <c r="D13" i="1"/>
  <c r="Y11" i="1"/>
  <c r="V11" i="1"/>
  <c r="S11" i="1"/>
  <c r="P11" i="1"/>
  <c r="M11" i="1"/>
  <c r="J11" i="1"/>
  <c r="G11" i="1"/>
  <c r="D11" i="1"/>
  <c r="Y9" i="1"/>
  <c r="V9" i="1"/>
  <c r="S9" i="1"/>
  <c r="P9" i="1"/>
  <c r="M9" i="1"/>
  <c r="J9" i="1"/>
  <c r="G9" i="1"/>
  <c r="D9" i="1"/>
  <c r="Y7" i="1"/>
  <c r="V7" i="1"/>
  <c r="S7" i="1"/>
  <c r="P7" i="1"/>
  <c r="M7" i="1"/>
  <c r="J7" i="1"/>
  <c r="G7" i="1"/>
  <c r="D7" i="1"/>
  <c r="Y5" i="1"/>
  <c r="V5" i="1"/>
  <c r="S5" i="1"/>
  <c r="P5" i="1"/>
  <c r="M5" i="1"/>
  <c r="J5" i="1"/>
  <c r="G5" i="1"/>
  <c r="D5" i="1"/>
  <c r="X6" i="1"/>
  <c r="X7" i="1"/>
  <c r="X8" i="1"/>
  <c r="X9" i="1"/>
  <c r="X10" i="1"/>
  <c r="X11" i="1"/>
  <c r="X12" i="1"/>
  <c r="X13" i="1"/>
  <c r="X14" i="1"/>
  <c r="X15" i="1"/>
  <c r="X5" i="1"/>
  <c r="U12" i="1"/>
  <c r="U13" i="1"/>
  <c r="U14" i="1"/>
  <c r="U15" i="1"/>
  <c r="O7" i="1"/>
  <c r="O8" i="1"/>
  <c r="O9" i="1"/>
  <c r="O10" i="1"/>
  <c r="O11" i="1"/>
  <c r="O12" i="1"/>
  <c r="O13" i="1"/>
  <c r="O14" i="1"/>
  <c r="O15" i="1"/>
  <c r="O6" i="1"/>
  <c r="O5" i="1"/>
  <c r="F12" i="1"/>
  <c r="F13" i="1"/>
  <c r="F14" i="1"/>
  <c r="F15" i="1"/>
  <c r="C15" i="1"/>
  <c r="C6" i="1"/>
  <c r="C7" i="1"/>
  <c r="C8" i="1"/>
  <c r="C9" i="1"/>
  <c r="C10" i="1"/>
  <c r="C11" i="1"/>
  <c r="C12" i="1"/>
  <c r="C13" i="1"/>
  <c r="C14" i="1"/>
  <c r="A14" i="1"/>
  <c r="A6" i="1"/>
  <c r="A7" i="1" s="1"/>
  <c r="A8" i="1" s="1"/>
  <c r="A9" i="1" s="1"/>
  <c r="A10" i="1" s="1"/>
  <c r="A11" i="1" s="1"/>
  <c r="A12" i="1" s="1"/>
  <c r="A13" i="1" s="1"/>
  <c r="A5" i="1"/>
  <c r="Y22" i="1" l="1"/>
  <c r="X22" i="1"/>
  <c r="R12" i="1"/>
  <c r="L12" i="1"/>
  <c r="I12" i="1"/>
  <c r="G17" i="2" l="1"/>
  <c r="F17" i="2"/>
  <c r="E17" i="2"/>
  <c r="D17" i="2"/>
  <c r="C17" i="2"/>
  <c r="B17" i="2"/>
  <c r="A17" i="2"/>
  <c r="R5" i="1" l="1"/>
  <c r="U5" i="1"/>
  <c r="C5" i="1"/>
  <c r="L5" i="1"/>
  <c r="F5" i="1"/>
  <c r="I5" i="1"/>
  <c r="U6" i="1" l="1"/>
  <c r="R6" i="1"/>
  <c r="F6" i="1"/>
  <c r="L6" i="1"/>
  <c r="I6" i="1"/>
  <c r="F8" i="1" l="1"/>
  <c r="I7" i="1"/>
  <c r="F7" i="1"/>
  <c r="L7" i="1"/>
  <c r="R7" i="1"/>
  <c r="U7" i="1"/>
  <c r="L8" i="1"/>
  <c r="R8" i="1" l="1"/>
  <c r="U8" i="1"/>
  <c r="I8" i="1"/>
  <c r="R9" i="1"/>
  <c r="U9" i="1"/>
  <c r="I9" i="1"/>
  <c r="L9" i="1"/>
  <c r="F9" i="1"/>
  <c r="R10" i="1" l="1"/>
  <c r="F10" i="1" l="1"/>
  <c r="L10" i="1"/>
  <c r="U10" i="1"/>
  <c r="I10" i="1"/>
  <c r="U11" i="1"/>
  <c r="R11" i="1"/>
  <c r="S22" i="1" s="1"/>
  <c r="F11" i="1"/>
  <c r="L11" i="1"/>
  <c r="I11" i="1"/>
  <c r="J22" i="1" l="1"/>
  <c r="M22" i="1"/>
  <c r="V22" i="1"/>
  <c r="D22" i="1"/>
  <c r="C22" i="1"/>
  <c r="G22" i="1"/>
  <c r="F22" i="1"/>
  <c r="R22" i="1"/>
  <c r="U22" i="1"/>
  <c r="L22" i="1" l="1"/>
  <c r="I22" i="1" l="1"/>
  <c r="O22" i="1"/>
  <c r="P22" i="1"/>
</calcChain>
</file>

<file path=xl/sharedStrings.xml><?xml version="1.0" encoding="utf-8"?>
<sst xmlns="http://schemas.openxmlformats.org/spreadsheetml/2006/main" count="36" uniqueCount="15">
  <si>
    <t>STATION</t>
  </si>
  <si>
    <t>ITEM 203 - EXCAVATION</t>
  </si>
  <si>
    <t>END AREA</t>
  </si>
  <si>
    <t>VOLUME</t>
  </si>
  <si>
    <t>TOTAL</t>
  </si>
  <si>
    <t>SHEET TOTAL</t>
  </si>
  <si>
    <t>ITEM 203 - EMBANKMENT</t>
  </si>
  <si>
    <t>ITEM 203 - GRANULAR MATERIAL</t>
  </si>
  <si>
    <t>ITEM 204 - GEOTEXTILE FABRIC</t>
  </si>
  <si>
    <t>END WIDTH</t>
  </si>
  <si>
    <t>AREA</t>
  </si>
  <si>
    <t>ITEM 659 - SEEDING AND MULCHING</t>
  </si>
  <si>
    <t>ITEM 601 - DUMPED ROCK FILL, TYPE C</t>
  </si>
  <si>
    <t>ITEM 601 - DUMPED ROCK FILL, TYPE D</t>
  </si>
  <si>
    <t>ITEM 613 - LOW STRENGTH MORTAR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</si>
</sst>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0\+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2" xfId="0" applyBorder="1"/>
    <xf numFmtId="164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2" borderId="2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right"/>
    </xf>
    <xf numFmtId="165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11" xfId="0" applyBorder="1"/>
    <xf numFmtId="0" fontId="3" fillId="0" borderId="7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2" borderId="8" xfId="0" applyFill="1" applyBorder="1" applyAlignment="1">
      <alignment horizontal="center"/>
    </xf>
    <xf numFmtId="165" fontId="0" fillId="2" borderId="9" xfId="0" applyNumberFormat="1" applyFill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17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3" fillId="0" borderId="1" xfId="0" applyFont="1" applyBorder="1"/>
    <xf numFmtId="0" fontId="0" fillId="3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" fillId="2" borderId="15" xfId="0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8" fontId="0" fillId="0" borderId="0" xfId="0" applyNumberFormat="1"/>
    <xf numFmtId="165" fontId="0" fillId="3" borderId="1" xfId="0" applyNumberFormat="1" applyFill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CB874-B3E2-455A-8409-52F1021F74C2}">
  <dimension ref="A1:Y26"/>
  <sheetViews>
    <sheetView tabSelected="1" workbookViewId="0">
      <pane xSplit="1" topLeftCell="C1" activePane="topRight" state="frozen"/>
      <selection pane="topRight" activeCell="D17" sqref="D17"/>
    </sheetView>
  </sheetViews>
  <sheetFormatPr defaultRowHeight="15" x14ac:dyDescent="0.25"/>
  <cols>
    <col min="3" max="3" width="10.85546875" bestFit="1" customWidth="1"/>
    <col min="6" max="6" width="12.42578125" customWidth="1"/>
    <col min="9" max="9" width="13" customWidth="1"/>
    <col min="15" max="15" width="13" customWidth="1"/>
    <col min="18" max="18" width="11.85546875" bestFit="1" customWidth="1"/>
  </cols>
  <sheetData>
    <row r="1" spans="1:25" ht="15" customHeight="1" x14ac:dyDescent="0.25">
      <c r="A1" s="54" t="s">
        <v>0</v>
      </c>
      <c r="B1" s="48" t="s">
        <v>1</v>
      </c>
      <c r="C1" s="49"/>
      <c r="D1" s="50"/>
      <c r="E1" s="55" t="s">
        <v>6</v>
      </c>
      <c r="F1" s="49"/>
      <c r="G1" s="56"/>
      <c r="H1" s="48" t="s">
        <v>12</v>
      </c>
      <c r="I1" s="49"/>
      <c r="J1" s="50"/>
      <c r="K1" s="55" t="s">
        <v>7</v>
      </c>
      <c r="L1" s="49"/>
      <c r="M1" s="56"/>
      <c r="N1" s="48" t="s">
        <v>13</v>
      </c>
      <c r="O1" s="49"/>
      <c r="P1" s="50"/>
      <c r="Q1" s="55" t="s">
        <v>8</v>
      </c>
      <c r="R1" s="49"/>
      <c r="S1" s="56"/>
      <c r="T1" s="48" t="s">
        <v>11</v>
      </c>
      <c r="U1" s="49"/>
      <c r="V1" s="50"/>
      <c r="W1" s="48" t="s">
        <v>14</v>
      </c>
      <c r="X1" s="49"/>
      <c r="Y1" s="50"/>
    </row>
    <row r="2" spans="1:25" x14ac:dyDescent="0.25">
      <c r="A2" s="54"/>
      <c r="B2" s="51"/>
      <c r="C2" s="52"/>
      <c r="D2" s="53"/>
      <c r="E2" s="57"/>
      <c r="F2" s="52"/>
      <c r="G2" s="58"/>
      <c r="H2" s="51"/>
      <c r="I2" s="52"/>
      <c r="J2" s="53"/>
      <c r="K2" s="57"/>
      <c r="L2" s="52"/>
      <c r="M2" s="58"/>
      <c r="N2" s="51"/>
      <c r="O2" s="52"/>
      <c r="P2" s="53"/>
      <c r="Q2" s="57"/>
      <c r="R2" s="52"/>
      <c r="S2" s="58"/>
      <c r="T2" s="51"/>
      <c r="U2" s="52"/>
      <c r="V2" s="53"/>
      <c r="W2" s="51"/>
      <c r="X2" s="52"/>
      <c r="Y2" s="53"/>
    </row>
    <row r="3" spans="1:25" ht="30" x14ac:dyDescent="0.25">
      <c r="A3" s="3"/>
      <c r="B3" s="5" t="s">
        <v>2</v>
      </c>
      <c r="C3" s="2" t="s">
        <v>3</v>
      </c>
      <c r="D3" s="6" t="s">
        <v>5</v>
      </c>
      <c r="E3" s="27" t="s">
        <v>2</v>
      </c>
      <c r="F3" s="2" t="s">
        <v>3</v>
      </c>
      <c r="G3" s="32" t="s">
        <v>5</v>
      </c>
      <c r="H3" s="5" t="s">
        <v>2</v>
      </c>
      <c r="I3" s="2" t="s">
        <v>3</v>
      </c>
      <c r="J3" s="6" t="s">
        <v>5</v>
      </c>
      <c r="K3" s="27" t="s">
        <v>2</v>
      </c>
      <c r="L3" s="2" t="s">
        <v>3</v>
      </c>
      <c r="M3" s="32" t="s">
        <v>5</v>
      </c>
      <c r="N3" s="5" t="s">
        <v>2</v>
      </c>
      <c r="O3" s="2" t="s">
        <v>3</v>
      </c>
      <c r="P3" s="6" t="s">
        <v>5</v>
      </c>
      <c r="Q3" s="27" t="s">
        <v>9</v>
      </c>
      <c r="R3" s="2" t="s">
        <v>10</v>
      </c>
      <c r="S3" s="32" t="s">
        <v>5</v>
      </c>
      <c r="T3" s="5" t="s">
        <v>9</v>
      </c>
      <c r="U3" s="2" t="s">
        <v>10</v>
      </c>
      <c r="V3" s="6" t="s">
        <v>5</v>
      </c>
      <c r="W3" s="5" t="s">
        <v>2</v>
      </c>
      <c r="X3" s="2" t="s">
        <v>3</v>
      </c>
      <c r="Y3" s="6" t="s">
        <v>5</v>
      </c>
    </row>
    <row r="4" spans="1:25" x14ac:dyDescent="0.25">
      <c r="A4" s="4">
        <v>11200</v>
      </c>
      <c r="B4" s="7">
        <v>0</v>
      </c>
      <c r="C4" s="1"/>
      <c r="D4" s="8"/>
      <c r="E4" s="28">
        <v>0</v>
      </c>
      <c r="F4" s="1"/>
      <c r="G4" s="33"/>
      <c r="H4" s="7">
        <v>0</v>
      </c>
      <c r="I4" s="1"/>
      <c r="J4" s="8"/>
      <c r="K4" s="28">
        <v>0</v>
      </c>
      <c r="L4" s="1"/>
      <c r="M4" s="33"/>
      <c r="N4" s="7">
        <v>0</v>
      </c>
      <c r="O4" s="1"/>
      <c r="P4" s="8"/>
      <c r="Q4" s="28">
        <v>0</v>
      </c>
      <c r="R4" s="1"/>
      <c r="S4" s="33"/>
      <c r="T4" s="7">
        <v>0</v>
      </c>
      <c r="U4" s="38"/>
      <c r="V4" s="8"/>
      <c r="W4" s="7">
        <v>0</v>
      </c>
      <c r="X4" s="1"/>
      <c r="Y4" s="8"/>
    </row>
    <row r="5" spans="1:25" x14ac:dyDescent="0.25">
      <c r="A5" s="9">
        <f>A4+10</f>
        <v>11210</v>
      </c>
      <c r="B5" s="10">
        <v>0</v>
      </c>
      <c r="C5" s="11">
        <f>((B4+B5)/2*(A5-A4))/27</f>
        <v>0</v>
      </c>
      <c r="D5" s="61">
        <f>C4+C5</f>
        <v>0</v>
      </c>
      <c r="E5" s="29">
        <v>0</v>
      </c>
      <c r="F5" s="11">
        <f>((E4+E5)/2*(A5-A4))/27</f>
        <v>0</v>
      </c>
      <c r="G5" s="61">
        <f>F4+F5</f>
        <v>0</v>
      </c>
      <c r="H5" s="10">
        <v>0</v>
      </c>
      <c r="I5" s="11">
        <f>((H4+H5)/2*(A5-A4))/27</f>
        <v>0</v>
      </c>
      <c r="J5" s="61">
        <f>I4+I5</f>
        <v>0</v>
      </c>
      <c r="K5" s="29">
        <v>0</v>
      </c>
      <c r="L5" s="11">
        <f>((K4+K5)/2*(A5-A4))/27</f>
        <v>0</v>
      </c>
      <c r="M5" s="61">
        <f>L4+L5</f>
        <v>0</v>
      </c>
      <c r="N5" s="10">
        <v>0</v>
      </c>
      <c r="O5" s="11">
        <f>((N4+N5)/2*(A5-A4))/27</f>
        <v>0</v>
      </c>
      <c r="P5" s="61">
        <f>O4+O5</f>
        <v>0</v>
      </c>
      <c r="Q5" s="29">
        <v>0</v>
      </c>
      <c r="R5" s="11">
        <f>((Q4+Q5)/2*(A5-A4))/9</f>
        <v>0</v>
      </c>
      <c r="S5" s="61">
        <f>R4+R5</f>
        <v>0</v>
      </c>
      <c r="T5" s="10">
        <v>0</v>
      </c>
      <c r="U5" s="11">
        <f t="shared" ref="U5:U15" si="0">((T4+T5)/2*(A5-A4))/9</f>
        <v>0</v>
      </c>
      <c r="V5" s="61">
        <f>U4+U5</f>
        <v>0</v>
      </c>
      <c r="W5" s="10">
        <v>0</v>
      </c>
      <c r="X5" s="11">
        <f>((W4+W5)/2*(A5-A4))/27</f>
        <v>0</v>
      </c>
      <c r="Y5" s="61">
        <f>X4+X5</f>
        <v>0</v>
      </c>
    </row>
    <row r="6" spans="1:25" x14ac:dyDescent="0.25">
      <c r="A6" s="4">
        <f t="shared" ref="A6:A13" si="1">A5+10</f>
        <v>11220</v>
      </c>
      <c r="B6" s="7">
        <v>214.8</v>
      </c>
      <c r="C6" s="59">
        <f t="shared" ref="C6:C15" si="2">((B5+B6)/2*(A6-A5))/27</f>
        <v>39.777777777777779</v>
      </c>
      <c r="D6" s="60"/>
      <c r="E6" s="28">
        <v>8.4</v>
      </c>
      <c r="F6" s="18">
        <f t="shared" ref="F6:F15" si="3">((E5+E6)/2*(A6-A5))/27</f>
        <v>1.5555555555555556</v>
      </c>
      <c r="G6" s="47"/>
      <c r="H6" s="7">
        <v>118.7</v>
      </c>
      <c r="I6" s="18">
        <f t="shared" ref="I6:I11" si="4">((H5+H6)/2*(A6-A5))/27</f>
        <v>21.981481481481481</v>
      </c>
      <c r="J6" s="47"/>
      <c r="K6" s="28">
        <v>20.5</v>
      </c>
      <c r="L6" s="18">
        <f t="shared" ref="L6:L11" si="5">((K5+K6)/2*(A6-A5))/27</f>
        <v>3.7962962962962963</v>
      </c>
      <c r="M6" s="47"/>
      <c r="N6" s="7">
        <v>41.7</v>
      </c>
      <c r="O6" s="59">
        <f>((N5+N6)/2*(A6-A5))/27</f>
        <v>7.7222222222222223</v>
      </c>
      <c r="P6" s="17"/>
      <c r="Q6" s="28">
        <v>45</v>
      </c>
      <c r="R6" s="18">
        <f t="shared" ref="R6:R11" si="6">((Q5+Q6)/2*(A6-A5))/9</f>
        <v>25</v>
      </c>
      <c r="S6" s="47"/>
      <c r="T6" s="7">
        <v>46</v>
      </c>
      <c r="U6" s="46">
        <f t="shared" si="0"/>
        <v>25.555555555555557</v>
      </c>
      <c r="V6" s="47"/>
      <c r="W6" s="7">
        <v>31.3</v>
      </c>
      <c r="X6" s="59">
        <f t="shared" ref="X6:X15" si="7">((W5+W6)/2*(A6-A5))/27</f>
        <v>5.7962962962962967</v>
      </c>
      <c r="Y6" s="17"/>
    </row>
    <row r="7" spans="1:25" x14ac:dyDescent="0.25">
      <c r="A7" s="9">
        <f t="shared" si="1"/>
        <v>11230</v>
      </c>
      <c r="B7" s="10">
        <v>117.9</v>
      </c>
      <c r="C7" s="11">
        <f t="shared" si="2"/>
        <v>61.611111111111121</v>
      </c>
      <c r="D7" s="61">
        <f>C7+C6</f>
        <v>101.3888888888889</v>
      </c>
      <c r="E7" s="29">
        <v>5</v>
      </c>
      <c r="F7" s="11">
        <f t="shared" si="3"/>
        <v>2.4814814814814814</v>
      </c>
      <c r="G7" s="61">
        <f>F7+F6</f>
        <v>4.0370370370370372</v>
      </c>
      <c r="H7" s="10">
        <v>123.1</v>
      </c>
      <c r="I7" s="11">
        <f t="shared" si="4"/>
        <v>44.777777777777779</v>
      </c>
      <c r="J7" s="61">
        <f>I7+I6</f>
        <v>66.759259259259267</v>
      </c>
      <c r="K7" s="29">
        <v>20.7</v>
      </c>
      <c r="L7" s="11">
        <f t="shared" si="5"/>
        <v>7.6296296296296298</v>
      </c>
      <c r="M7" s="61">
        <f>L7+L6</f>
        <v>11.425925925925926</v>
      </c>
      <c r="N7" s="10">
        <v>42.9</v>
      </c>
      <c r="O7" s="11">
        <f t="shared" ref="O7:O15" si="8">((N6+N7)/2*(A7-A6))/27</f>
        <v>15.666666666666666</v>
      </c>
      <c r="P7" s="61">
        <f>O7+O6</f>
        <v>23.388888888888889</v>
      </c>
      <c r="Q7" s="29">
        <v>46</v>
      </c>
      <c r="R7" s="11">
        <f t="shared" si="6"/>
        <v>50.555555555555557</v>
      </c>
      <c r="S7" s="61">
        <f>R7+R6</f>
        <v>75.555555555555557</v>
      </c>
      <c r="T7" s="10">
        <v>41</v>
      </c>
      <c r="U7" s="11">
        <f t="shared" si="0"/>
        <v>48.333333333333336</v>
      </c>
      <c r="V7" s="61">
        <f>U7+U6</f>
        <v>73.888888888888886</v>
      </c>
      <c r="W7" s="10">
        <v>30.7</v>
      </c>
      <c r="X7" s="11">
        <f t="shared" si="7"/>
        <v>11.481481481481481</v>
      </c>
      <c r="Y7" s="61">
        <f>X7+X6</f>
        <v>17.277777777777779</v>
      </c>
    </row>
    <row r="8" spans="1:25" x14ac:dyDescent="0.25">
      <c r="A8" s="4">
        <f t="shared" si="1"/>
        <v>11240</v>
      </c>
      <c r="B8" s="7">
        <v>115.1</v>
      </c>
      <c r="C8" s="59">
        <f t="shared" si="2"/>
        <v>43.148148148148145</v>
      </c>
      <c r="D8" s="20"/>
      <c r="E8" s="28">
        <v>9</v>
      </c>
      <c r="F8" s="18">
        <f t="shared" si="3"/>
        <v>2.5925925925925926</v>
      </c>
      <c r="G8" s="35"/>
      <c r="H8" s="7">
        <v>119.5</v>
      </c>
      <c r="I8" s="18">
        <f t="shared" si="4"/>
        <v>44.925925925925924</v>
      </c>
      <c r="J8" s="20"/>
      <c r="K8" s="28">
        <v>20.9</v>
      </c>
      <c r="L8" s="18">
        <f t="shared" si="5"/>
        <v>7.7037037037037024</v>
      </c>
      <c r="M8" s="35"/>
      <c r="N8" s="7">
        <v>41</v>
      </c>
      <c r="O8" s="59">
        <f t="shared" si="8"/>
        <v>15.537037037037036</v>
      </c>
      <c r="P8" s="20"/>
      <c r="Q8" s="28">
        <v>45</v>
      </c>
      <c r="R8" s="18">
        <f t="shared" si="6"/>
        <v>50.555555555555557</v>
      </c>
      <c r="S8" s="35"/>
      <c r="T8" s="7">
        <v>47</v>
      </c>
      <c r="U8" s="46">
        <f t="shared" si="0"/>
        <v>48.888888888888886</v>
      </c>
      <c r="V8" s="20"/>
      <c r="W8" s="7">
        <v>30.7</v>
      </c>
      <c r="X8" s="59">
        <f t="shared" si="7"/>
        <v>11.37037037037037</v>
      </c>
      <c r="Y8" s="20"/>
    </row>
    <row r="9" spans="1:25" x14ac:dyDescent="0.25">
      <c r="A9" s="9">
        <f t="shared" si="1"/>
        <v>11250</v>
      </c>
      <c r="B9" s="10">
        <v>155</v>
      </c>
      <c r="C9" s="11">
        <f t="shared" si="2"/>
        <v>50.018518518518519</v>
      </c>
      <c r="D9" s="61">
        <f>C9+C8</f>
        <v>93.166666666666657</v>
      </c>
      <c r="E9" s="29">
        <v>9</v>
      </c>
      <c r="F9" s="11">
        <f t="shared" si="3"/>
        <v>3.3333333333333335</v>
      </c>
      <c r="G9" s="61">
        <f>F9+F8</f>
        <v>5.9259259259259256</v>
      </c>
      <c r="H9" s="10">
        <v>119.1</v>
      </c>
      <c r="I9" s="11">
        <f t="shared" si="4"/>
        <v>44.185185185185183</v>
      </c>
      <c r="J9" s="61">
        <f>I9+I8</f>
        <v>89.111111111111114</v>
      </c>
      <c r="K9" s="29">
        <v>21</v>
      </c>
      <c r="L9" s="11">
        <f t="shared" si="5"/>
        <v>7.7592592592592595</v>
      </c>
      <c r="M9" s="61">
        <f>L9+L8</f>
        <v>15.462962962962962</v>
      </c>
      <c r="N9" s="10">
        <v>40.6</v>
      </c>
      <c r="O9" s="11">
        <f t="shared" si="8"/>
        <v>15.111111111111111</v>
      </c>
      <c r="P9" s="61">
        <f>O9+O8</f>
        <v>30.648148148148145</v>
      </c>
      <c r="Q9" s="29">
        <v>45</v>
      </c>
      <c r="R9" s="11">
        <f t="shared" si="6"/>
        <v>50</v>
      </c>
      <c r="S9" s="61">
        <f>R9+R8</f>
        <v>100.55555555555556</v>
      </c>
      <c r="T9" s="10">
        <v>31</v>
      </c>
      <c r="U9" s="11">
        <f t="shared" si="0"/>
        <v>43.333333333333336</v>
      </c>
      <c r="V9" s="61">
        <f>U9+U8</f>
        <v>92.222222222222229</v>
      </c>
      <c r="W9" s="10">
        <v>31.8</v>
      </c>
      <c r="X9" s="11">
        <f t="shared" si="7"/>
        <v>11.574074074074074</v>
      </c>
      <c r="Y9" s="61">
        <f>X9+X8</f>
        <v>22.944444444444443</v>
      </c>
    </row>
    <row r="10" spans="1:25" x14ac:dyDescent="0.25">
      <c r="A10" s="4">
        <f t="shared" si="1"/>
        <v>11260</v>
      </c>
      <c r="B10" s="7">
        <v>223.8</v>
      </c>
      <c r="C10" s="59">
        <f t="shared" si="2"/>
        <v>70.148148148148152</v>
      </c>
      <c r="D10" s="20"/>
      <c r="E10" s="28">
        <v>15</v>
      </c>
      <c r="F10" s="18">
        <f t="shared" si="3"/>
        <v>4.4444444444444446</v>
      </c>
      <c r="G10" s="35"/>
      <c r="H10" s="7">
        <v>120</v>
      </c>
      <c r="I10" s="18">
        <f t="shared" si="4"/>
        <v>44.277777777777779</v>
      </c>
      <c r="J10" s="20"/>
      <c r="K10" s="28">
        <v>21.2</v>
      </c>
      <c r="L10" s="18">
        <f t="shared" si="5"/>
        <v>7.8148148148148149</v>
      </c>
      <c r="M10" s="35"/>
      <c r="N10" s="7">
        <v>40.5</v>
      </c>
      <c r="O10" s="59">
        <f t="shared" si="8"/>
        <v>15.018518518518519</v>
      </c>
      <c r="P10" s="20"/>
      <c r="Q10" s="28">
        <v>44</v>
      </c>
      <c r="R10" s="18">
        <f t="shared" si="6"/>
        <v>49.444444444444443</v>
      </c>
      <c r="S10" s="35"/>
      <c r="T10" s="7">
        <v>27</v>
      </c>
      <c r="U10" s="46">
        <f t="shared" si="0"/>
        <v>32.222222222222221</v>
      </c>
      <c r="V10" s="20"/>
      <c r="W10" s="7">
        <v>31.5</v>
      </c>
      <c r="X10" s="59">
        <f t="shared" si="7"/>
        <v>11.722222222222221</v>
      </c>
      <c r="Y10" s="20"/>
    </row>
    <row r="11" spans="1:25" x14ac:dyDescent="0.25">
      <c r="A11" s="9">
        <f t="shared" si="1"/>
        <v>11270</v>
      </c>
      <c r="B11" s="10">
        <v>0</v>
      </c>
      <c r="C11" s="11">
        <f t="shared" si="2"/>
        <v>41.444444444444443</v>
      </c>
      <c r="D11" s="61">
        <f>C11+C10</f>
        <v>111.5925925925926</v>
      </c>
      <c r="E11" s="29">
        <v>0</v>
      </c>
      <c r="F11" s="11">
        <f t="shared" si="3"/>
        <v>2.7777777777777777</v>
      </c>
      <c r="G11" s="61">
        <f>F11+F10</f>
        <v>7.2222222222222223</v>
      </c>
      <c r="H11" s="10">
        <v>0</v>
      </c>
      <c r="I11" s="11">
        <f t="shared" si="4"/>
        <v>22.222222222222221</v>
      </c>
      <c r="J11" s="61">
        <f>I11+I10</f>
        <v>66.5</v>
      </c>
      <c r="K11" s="29">
        <v>0</v>
      </c>
      <c r="L11" s="11">
        <f t="shared" si="5"/>
        <v>3.925925925925926</v>
      </c>
      <c r="M11" s="61">
        <f>L11+L10</f>
        <v>11.74074074074074</v>
      </c>
      <c r="N11" s="10">
        <v>0</v>
      </c>
      <c r="O11" s="11">
        <f t="shared" si="8"/>
        <v>7.5</v>
      </c>
      <c r="P11" s="61">
        <f>O11+O10</f>
        <v>22.518518518518519</v>
      </c>
      <c r="Q11" s="29">
        <v>0</v>
      </c>
      <c r="R11" s="11">
        <f t="shared" si="6"/>
        <v>24.444444444444443</v>
      </c>
      <c r="S11" s="61">
        <f>R11+R10</f>
        <v>73.888888888888886</v>
      </c>
      <c r="T11" s="10">
        <v>0</v>
      </c>
      <c r="U11" s="11">
        <f t="shared" si="0"/>
        <v>15</v>
      </c>
      <c r="V11" s="61">
        <f>U11+U10</f>
        <v>47.222222222222221</v>
      </c>
      <c r="W11" s="10">
        <v>0</v>
      </c>
      <c r="X11" s="11">
        <f t="shared" si="7"/>
        <v>5.833333333333333</v>
      </c>
      <c r="Y11" s="61">
        <f>X11+X10</f>
        <v>17.555555555555554</v>
      </c>
    </row>
    <row r="12" spans="1:25" x14ac:dyDescent="0.25">
      <c r="A12" s="4">
        <f t="shared" si="1"/>
        <v>11280</v>
      </c>
      <c r="B12" s="7">
        <v>0</v>
      </c>
      <c r="C12" s="59">
        <f t="shared" si="2"/>
        <v>0</v>
      </c>
      <c r="D12" s="20"/>
      <c r="E12" s="28">
        <v>0</v>
      </c>
      <c r="F12" s="59">
        <f t="shared" si="3"/>
        <v>0</v>
      </c>
      <c r="G12" s="20"/>
      <c r="H12" s="7">
        <v>0</v>
      </c>
      <c r="I12" s="18">
        <f t="shared" ref="I12" si="9">((H11+H12)/2*(A12-A11))/27</f>
        <v>0</v>
      </c>
      <c r="J12" s="20"/>
      <c r="K12" s="28">
        <v>0</v>
      </c>
      <c r="L12" s="18">
        <f t="shared" ref="L12" si="10">((K11+K12)/2*(A12-A11))/27</f>
        <v>0</v>
      </c>
      <c r="M12" s="20"/>
      <c r="N12" s="7">
        <v>0</v>
      </c>
      <c r="O12" s="59">
        <f t="shared" si="8"/>
        <v>0</v>
      </c>
      <c r="P12" s="20"/>
      <c r="Q12" s="28">
        <v>0</v>
      </c>
      <c r="R12" s="18">
        <f t="shared" ref="R12" si="11">((Q11+Q12)/2*(A12-A11))/9</f>
        <v>0</v>
      </c>
      <c r="S12" s="20"/>
      <c r="T12" s="7">
        <v>0</v>
      </c>
      <c r="U12" s="59">
        <f t="shared" si="0"/>
        <v>0</v>
      </c>
      <c r="V12" s="20"/>
      <c r="W12" s="7">
        <v>0</v>
      </c>
      <c r="X12" s="59">
        <f t="shared" si="7"/>
        <v>0</v>
      </c>
      <c r="Y12" s="20"/>
    </row>
    <row r="13" spans="1:25" x14ac:dyDescent="0.25">
      <c r="A13" s="9">
        <f t="shared" si="1"/>
        <v>11290</v>
      </c>
      <c r="B13" s="10">
        <v>0</v>
      </c>
      <c r="C13" s="11">
        <f t="shared" si="2"/>
        <v>0</v>
      </c>
      <c r="D13" s="61">
        <f>C13+C12</f>
        <v>0</v>
      </c>
      <c r="E13" s="43">
        <v>0</v>
      </c>
      <c r="F13" s="11">
        <f t="shared" si="3"/>
        <v>0</v>
      </c>
      <c r="G13" s="61">
        <f>F13+F12</f>
        <v>0</v>
      </c>
      <c r="H13" s="10">
        <v>0</v>
      </c>
      <c r="I13" s="11">
        <v>0</v>
      </c>
      <c r="J13" s="61">
        <f>I13+I12</f>
        <v>0</v>
      </c>
      <c r="K13" s="29">
        <v>0</v>
      </c>
      <c r="L13" s="11">
        <v>0</v>
      </c>
      <c r="M13" s="61">
        <f>L13+L12</f>
        <v>0</v>
      </c>
      <c r="N13" s="10">
        <v>0</v>
      </c>
      <c r="O13" s="11">
        <f t="shared" si="8"/>
        <v>0</v>
      </c>
      <c r="P13" s="61">
        <f>O13+O12</f>
        <v>0</v>
      </c>
      <c r="Q13" s="29">
        <v>0</v>
      </c>
      <c r="R13" s="11">
        <v>0</v>
      </c>
      <c r="S13" s="61">
        <f>R13+R12</f>
        <v>0</v>
      </c>
      <c r="T13" s="10">
        <v>0</v>
      </c>
      <c r="U13" s="11">
        <f t="shared" si="0"/>
        <v>0</v>
      </c>
      <c r="V13" s="61">
        <f>U13+U12</f>
        <v>0</v>
      </c>
      <c r="W13" s="10">
        <v>0</v>
      </c>
      <c r="X13" s="11">
        <f t="shared" si="7"/>
        <v>0</v>
      </c>
      <c r="Y13" s="61">
        <f>X13+X12</f>
        <v>0</v>
      </c>
    </row>
    <row r="14" spans="1:25" x14ac:dyDescent="0.25">
      <c r="A14" s="4">
        <f>A13+10</f>
        <v>11300</v>
      </c>
      <c r="B14" s="7">
        <v>30.9</v>
      </c>
      <c r="C14" s="59">
        <f t="shared" si="2"/>
        <v>5.7222222222222223</v>
      </c>
      <c r="D14" s="20"/>
      <c r="E14" s="28">
        <v>0</v>
      </c>
      <c r="F14" s="59">
        <f t="shared" si="3"/>
        <v>0</v>
      </c>
      <c r="G14" s="35"/>
      <c r="H14" s="7">
        <v>0</v>
      </c>
      <c r="I14" s="18">
        <v>0</v>
      </c>
      <c r="J14" s="20"/>
      <c r="K14" s="28">
        <v>0</v>
      </c>
      <c r="L14" s="18">
        <v>0</v>
      </c>
      <c r="M14" s="35"/>
      <c r="N14" s="7">
        <v>0</v>
      </c>
      <c r="O14" s="59">
        <f t="shared" si="8"/>
        <v>0</v>
      </c>
      <c r="P14" s="20"/>
      <c r="Q14" s="28">
        <v>0</v>
      </c>
      <c r="R14" s="18">
        <v>0</v>
      </c>
      <c r="S14" s="35"/>
      <c r="T14" s="7">
        <v>30</v>
      </c>
      <c r="U14" s="59">
        <f t="shared" si="0"/>
        <v>16.666666666666668</v>
      </c>
      <c r="V14" s="20"/>
      <c r="W14" s="7">
        <v>0</v>
      </c>
      <c r="X14" s="59">
        <f t="shared" si="7"/>
        <v>0</v>
      </c>
      <c r="Y14" s="20"/>
    </row>
    <row r="15" spans="1:25" x14ac:dyDescent="0.25">
      <c r="A15" s="9">
        <v>11310</v>
      </c>
      <c r="B15" s="21">
        <v>0</v>
      </c>
      <c r="C15" s="11">
        <f t="shared" si="2"/>
        <v>5.7222222222222223</v>
      </c>
      <c r="D15" s="61">
        <f>C15+C14</f>
        <v>11.444444444444445</v>
      </c>
      <c r="E15" s="30">
        <v>0</v>
      </c>
      <c r="F15" s="11">
        <f t="shared" si="3"/>
        <v>0</v>
      </c>
      <c r="G15" s="61">
        <f>F15+F14</f>
        <v>0</v>
      </c>
      <c r="H15" s="21">
        <v>0</v>
      </c>
      <c r="I15" s="22">
        <v>0</v>
      </c>
      <c r="J15" s="61">
        <f>I15+I14</f>
        <v>0</v>
      </c>
      <c r="K15" s="30">
        <v>0</v>
      </c>
      <c r="L15" s="22">
        <v>0</v>
      </c>
      <c r="M15" s="61">
        <f>L15+L14</f>
        <v>0</v>
      </c>
      <c r="N15" s="21">
        <v>0</v>
      </c>
      <c r="O15" s="11">
        <f t="shared" si="8"/>
        <v>0</v>
      </c>
      <c r="P15" s="61">
        <f>O15+O14</f>
        <v>0</v>
      </c>
      <c r="Q15" s="30">
        <v>0</v>
      </c>
      <c r="R15" s="11">
        <v>0</v>
      </c>
      <c r="S15" s="61">
        <f>R15+R14</f>
        <v>0</v>
      </c>
      <c r="T15" s="21">
        <v>0</v>
      </c>
      <c r="U15" s="11">
        <f t="shared" si="0"/>
        <v>16.666666666666668</v>
      </c>
      <c r="V15" s="61">
        <f>U15+U14</f>
        <v>33.333333333333336</v>
      </c>
      <c r="W15" s="21">
        <v>0</v>
      </c>
      <c r="X15" s="11">
        <f t="shared" si="7"/>
        <v>0</v>
      </c>
      <c r="Y15" s="61">
        <f>X15+X14</f>
        <v>0</v>
      </c>
    </row>
    <row r="16" spans="1:25" x14ac:dyDescent="0.25">
      <c r="A16" s="4"/>
      <c r="B16" s="7"/>
      <c r="C16" s="23"/>
      <c r="D16" s="20"/>
      <c r="E16" s="28"/>
      <c r="F16" s="23"/>
      <c r="G16" s="35"/>
      <c r="H16" s="7"/>
      <c r="I16" s="23"/>
      <c r="J16" s="20"/>
      <c r="K16" s="28"/>
      <c r="L16" s="23"/>
      <c r="M16" s="35"/>
      <c r="N16" s="7"/>
      <c r="O16" s="23"/>
      <c r="P16" s="20"/>
      <c r="Q16" s="28"/>
      <c r="R16" s="18"/>
      <c r="S16" s="35"/>
      <c r="T16" s="7"/>
      <c r="U16" s="39"/>
      <c r="V16" s="20"/>
      <c r="W16" s="7"/>
      <c r="X16" s="23"/>
      <c r="Y16" s="20"/>
    </row>
    <row r="17" spans="1:25" x14ac:dyDescent="0.25">
      <c r="A17" s="9"/>
      <c r="B17" s="10"/>
      <c r="C17" s="22"/>
      <c r="D17" s="19"/>
      <c r="E17" s="29"/>
      <c r="F17" s="11"/>
      <c r="G17" s="34"/>
      <c r="H17" s="10"/>
      <c r="I17" s="11"/>
      <c r="J17" s="19"/>
      <c r="K17" s="29"/>
      <c r="L17" s="11"/>
      <c r="M17" s="34"/>
      <c r="N17" s="10"/>
      <c r="O17" s="11"/>
      <c r="P17" s="19"/>
      <c r="Q17" s="29"/>
      <c r="R17" s="11"/>
      <c r="S17" s="34"/>
      <c r="T17" s="10"/>
      <c r="U17" s="40"/>
      <c r="V17" s="25"/>
      <c r="W17" s="10"/>
      <c r="X17" s="11"/>
      <c r="Y17" s="19"/>
    </row>
    <row r="18" spans="1:25" x14ac:dyDescent="0.25">
      <c r="A18" s="4"/>
      <c r="B18" s="7"/>
      <c r="C18" s="23"/>
      <c r="D18" s="20"/>
      <c r="E18" s="28"/>
      <c r="F18" s="18"/>
      <c r="G18" s="35"/>
      <c r="H18" s="7"/>
      <c r="I18" s="18"/>
      <c r="J18" s="20"/>
      <c r="K18" s="28"/>
      <c r="L18" s="18"/>
      <c r="M18" s="35"/>
      <c r="N18" s="7"/>
      <c r="O18" s="18"/>
      <c r="P18" s="20"/>
      <c r="Q18" s="28"/>
      <c r="R18" s="18"/>
      <c r="S18" s="35"/>
      <c r="T18" s="7"/>
      <c r="U18" s="26"/>
      <c r="V18" s="37"/>
      <c r="W18" s="7"/>
      <c r="X18" s="18"/>
      <c r="Y18" s="20"/>
    </row>
    <row r="19" spans="1:25" x14ac:dyDescent="0.25">
      <c r="A19" s="9"/>
      <c r="B19" s="10"/>
      <c r="C19" s="22"/>
      <c r="D19" s="19"/>
      <c r="E19" s="29"/>
      <c r="F19" s="11"/>
      <c r="G19" s="34"/>
      <c r="H19" s="10"/>
      <c r="I19" s="11"/>
      <c r="J19" s="19"/>
      <c r="K19" s="29"/>
      <c r="L19" s="11"/>
      <c r="M19" s="34"/>
      <c r="N19" s="10"/>
      <c r="O19" s="11"/>
      <c r="P19" s="19"/>
      <c r="Q19" s="29"/>
      <c r="R19" s="11"/>
      <c r="S19" s="34"/>
      <c r="T19" s="10"/>
      <c r="U19" s="24"/>
      <c r="V19" s="25"/>
      <c r="W19" s="10"/>
      <c r="X19" s="11"/>
      <c r="Y19" s="19"/>
    </row>
    <row r="20" spans="1:25" x14ac:dyDescent="0.25">
      <c r="A20" s="4"/>
      <c r="B20" s="7"/>
      <c r="C20" s="23"/>
      <c r="D20" s="20"/>
      <c r="E20" s="28"/>
      <c r="F20" s="18"/>
      <c r="G20" s="35"/>
      <c r="H20" s="7"/>
      <c r="I20" s="18"/>
      <c r="J20" s="20"/>
      <c r="K20" s="28"/>
      <c r="L20" s="18"/>
      <c r="M20" s="35"/>
      <c r="N20" s="7"/>
      <c r="O20" s="18"/>
      <c r="P20" s="20"/>
      <c r="Q20" s="28"/>
      <c r="R20" s="18"/>
      <c r="S20" s="35"/>
      <c r="T20" s="7"/>
      <c r="U20" s="26"/>
      <c r="V20" s="37"/>
      <c r="W20" s="7"/>
      <c r="X20" s="18"/>
      <c r="Y20" s="20"/>
    </row>
    <row r="21" spans="1:25" x14ac:dyDescent="0.25">
      <c r="A21" s="9"/>
      <c r="B21" s="10"/>
      <c r="C21" s="11"/>
      <c r="D21" s="19"/>
      <c r="E21" s="29"/>
      <c r="F21" s="11"/>
      <c r="G21" s="34"/>
      <c r="H21" s="10"/>
      <c r="I21" s="11"/>
      <c r="J21" s="19"/>
      <c r="K21" s="29"/>
      <c r="L21" s="11"/>
      <c r="M21" s="34"/>
      <c r="N21" s="10"/>
      <c r="O21" s="11"/>
      <c r="P21" s="19"/>
      <c r="Q21" s="29"/>
      <c r="R21" s="11"/>
      <c r="S21" s="34"/>
      <c r="T21" s="10"/>
      <c r="U21" s="24"/>
      <c r="V21" s="25"/>
      <c r="W21" s="10"/>
      <c r="X21" s="11"/>
      <c r="Y21" s="19"/>
    </row>
    <row r="22" spans="1:25" ht="15.75" thickBot="1" x14ac:dyDescent="0.3">
      <c r="A22" s="12"/>
      <c r="B22" s="13" t="s">
        <v>4</v>
      </c>
      <c r="C22" s="14">
        <f>SUM(C5:C21)</f>
        <v>317.59259259259261</v>
      </c>
      <c r="D22" s="15">
        <f>SUM(D4:D21)</f>
        <v>317.59259259259261</v>
      </c>
      <c r="E22" s="13" t="s">
        <v>4</v>
      </c>
      <c r="F22" s="14">
        <f>SUM(F5:F21)</f>
        <v>17.185185185185187</v>
      </c>
      <c r="G22" s="36">
        <f>SUM(G4:G21)</f>
        <v>17.185185185185183</v>
      </c>
      <c r="H22" s="13" t="s">
        <v>4</v>
      </c>
      <c r="I22" s="14">
        <f>SUM(I5:I21)</f>
        <v>222.37037037037038</v>
      </c>
      <c r="J22" s="15">
        <f>SUM(J4:J21)</f>
        <v>222.37037037037038</v>
      </c>
      <c r="K22" s="31"/>
      <c r="L22" s="14">
        <f>SUM(L5:L21)</f>
        <v>38.629629629629626</v>
      </c>
      <c r="M22" s="36">
        <f>SUM(M4:M21)</f>
        <v>38.629629629629626</v>
      </c>
      <c r="N22" s="16"/>
      <c r="O22" s="14">
        <f>SUM(O5:O21)</f>
        <v>76.555555555555557</v>
      </c>
      <c r="P22" s="15">
        <f>SUM(P17,P15,P13,P11,P9,P7)</f>
        <v>76.555555555555557</v>
      </c>
      <c r="Q22" s="31"/>
      <c r="R22" s="14">
        <f>SUM(R5:R15)</f>
        <v>250</v>
      </c>
      <c r="S22" s="36">
        <f>SUM(S4:S21)</f>
        <v>250</v>
      </c>
      <c r="T22" s="16"/>
      <c r="U22" s="14">
        <f>SUM(U5:U15)</f>
        <v>246.66666666666666</v>
      </c>
      <c r="V22" s="15">
        <f>SUM(V4:V21)</f>
        <v>246.66666666666669</v>
      </c>
      <c r="W22" s="16"/>
      <c r="X22" s="14">
        <f>SUM(X5:X21)</f>
        <v>57.777777777777779</v>
      </c>
      <c r="Y22" s="15">
        <f>SUM(Y17,Y15,Y13,Y11,Y9,Y7)</f>
        <v>57.777777777777779</v>
      </c>
    </row>
    <row r="23" spans="1:25" x14ac:dyDescent="0.25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</row>
    <row r="24" spans="1:25" x14ac:dyDescent="0.25">
      <c r="B24" s="41"/>
      <c r="C24" s="42"/>
      <c r="D24" s="41"/>
      <c r="E24" s="41"/>
      <c r="F24" s="44"/>
      <c r="G24" s="41"/>
      <c r="H24" s="41"/>
      <c r="I24" s="42"/>
      <c r="J24" s="41"/>
      <c r="K24" s="41"/>
      <c r="L24" s="44"/>
      <c r="M24" s="41"/>
      <c r="N24" s="41"/>
      <c r="O24" s="44"/>
      <c r="P24" s="41"/>
      <c r="Q24" s="41"/>
      <c r="R24" s="41"/>
      <c r="S24" s="41"/>
      <c r="T24" s="41"/>
      <c r="U24" s="41"/>
      <c r="V24" s="41"/>
    </row>
    <row r="25" spans="1:25" x14ac:dyDescent="0.25">
      <c r="B25" s="41"/>
      <c r="C25" s="45"/>
      <c r="E25" s="41"/>
      <c r="F25" s="45"/>
      <c r="H25" s="41"/>
      <c r="I25" s="45"/>
      <c r="K25" s="41"/>
      <c r="L25" s="45"/>
      <c r="N25" s="41"/>
      <c r="O25" s="45"/>
    </row>
    <row r="26" spans="1:25" x14ac:dyDescent="0.25">
      <c r="B26" s="41"/>
      <c r="C26" s="45"/>
      <c r="E26" s="41"/>
      <c r="F26" s="45"/>
      <c r="H26" s="41"/>
      <c r="I26" s="45"/>
      <c r="K26" s="41"/>
      <c r="L26" s="45"/>
      <c r="N26" s="41"/>
      <c r="O26" s="45"/>
      <c r="R26" s="45"/>
    </row>
  </sheetData>
  <mergeCells count="9">
    <mergeCell ref="W1:Y2"/>
    <mergeCell ref="A1:A2"/>
    <mergeCell ref="H1:J2"/>
    <mergeCell ref="Q1:S2"/>
    <mergeCell ref="T1:V2"/>
    <mergeCell ref="K1:M2"/>
    <mergeCell ref="N1:P2"/>
    <mergeCell ref="B1:D2"/>
    <mergeCell ref="E1:G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90BE5-73D9-4BAD-9955-8BDF0491709B}">
  <dimension ref="A1:G17"/>
  <sheetViews>
    <sheetView workbookViewId="0">
      <selection activeCell="G16" sqref="G16"/>
    </sheetView>
  </sheetViews>
  <sheetFormatPr defaultRowHeight="15" x14ac:dyDescent="0.25"/>
  <sheetData>
    <row r="1" spans="1:7" x14ac:dyDescent="0.25">
      <c r="A1">
        <v>26</v>
      </c>
      <c r="B1">
        <v>24</v>
      </c>
      <c r="F1">
        <v>154</v>
      </c>
    </row>
    <row r="2" spans="1:7" x14ac:dyDescent="0.25">
      <c r="A2">
        <v>25</v>
      </c>
      <c r="B2">
        <v>40</v>
      </c>
      <c r="F2">
        <v>208</v>
      </c>
    </row>
    <row r="3" spans="1:7" x14ac:dyDescent="0.25">
      <c r="A3">
        <v>21</v>
      </c>
      <c r="B3">
        <v>46</v>
      </c>
      <c r="F3">
        <v>178</v>
      </c>
    </row>
    <row r="4" spans="1:7" x14ac:dyDescent="0.25">
      <c r="A4">
        <v>23</v>
      </c>
      <c r="B4">
        <v>52</v>
      </c>
      <c r="F4">
        <v>200</v>
      </c>
    </row>
    <row r="5" spans="1:7" x14ac:dyDescent="0.25">
      <c r="A5">
        <v>18</v>
      </c>
      <c r="B5">
        <v>60</v>
      </c>
      <c r="F5">
        <v>177</v>
      </c>
    </row>
    <row r="6" spans="1:7" x14ac:dyDescent="0.25">
      <c r="A6">
        <v>17</v>
      </c>
      <c r="B6">
        <v>68</v>
      </c>
      <c r="F6">
        <v>185</v>
      </c>
    </row>
    <row r="7" spans="1:7" x14ac:dyDescent="0.25">
      <c r="A7">
        <v>23</v>
      </c>
      <c r="B7">
        <v>54</v>
      </c>
      <c r="F7">
        <v>203</v>
      </c>
    </row>
    <row r="8" spans="1:7" x14ac:dyDescent="0.25">
      <c r="A8">
        <v>34</v>
      </c>
      <c r="B8">
        <v>33</v>
      </c>
      <c r="F8">
        <v>222</v>
      </c>
    </row>
    <row r="9" spans="1:7" x14ac:dyDescent="0.25">
      <c r="A9">
        <v>16</v>
      </c>
      <c r="B9">
        <v>32</v>
      </c>
      <c r="F9">
        <v>132</v>
      </c>
    </row>
    <row r="10" spans="1:7" x14ac:dyDescent="0.25">
      <c r="A10">
        <v>1167</v>
      </c>
      <c r="B10">
        <v>1005</v>
      </c>
      <c r="C10">
        <v>421</v>
      </c>
      <c r="D10">
        <v>182</v>
      </c>
      <c r="E10">
        <v>56</v>
      </c>
      <c r="F10">
        <v>1057</v>
      </c>
      <c r="G10">
        <v>167</v>
      </c>
    </row>
    <row r="11" spans="1:7" x14ac:dyDescent="0.25">
      <c r="A11">
        <v>1189</v>
      </c>
      <c r="B11">
        <v>934</v>
      </c>
      <c r="C11">
        <v>428</v>
      </c>
      <c r="D11">
        <v>181</v>
      </c>
      <c r="E11">
        <v>55</v>
      </c>
      <c r="F11">
        <v>897</v>
      </c>
      <c r="G11">
        <v>164</v>
      </c>
    </row>
    <row r="12" spans="1:7" x14ac:dyDescent="0.25">
      <c r="A12">
        <v>1292</v>
      </c>
      <c r="B12">
        <v>1510</v>
      </c>
      <c r="C12">
        <v>494</v>
      </c>
      <c r="D12">
        <v>207</v>
      </c>
      <c r="E12">
        <v>56</v>
      </c>
      <c r="F12">
        <v>953</v>
      </c>
      <c r="G12">
        <v>169</v>
      </c>
    </row>
    <row r="13" spans="1:7" x14ac:dyDescent="0.25">
      <c r="A13">
        <v>914</v>
      </c>
      <c r="B13">
        <v>1817</v>
      </c>
      <c r="C13">
        <v>389</v>
      </c>
      <c r="D13">
        <v>196</v>
      </c>
      <c r="E13">
        <v>62</v>
      </c>
      <c r="F13">
        <v>1094</v>
      </c>
      <c r="G13">
        <v>186</v>
      </c>
    </row>
    <row r="14" spans="1:7" x14ac:dyDescent="0.25">
      <c r="A14">
        <v>875</v>
      </c>
      <c r="B14">
        <v>1438</v>
      </c>
      <c r="C14">
        <v>427</v>
      </c>
      <c r="D14">
        <v>205</v>
      </c>
      <c r="E14">
        <v>60</v>
      </c>
      <c r="F14">
        <v>1111</v>
      </c>
      <c r="G14">
        <v>175</v>
      </c>
    </row>
    <row r="15" spans="1:7" x14ac:dyDescent="0.25">
      <c r="A15">
        <v>680</v>
      </c>
      <c r="B15">
        <v>774</v>
      </c>
      <c r="C15">
        <v>249</v>
      </c>
      <c r="D15">
        <v>142</v>
      </c>
      <c r="E15">
        <v>47</v>
      </c>
      <c r="F15">
        <v>719</v>
      </c>
      <c r="G15">
        <v>142</v>
      </c>
    </row>
    <row r="16" spans="1:7" x14ac:dyDescent="0.25">
      <c r="A16">
        <v>123</v>
      </c>
      <c r="B16">
        <v>128</v>
      </c>
      <c r="F16">
        <v>187</v>
      </c>
    </row>
    <row r="17" spans="1:7" x14ac:dyDescent="0.25">
      <c r="A17">
        <f>SUM(A1:A16)</f>
        <v>6443</v>
      </c>
      <c r="B17">
        <f>SUM(B1:B16)</f>
        <v>8015</v>
      </c>
      <c r="C17">
        <f>SUM(C10:C15)</f>
        <v>2408</v>
      </c>
      <c r="D17">
        <f>SUM(D10:D15)</f>
        <v>1113</v>
      </c>
      <c r="E17">
        <f>SUM(E10:E15)</f>
        <v>336</v>
      </c>
      <c r="F17">
        <f>SUM(F1:F16)</f>
        <v>7677</v>
      </c>
      <c r="G17">
        <f>SUM(G10:G15)</f>
        <v>1003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Moreland</dc:creator>
  <cp:lastModifiedBy>Andrew Moreland</cp:lastModifiedBy>
  <dcterms:created xsi:type="dcterms:W3CDTF">2022-01-25T17:20:11Z</dcterms:created>
  <dcterms:modified xsi:type="dcterms:W3CDTF">2022-09-12T14:18:30Z</dcterms:modified>
</cp:coreProperties>
</file>