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orrisb\appdata\local\bentley\projectwise\workingdir\ohiodot-pw.bentley.com_ohiodot-pw-02\scott.horrisberger@dot.ohio.gov\d0186175\"/>
    </mc:Choice>
  </mc:AlternateContent>
  <xr:revisionPtr revIDLastSave="0" documentId="13_ncr:1_{149270DC-623E-4A70-A0F7-68034E9E84DC}" xr6:coauthVersionLast="47" xr6:coauthVersionMax="47" xr10:uidLastSave="{00000000-0000-0000-0000-000000000000}"/>
  <bookViews>
    <workbookView xWindow="3645" yWindow="1770" windowWidth="21600" windowHeight="11295" xr2:uid="{1B40AE61-6E2E-459F-BF3E-7A0A46477BE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1" l="1"/>
  <c r="T11" i="1"/>
  <c r="T10" i="1"/>
  <c r="T9" i="1"/>
  <c r="T8" i="1"/>
  <c r="T7" i="1"/>
  <c r="T6" i="1"/>
  <c r="P6" i="1"/>
  <c r="J7" i="1"/>
  <c r="Q6" i="1"/>
  <c r="Q7" i="1"/>
  <c r="Q8" i="1"/>
  <c r="Q10" i="1" l="1"/>
  <c r="Q11" i="1" s="1"/>
  <c r="Q12" i="1" l="1"/>
  <c r="R12" i="1" s="1"/>
</calcChain>
</file>

<file path=xl/sharedStrings.xml><?xml version="1.0" encoding="utf-8"?>
<sst xmlns="http://schemas.openxmlformats.org/spreadsheetml/2006/main" count="52" uniqueCount="31">
  <si>
    <t xml:space="preserve">REINFORCING STEEL </t>
  </si>
  <si>
    <t>(FOR INFORMATION ONLY)</t>
  </si>
  <si>
    <t>MARK</t>
  </si>
  <si>
    <t>TYPE</t>
  </si>
  <si>
    <t>NUMBER</t>
  </si>
  <si>
    <t>LENGTH</t>
  </si>
  <si>
    <t>A801</t>
  </si>
  <si>
    <t>STR.</t>
  </si>
  <si>
    <t>C501</t>
  </si>
  <si>
    <t>P601</t>
  </si>
  <si>
    <t>N601</t>
  </si>
  <si>
    <t>4X90° FOR #6, 4.5" DIAM</t>
  </si>
  <si>
    <t>PER 90</t>
  </si>
  <si>
    <t>8" ADDED FOR BENDS</t>
  </si>
  <si>
    <t>A</t>
  </si>
  <si>
    <t>B</t>
  </si>
  <si>
    <t>C</t>
  </si>
  <si>
    <t>DIMENSIONS</t>
  </si>
  <si>
    <t>N/A</t>
  </si>
  <si>
    <t>3'-8"</t>
  </si>
  <si>
    <t>P602</t>
  </si>
  <si>
    <t>P bars drawin in CADD to obtain length. (Matt)</t>
  </si>
  <si>
    <t>5'-0"</t>
  </si>
  <si>
    <t>11'-5"</t>
  </si>
  <si>
    <t>9"</t>
  </si>
  <si>
    <t>3'-11"</t>
  </si>
  <si>
    <t>1'-1"</t>
  </si>
  <si>
    <t>M501</t>
  </si>
  <si>
    <t>6'-7"</t>
  </si>
  <si>
    <t>6'-11"</t>
  </si>
  <si>
    <t>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</si>
</sst>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FBB29-BCD1-4190-BE53-BA3729AF763F}">
  <dimension ref="B1:T14"/>
  <sheetViews>
    <sheetView tabSelected="1" workbookViewId="0">
      <selection activeCell="T5" sqref="T5"/>
    </sheetView>
  </sheetViews>
  <sheetFormatPr defaultRowHeight="12.75" x14ac:dyDescent="0.2"/>
  <cols>
    <col min="1" max="1" width="9.140625" style="1"/>
    <col min="2" max="8" width="8.7109375" style="1" customWidth="1"/>
    <col min="9" max="16384" width="9.140625" style="1"/>
  </cols>
  <sheetData>
    <row r="1" spans="2:20" ht="13.5" thickBot="1" x14ac:dyDescent="0.25"/>
    <row r="2" spans="2:20" ht="15" customHeight="1" x14ac:dyDescent="0.2">
      <c r="B2" s="18" t="s">
        <v>0</v>
      </c>
      <c r="C2" s="19"/>
      <c r="D2" s="19"/>
      <c r="E2" s="19"/>
      <c r="F2" s="19"/>
      <c r="G2" s="19"/>
      <c r="H2" s="20"/>
      <c r="O2" s="1" t="s">
        <v>11</v>
      </c>
    </row>
    <row r="3" spans="2:20" ht="13.5" thickBot="1" x14ac:dyDescent="0.25">
      <c r="B3" s="17" t="s">
        <v>1</v>
      </c>
      <c r="C3" s="21"/>
      <c r="D3" s="21"/>
      <c r="E3" s="21"/>
      <c r="F3" s="21"/>
      <c r="G3" s="21"/>
      <c r="H3" s="22"/>
      <c r="O3" s="1">
        <v>2</v>
      </c>
      <c r="P3" s="1" t="s">
        <v>12</v>
      </c>
    </row>
    <row r="4" spans="2:20" ht="15" customHeight="1" thickBot="1" x14ac:dyDescent="0.25">
      <c r="B4" s="14" t="s">
        <v>2</v>
      </c>
      <c r="C4" s="14" t="s">
        <v>3</v>
      </c>
      <c r="D4" s="14" t="s">
        <v>4</v>
      </c>
      <c r="E4" s="16" t="s">
        <v>5</v>
      </c>
      <c r="F4" s="23" t="s">
        <v>17</v>
      </c>
      <c r="G4" s="24"/>
      <c r="H4" s="25"/>
    </row>
    <row r="5" spans="2:20" ht="15" customHeight="1" thickBot="1" x14ac:dyDescent="0.25">
      <c r="B5" s="15"/>
      <c r="C5" s="15"/>
      <c r="D5" s="15"/>
      <c r="E5" s="17"/>
      <c r="F5" s="2" t="s">
        <v>14</v>
      </c>
      <c r="G5" s="2" t="s">
        <v>15</v>
      </c>
      <c r="H5" s="3" t="s">
        <v>16</v>
      </c>
      <c r="O5" s="1" t="s">
        <v>13</v>
      </c>
      <c r="T5" s="26" t="s">
        <v>30</v>
      </c>
    </row>
    <row r="6" spans="2:20" ht="15" customHeight="1" x14ac:dyDescent="0.2">
      <c r="B6" s="4" t="s">
        <v>6</v>
      </c>
      <c r="C6" s="5" t="s">
        <v>7</v>
      </c>
      <c r="D6" s="4">
        <v>10</v>
      </c>
      <c r="E6" s="5" t="s">
        <v>22</v>
      </c>
      <c r="F6" s="4" t="s">
        <v>18</v>
      </c>
      <c r="G6" s="4" t="s">
        <v>18</v>
      </c>
      <c r="H6" s="6" t="s">
        <v>18</v>
      </c>
      <c r="J6" s="13">
        <v>3.5</v>
      </c>
      <c r="K6" s="13">
        <v>0.75</v>
      </c>
      <c r="L6" s="13">
        <v>1</v>
      </c>
      <c r="O6" s="1" t="s">
        <v>14</v>
      </c>
      <c r="P6" s="1">
        <f>4+3.125/12</f>
        <v>4.260416666666667</v>
      </c>
      <c r="Q6" s="1">
        <f>P6</f>
        <v>4.260416666666667</v>
      </c>
      <c r="T6" s="1">
        <f>5*2.67*D6</f>
        <v>133.5</v>
      </c>
    </row>
    <row r="7" spans="2:20" ht="15" customHeight="1" x14ac:dyDescent="0.2">
      <c r="B7" s="7" t="s">
        <v>8</v>
      </c>
      <c r="C7" s="8" t="s">
        <v>7</v>
      </c>
      <c r="D7" s="7">
        <v>10</v>
      </c>
      <c r="E7" s="8" t="s">
        <v>22</v>
      </c>
      <c r="F7" s="7" t="s">
        <v>18</v>
      </c>
      <c r="G7" s="7" t="s">
        <v>18</v>
      </c>
      <c r="H7" s="9" t="s">
        <v>18</v>
      </c>
      <c r="J7" s="13">
        <f>4+3.125/12</f>
        <v>4.260416666666667</v>
      </c>
      <c r="K7" s="13">
        <v>0.75</v>
      </c>
      <c r="L7" s="13">
        <v>1</v>
      </c>
      <c r="O7" s="1" t="s">
        <v>15</v>
      </c>
      <c r="P7" s="1">
        <v>0.75</v>
      </c>
      <c r="Q7" s="1">
        <f>P7*2</f>
        <v>1.5</v>
      </c>
      <c r="T7" s="1">
        <f>5*1.043*D7</f>
        <v>52.15</v>
      </c>
    </row>
    <row r="8" spans="2:20" ht="15" customHeight="1" x14ac:dyDescent="0.2">
      <c r="B8" s="7" t="s">
        <v>9</v>
      </c>
      <c r="C8" s="8">
        <v>6</v>
      </c>
      <c r="D8" s="7">
        <v>4</v>
      </c>
      <c r="E8" s="8" t="s">
        <v>28</v>
      </c>
      <c r="F8" s="7" t="s">
        <v>19</v>
      </c>
      <c r="G8" s="7" t="s">
        <v>26</v>
      </c>
      <c r="H8" s="9" t="s">
        <v>24</v>
      </c>
      <c r="O8" s="1" t="s">
        <v>16</v>
      </c>
      <c r="P8" s="1">
        <v>1</v>
      </c>
      <c r="Q8" s="1">
        <f>P8*2</f>
        <v>2</v>
      </c>
      <c r="T8" s="1">
        <f>(6+7/12)*1.502*D8</f>
        <v>39.552666666666667</v>
      </c>
    </row>
    <row r="9" spans="2:20" ht="15" customHeight="1" x14ac:dyDescent="0.2">
      <c r="B9" s="7" t="s">
        <v>20</v>
      </c>
      <c r="C9" s="8">
        <v>6</v>
      </c>
      <c r="D9" s="7">
        <v>4</v>
      </c>
      <c r="E9" s="8" t="s">
        <v>29</v>
      </c>
      <c r="F9" s="7" t="s">
        <v>25</v>
      </c>
      <c r="G9" s="7" t="s">
        <v>26</v>
      </c>
      <c r="H9" s="9" t="s">
        <v>24</v>
      </c>
      <c r="T9" s="1">
        <f>(6+11/12)*1.502*D9</f>
        <v>41.555333333333337</v>
      </c>
    </row>
    <row r="10" spans="2:20" ht="15" customHeight="1" x14ac:dyDescent="0.2">
      <c r="B10" s="7" t="s">
        <v>27</v>
      </c>
      <c r="C10" s="8" t="s">
        <v>7</v>
      </c>
      <c r="D10" s="7">
        <v>5</v>
      </c>
      <c r="E10" s="8" t="s">
        <v>23</v>
      </c>
      <c r="F10" s="7" t="s">
        <v>18</v>
      </c>
      <c r="G10" s="7" t="s">
        <v>18</v>
      </c>
      <c r="H10" s="9" t="s">
        <v>18</v>
      </c>
      <c r="Q10" s="1">
        <f>SUM(Q6:Q8)</f>
        <v>7.760416666666667</v>
      </c>
      <c r="T10" s="1">
        <f>(1+5/12)*1.043*D10</f>
        <v>7.3879166666666665</v>
      </c>
    </row>
    <row r="11" spans="2:20" ht="15" customHeight="1" thickBot="1" x14ac:dyDescent="0.25">
      <c r="B11" s="10" t="s">
        <v>10</v>
      </c>
      <c r="C11" s="11" t="s">
        <v>7</v>
      </c>
      <c r="D11" s="10">
        <v>5</v>
      </c>
      <c r="E11" s="11" t="s">
        <v>23</v>
      </c>
      <c r="F11" s="10" t="s">
        <v>18</v>
      </c>
      <c r="G11" s="10" t="s">
        <v>18</v>
      </c>
      <c r="H11" s="12" t="s">
        <v>18</v>
      </c>
      <c r="Q11" s="1">
        <f>Q10-8/12</f>
        <v>7.09375</v>
      </c>
      <c r="T11" s="1">
        <f>(11+5/12)*1.502*D11</f>
        <v>85.739166666666648</v>
      </c>
    </row>
    <row r="12" spans="2:20" x14ac:dyDescent="0.2">
      <c r="Q12" s="1">
        <f>ROUNDDOWN(Q11,0)</f>
        <v>7</v>
      </c>
      <c r="R12" s="1">
        <f>(Q11-Q12)*12</f>
        <v>1.125</v>
      </c>
      <c r="T12" s="1">
        <f>SUM(T6:T11)</f>
        <v>359.88508333333334</v>
      </c>
    </row>
    <row r="14" spans="2:20" x14ac:dyDescent="0.2">
      <c r="B14" s="1" t="s">
        <v>21</v>
      </c>
    </row>
  </sheetData>
  <mergeCells count="7">
    <mergeCell ref="B4:B5"/>
    <mergeCell ref="C4:C5"/>
    <mergeCell ref="D4:D5"/>
    <mergeCell ref="E4:E5"/>
    <mergeCell ref="B2:H2"/>
    <mergeCell ref="B3:H3"/>
    <mergeCell ref="F4:H4"/>
  </mergeCells>
  <phoneticPr fontId="3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Whitman</dc:creator>
  <cp:lastModifiedBy>Horrisberger, Scott</cp:lastModifiedBy>
  <dcterms:created xsi:type="dcterms:W3CDTF">2023-06-27T17:07:44Z</dcterms:created>
  <dcterms:modified xsi:type="dcterms:W3CDTF">2024-07-15T15:29:22Z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