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harlow\appdata\local\bentley\projectwise\workingdir\ohiodot-pw.bentley.com_ohiodot-pw-02\bharlow\dms49808\"/>
    </mc:Choice>
  </mc:AlternateContent>
  <xr:revisionPtr revIDLastSave="0" documentId="13_ncr:1_{6291C0CF-75C6-434E-91F4-0FF73CF8EB4D}" xr6:coauthVersionLast="47" xr6:coauthVersionMax="47" xr10:uidLastSave="{00000000-0000-0000-0000-000000000000}"/>
  <bookViews>
    <workbookView xWindow="345" yWindow="1185" windowWidth="24930" windowHeight="10815" activeTab="1" xr2:uid="{5CD268D5-7615-4E1F-AE5F-9488B9543601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4" i="2" l="1"/>
  <c r="J74" i="2"/>
  <c r="H74" i="2"/>
  <c r="G75" i="2"/>
  <c r="F75" i="2"/>
  <c r="G73" i="2"/>
  <c r="H73" i="2"/>
  <c r="I73" i="2"/>
  <c r="J73" i="2"/>
  <c r="F73" i="2"/>
  <c r="G72" i="2"/>
  <c r="H72" i="2"/>
  <c r="I72" i="2"/>
  <c r="J72" i="2"/>
  <c r="F72" i="2"/>
  <c r="G41" i="2"/>
  <c r="H41" i="2"/>
  <c r="I41" i="2"/>
  <c r="J41" i="2"/>
  <c r="F41" i="2"/>
  <c r="F39" i="2"/>
  <c r="G39" i="2"/>
  <c r="I39" i="2"/>
  <c r="E39" i="2"/>
  <c r="F38" i="2"/>
  <c r="G38" i="2" s="1"/>
  <c r="F37" i="2"/>
  <c r="G37" i="2"/>
  <c r="I37" i="2"/>
  <c r="E37" i="2"/>
  <c r="F34" i="2"/>
  <c r="G34" i="2" s="1"/>
  <c r="E34" i="2"/>
  <c r="F33" i="2"/>
  <c r="G33" i="2"/>
  <c r="I33" i="2"/>
  <c r="F32" i="2"/>
  <c r="G32" i="2" s="1"/>
  <c r="F29" i="2"/>
  <c r="G29" i="2" s="1"/>
  <c r="I29" i="2"/>
  <c r="E32" i="2"/>
  <c r="E29" i="2"/>
  <c r="F28" i="2"/>
  <c r="G28" i="2"/>
  <c r="I28" i="2"/>
  <c r="F27" i="2"/>
  <c r="G27" i="2" s="1"/>
  <c r="E27" i="2"/>
  <c r="F24" i="2"/>
  <c r="G24" i="2" s="1"/>
  <c r="I24" i="2"/>
  <c r="E24" i="2"/>
  <c r="F23" i="2"/>
  <c r="G23" i="2"/>
  <c r="I23" i="2"/>
  <c r="F22" i="2"/>
  <c r="G22" i="2"/>
  <c r="I22" i="2"/>
  <c r="E22" i="2"/>
  <c r="E17" i="2"/>
  <c r="F17" i="2" s="1"/>
  <c r="E72" i="1"/>
  <c r="F72" i="1" s="1"/>
  <c r="G72" i="1" s="1"/>
  <c r="F71" i="1"/>
  <c r="G71" i="1" s="1"/>
  <c r="E70" i="1"/>
  <c r="F70" i="1" s="1"/>
  <c r="G70" i="1" s="1"/>
  <c r="E67" i="1"/>
  <c r="F67" i="1" s="1"/>
  <c r="F66" i="1"/>
  <c r="G66" i="1" s="1"/>
  <c r="E65" i="1"/>
  <c r="F65" i="1" s="1"/>
  <c r="E62" i="1"/>
  <c r="F62" i="1" s="1"/>
  <c r="G62" i="1" s="1"/>
  <c r="E61" i="1"/>
  <c r="F60" i="1"/>
  <c r="I60" i="1" s="1"/>
  <c r="E56" i="1"/>
  <c r="F56" i="1" s="1"/>
  <c r="F55" i="1"/>
  <c r="G55" i="1" s="1"/>
  <c r="E54" i="1"/>
  <c r="F54" i="1" s="1"/>
  <c r="E49" i="1"/>
  <c r="F49" i="1" s="1"/>
  <c r="F48" i="1"/>
  <c r="G48" i="1" s="1"/>
  <c r="E47" i="1"/>
  <c r="F47" i="1" s="1"/>
  <c r="F46" i="1"/>
  <c r="J46" i="1" s="1"/>
  <c r="F45" i="1"/>
  <c r="J45" i="1" s="1"/>
  <c r="F42" i="1"/>
  <c r="J42" i="1" s="1"/>
  <c r="F41" i="1"/>
  <c r="G41" i="1" s="1"/>
  <c r="F39" i="1"/>
  <c r="G39" i="1" s="1"/>
  <c r="F33" i="1"/>
  <c r="G33" i="1" s="1"/>
  <c r="F32" i="1"/>
  <c r="G32" i="1" s="1"/>
  <c r="F31" i="1"/>
  <c r="G31" i="1" s="1"/>
  <c r="F28" i="1"/>
  <c r="G28" i="1" s="1"/>
  <c r="F26" i="1"/>
  <c r="I26" i="1" s="1"/>
  <c r="E40" i="1"/>
  <c r="E38" i="1"/>
  <c r="F38" i="1" s="1"/>
  <c r="G38" i="1" s="1"/>
  <c r="E35" i="1"/>
  <c r="E34" i="1"/>
  <c r="F34" i="1" s="1"/>
  <c r="E27" i="1"/>
  <c r="E25" i="1"/>
  <c r="F25" i="1" s="1"/>
  <c r="I25" i="1" s="1"/>
  <c r="E20" i="1"/>
  <c r="F20" i="1" s="1"/>
  <c r="E16" i="1"/>
  <c r="I38" i="2" l="1"/>
  <c r="I34" i="2"/>
  <c r="I32" i="2"/>
  <c r="I27" i="2"/>
  <c r="I17" i="2"/>
  <c r="G17" i="2"/>
  <c r="I66" i="1"/>
  <c r="I71" i="1"/>
  <c r="G67" i="1"/>
  <c r="I67" i="1"/>
  <c r="I70" i="1"/>
  <c r="I72" i="1"/>
  <c r="G65" i="1"/>
  <c r="I65" i="1"/>
  <c r="I55" i="1"/>
  <c r="G46" i="1"/>
  <c r="F40" i="1"/>
  <c r="G40" i="1" s="1"/>
  <c r="F35" i="1"/>
  <c r="I35" i="1" s="1"/>
  <c r="J41" i="1"/>
  <c r="G54" i="1"/>
  <c r="I54" i="1"/>
  <c r="G49" i="1"/>
  <c r="I49" i="1"/>
  <c r="G47" i="1"/>
  <c r="I47" i="1"/>
  <c r="G60" i="1"/>
  <c r="G45" i="1"/>
  <c r="F27" i="1"/>
  <c r="G27" i="1" s="1"/>
  <c r="F61" i="1"/>
  <c r="I61" i="1" s="1"/>
  <c r="F16" i="1"/>
  <c r="I62" i="1"/>
  <c r="G56" i="1"/>
  <c r="I56" i="1"/>
  <c r="I48" i="1"/>
  <c r="I38" i="1"/>
  <c r="J28" i="1"/>
  <c r="I39" i="1"/>
  <c r="J31" i="1"/>
  <c r="J32" i="1"/>
  <c r="G42" i="1"/>
  <c r="I33" i="1"/>
  <c r="I34" i="1"/>
  <c r="G34" i="1"/>
  <c r="G26" i="1"/>
  <c r="G25" i="1"/>
  <c r="G20" i="1"/>
  <c r="H20" i="1"/>
  <c r="J75" i="1" l="1"/>
  <c r="F75" i="1"/>
  <c r="G35" i="1"/>
  <c r="I40" i="1"/>
  <c r="G61" i="1"/>
  <c r="I27" i="1"/>
  <c r="I75" i="1" s="1"/>
  <c r="G16" i="1"/>
  <c r="G75" i="1" s="1"/>
  <c r="H16" i="1"/>
  <c r="H75" i="1" s="1"/>
</calcChain>
</file>

<file path=xl/sharedStrings.xml><?xml version="1.0" encoding="utf-8"?>
<sst xmlns="http://schemas.openxmlformats.org/spreadsheetml/2006/main" count="211" uniqueCount="106">
  <si>
    <t>LOCATION</t>
  </si>
  <si>
    <t>STATION</t>
  </si>
  <si>
    <t>FROM</t>
  </si>
  <si>
    <t>TO</t>
  </si>
  <si>
    <t>LENGTH</t>
  </si>
  <si>
    <t>FT</t>
  </si>
  <si>
    <t>EACH</t>
  </si>
  <si>
    <t>RPM</t>
  </si>
  <si>
    <t>RAISED PAVEMENT
MARKER REMOVED</t>
  </si>
  <si>
    <t>WHITE</t>
  </si>
  <si>
    <t>ONE-WAY</t>
  </si>
  <si>
    <t>TWO-WAY</t>
  </si>
  <si>
    <t>WHITE/RED</t>
  </si>
  <si>
    <t>YELLOW/RED</t>
  </si>
  <si>
    <t>PRISMATIC RETRO-REFLECTIVE COLORS</t>
  </si>
  <si>
    <t>REMARKS</t>
  </si>
  <si>
    <t>P.787-805</t>
  </si>
  <si>
    <t>S.R. 16/37 EB (LL-2)</t>
  </si>
  <si>
    <t>SLM 15.14</t>
  </si>
  <si>
    <t>TOTALS CARRIED TO P.786</t>
  </si>
  <si>
    <t>(INFORMATION ONLY)</t>
  </si>
  <si>
    <t>120' SPACING ON LANE LINE</t>
  </si>
  <si>
    <t>S.R. 16/37 WB (LL-1)</t>
  </si>
  <si>
    <t>EXIT 105 WB ON-RAMP (RAMP A)</t>
  </si>
  <si>
    <t>DL-1</t>
  </si>
  <si>
    <t>60' SPACING ON DOTTED LINE</t>
  </si>
  <si>
    <t>CH-3</t>
  </si>
  <si>
    <t>40' SPACING ON CHANNELIZING LINE</t>
  </si>
  <si>
    <t>CH-4</t>
  </si>
  <si>
    <t>YEL-4</t>
  </si>
  <si>
    <t>YEL-3</t>
  </si>
  <si>
    <t>-</t>
  </si>
  <si>
    <t>80' SPACING ON EDGE LINE ENTIRE RAMP</t>
  </si>
  <si>
    <t>EXIT 105 WB OFF-RAMP (RAMP B)</t>
  </si>
  <si>
    <t>P.790-791</t>
  </si>
  <si>
    <t>P.789-790</t>
  </si>
  <si>
    <t>P.790</t>
  </si>
  <si>
    <t>P.790-790</t>
  </si>
  <si>
    <t>40' SPACING ON EDGE LINE AT STOP CONDITION</t>
  </si>
  <si>
    <t>CH-5</t>
  </si>
  <si>
    <t>DL-2</t>
  </si>
  <si>
    <t>DL-3</t>
  </si>
  <si>
    <t>P.791</t>
  </si>
  <si>
    <t>EXIT 105 EB OFF-RAMP (RAMP C)</t>
  </si>
  <si>
    <t>CH-6</t>
  </si>
  <si>
    <t>CH-1</t>
  </si>
  <si>
    <t>CH-2</t>
  </si>
  <si>
    <t>P.790-P.791</t>
  </si>
  <si>
    <t>YEL-5</t>
  </si>
  <si>
    <t>80' SPACING ON EDGE LINE (ENTIRE RAMP MINUS STOP CONDITION)</t>
  </si>
  <si>
    <t>EXIT 105 EB ON-RAMP (RAMP D)</t>
  </si>
  <si>
    <t>YEL-6</t>
  </si>
  <si>
    <t>YEL-7</t>
  </si>
  <si>
    <t>CH-7</t>
  </si>
  <si>
    <t>CH-8</t>
  </si>
  <si>
    <t>DL-4</t>
  </si>
  <si>
    <t>EXIT 27 WB ON-RAMP (RAMP E)</t>
  </si>
  <si>
    <t>P.792</t>
  </si>
  <si>
    <t>DL-5</t>
  </si>
  <si>
    <t>CH-11</t>
  </si>
  <si>
    <t>CH-12</t>
  </si>
  <si>
    <t>EXIT 27 WB OFF-RAMP (RAMP F)</t>
  </si>
  <si>
    <t>P.793</t>
  </si>
  <si>
    <t>CH-13</t>
  </si>
  <si>
    <t>CH-14</t>
  </si>
  <si>
    <t>P.793-794</t>
  </si>
  <si>
    <t>DL-6</t>
  </si>
  <si>
    <t>EXIT 27 EB OFF-RAMP (RAMP G)</t>
  </si>
  <si>
    <t>CH-9</t>
  </si>
  <si>
    <t>CH-10</t>
  </si>
  <si>
    <t>EXIT 27 EB ON-RAMP (RAMP H)</t>
  </si>
  <si>
    <t>P.794</t>
  </si>
  <si>
    <t>CH-15</t>
  </si>
  <si>
    <t>CH-16</t>
  </si>
  <si>
    <t>DL-7</t>
  </si>
  <si>
    <t>SHEET
NUMBER</t>
  </si>
  <si>
    <t>TOTALS CARRIED TO GENERAL SUMMARY</t>
  </si>
  <si>
    <t>EXIT 29 WB ON-RAMP (RAMP A - THORNWOOD)</t>
  </si>
  <si>
    <t>S.R. 16 EB RIGHT TURN LANE AT RIVER RD</t>
  </si>
  <si>
    <t>P.795</t>
  </si>
  <si>
    <t>CH-17</t>
  </si>
  <si>
    <t>P.802-803</t>
  </si>
  <si>
    <t>DL-8</t>
  </si>
  <si>
    <t>P.802</t>
  </si>
  <si>
    <t>CH-18</t>
  </si>
  <si>
    <t>CH-19</t>
  </si>
  <si>
    <t>EXIT 29 WB OFF-RAMP (RAMP B - THORNWOOD)</t>
  </si>
  <si>
    <t>P.804-805</t>
  </si>
  <si>
    <t>CH-24</t>
  </si>
  <si>
    <t>CH-25</t>
  </si>
  <si>
    <t>P.805</t>
  </si>
  <si>
    <t>DL-11</t>
  </si>
  <si>
    <t>EXIT 29 EB OFF-RAMP (RAMP C - THORNWOOD)</t>
  </si>
  <si>
    <t>DL-9</t>
  </si>
  <si>
    <t>CH-20</t>
  </si>
  <si>
    <t>CH-21</t>
  </si>
  <si>
    <t>EXIT 29 EB ON-RAMP (RAMP D - THORNWOOD)</t>
  </si>
  <si>
    <t>P.803-804</t>
  </si>
  <si>
    <t>CH-22</t>
  </si>
  <si>
    <t>CH-23</t>
  </si>
  <si>
    <t>P.804</t>
  </si>
  <si>
    <t>DL-10</t>
  </si>
  <si>
    <t>TOTALS THIS SHEET</t>
  </si>
  <si>
    <t>(TOTALS FOR INFORMATION ONLY)</t>
  </si>
  <si>
    <t>TOTALS FROM THIS SHEET (PLAN SPLIT 02/NHS)</t>
  </si>
  <si>
    <t>TOTALS FROM SHEET P.785 (PLAN SPLIT 02/NHS)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</si>
</sst>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(&quot;0&quot;)&quot;"/>
    <numFmt numFmtId="165" formatCode="000\+00.00"/>
    <numFmt numFmtId="166" formatCode="0.00&quot;*&quot;"/>
  </numFmts>
  <fonts count="2" x14ac:knownFonts="1">
    <font>
      <sz val="10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6" fontId="0" fillId="0" borderId="5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textRotation="90"/>
    </xf>
    <xf numFmtId="0" fontId="0" fillId="0" borderId="5" xfId="0" applyBorder="1" applyAlignment="1">
      <alignment horizontal="center" textRotation="90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A617E-1B63-4420-8124-85F3632C2270}">
  <dimension ref="A1:K75"/>
  <sheetViews>
    <sheetView showZeros="0" topLeftCell="A25" zoomScale="85" zoomScaleNormal="85" workbookViewId="0">
      <selection activeCell="F76" sqref="F76"/>
    </sheetView>
  </sheetViews>
  <sheetFormatPr defaultRowHeight="12.75" x14ac:dyDescent="0.2"/>
  <cols>
    <col min="1" max="1" width="15.7109375" style="1" customWidth="1"/>
    <col min="2" max="2" width="55.7109375" style="1" customWidth="1"/>
    <col min="3" max="5" width="15.7109375" style="1" customWidth="1"/>
    <col min="6" max="7" width="9.7109375" style="1" customWidth="1"/>
    <col min="8" max="10" width="15.7109375" style="1" customWidth="1"/>
    <col min="11" max="11" width="79.28515625" style="1" customWidth="1"/>
    <col min="12" max="16384" width="9.140625" style="1"/>
  </cols>
  <sheetData>
    <row r="1" spans="1:11" x14ac:dyDescent="0.2">
      <c r="A1" s="19" t="s">
        <v>75</v>
      </c>
      <c r="B1" s="21" t="s">
        <v>0</v>
      </c>
      <c r="C1" s="21" t="s">
        <v>1</v>
      </c>
      <c r="D1" s="21"/>
      <c r="E1" s="21" t="s">
        <v>4</v>
      </c>
      <c r="F1" s="2">
        <v>621</v>
      </c>
      <c r="G1" s="2">
        <v>621</v>
      </c>
      <c r="H1" s="23" t="s">
        <v>14</v>
      </c>
      <c r="I1" s="23"/>
      <c r="J1" s="23"/>
      <c r="K1" s="25" t="s">
        <v>15</v>
      </c>
    </row>
    <row r="2" spans="1:11" x14ac:dyDescent="0.2">
      <c r="A2" s="20"/>
      <c r="B2" s="22"/>
      <c r="C2" s="22"/>
      <c r="D2" s="22"/>
      <c r="E2" s="22"/>
      <c r="F2" s="15" t="s">
        <v>7</v>
      </c>
      <c r="G2" s="16" t="s">
        <v>8</v>
      </c>
      <c r="H2" s="24" t="s">
        <v>20</v>
      </c>
      <c r="I2" s="24"/>
      <c r="J2" s="24"/>
      <c r="K2" s="26"/>
    </row>
    <row r="3" spans="1:11" x14ac:dyDescent="0.2">
      <c r="A3" s="20"/>
      <c r="B3" s="22"/>
      <c r="C3" s="22"/>
      <c r="D3" s="22"/>
      <c r="E3" s="22"/>
      <c r="F3" s="15"/>
      <c r="G3" s="15"/>
      <c r="H3" s="24" t="s">
        <v>10</v>
      </c>
      <c r="I3" s="24" t="s">
        <v>11</v>
      </c>
      <c r="J3" s="24"/>
      <c r="K3" s="26"/>
    </row>
    <row r="4" spans="1:11" x14ac:dyDescent="0.2">
      <c r="A4" s="20"/>
      <c r="B4" s="22"/>
      <c r="C4" s="22"/>
      <c r="D4" s="22"/>
      <c r="E4" s="22"/>
      <c r="F4" s="15"/>
      <c r="G4" s="15"/>
      <c r="H4" s="24"/>
      <c r="I4" s="24"/>
      <c r="J4" s="24"/>
      <c r="K4" s="26"/>
    </row>
    <row r="5" spans="1:11" x14ac:dyDescent="0.2">
      <c r="A5" s="20"/>
      <c r="B5" s="22"/>
      <c r="C5" s="22"/>
      <c r="D5" s="22"/>
      <c r="E5" s="22"/>
      <c r="F5" s="15"/>
      <c r="G5" s="15"/>
      <c r="H5" s="24"/>
      <c r="I5" s="24"/>
      <c r="J5" s="24"/>
      <c r="K5" s="26"/>
    </row>
    <row r="6" spans="1:11" ht="7.7" customHeight="1" x14ac:dyDescent="0.2">
      <c r="A6" s="20"/>
      <c r="B6" s="22"/>
      <c r="C6" s="22"/>
      <c r="D6" s="22"/>
      <c r="E6" s="22"/>
      <c r="F6" s="15"/>
      <c r="G6" s="15"/>
      <c r="H6" s="24"/>
      <c r="I6" s="24"/>
      <c r="J6" s="24"/>
      <c r="K6" s="26"/>
    </row>
    <row r="7" spans="1:11" x14ac:dyDescent="0.2">
      <c r="A7" s="20"/>
      <c r="B7" s="22"/>
      <c r="C7" s="22"/>
      <c r="D7" s="22"/>
      <c r="E7" s="22"/>
      <c r="F7" s="15"/>
      <c r="G7" s="15"/>
      <c r="H7" s="24"/>
      <c r="I7" s="24"/>
      <c r="J7" s="24"/>
      <c r="K7" s="26"/>
    </row>
    <row r="8" spans="1:11" x14ac:dyDescent="0.2">
      <c r="A8" s="20"/>
      <c r="B8" s="22"/>
      <c r="C8" s="22"/>
      <c r="D8" s="22"/>
      <c r="E8" s="22"/>
      <c r="F8" s="15"/>
      <c r="G8" s="15"/>
      <c r="H8" s="24"/>
      <c r="I8" s="24"/>
      <c r="J8" s="24"/>
      <c r="K8" s="26"/>
    </row>
    <row r="9" spans="1:11" x14ac:dyDescent="0.2">
      <c r="A9" s="20"/>
      <c r="B9" s="22"/>
      <c r="C9" s="22"/>
      <c r="D9" s="22"/>
      <c r="E9" s="22"/>
      <c r="F9" s="15"/>
      <c r="G9" s="15"/>
      <c r="H9" s="24"/>
      <c r="I9" s="24"/>
      <c r="J9" s="24"/>
      <c r="K9" s="26"/>
    </row>
    <row r="10" spans="1:11" x14ac:dyDescent="0.2">
      <c r="A10" s="20"/>
      <c r="B10" s="22"/>
      <c r="C10" s="22"/>
      <c r="D10" s="22"/>
      <c r="E10" s="22"/>
      <c r="F10" s="15"/>
      <c r="G10" s="15"/>
      <c r="H10" s="24"/>
      <c r="I10" s="24"/>
      <c r="J10" s="24"/>
      <c r="K10" s="26"/>
    </row>
    <row r="11" spans="1:11" x14ac:dyDescent="0.2">
      <c r="A11" s="20"/>
      <c r="B11" s="22"/>
      <c r="C11" s="22"/>
      <c r="D11" s="22"/>
      <c r="E11" s="22"/>
      <c r="F11" s="15"/>
      <c r="G11" s="15"/>
      <c r="H11" s="24"/>
      <c r="I11" s="24"/>
      <c r="J11" s="24"/>
      <c r="K11" s="26"/>
    </row>
    <row r="12" spans="1:11" x14ac:dyDescent="0.2">
      <c r="A12" s="20"/>
      <c r="B12" s="22"/>
      <c r="C12" s="22"/>
      <c r="D12" s="22"/>
      <c r="E12" s="22"/>
      <c r="F12" s="15"/>
      <c r="G12" s="15"/>
      <c r="H12" s="24"/>
      <c r="I12" s="24"/>
      <c r="J12" s="24"/>
      <c r="K12" s="26"/>
    </row>
    <row r="13" spans="1:11" x14ac:dyDescent="0.2">
      <c r="A13" s="20"/>
      <c r="B13" s="22"/>
      <c r="C13" s="22"/>
      <c r="D13" s="22"/>
      <c r="E13" s="22"/>
      <c r="F13" s="15"/>
      <c r="G13" s="15"/>
      <c r="H13" s="24"/>
      <c r="I13" s="24"/>
      <c r="J13" s="24"/>
      <c r="K13" s="26"/>
    </row>
    <row r="14" spans="1:11" x14ac:dyDescent="0.2">
      <c r="A14" s="20"/>
      <c r="B14" s="22"/>
      <c r="C14" s="22"/>
      <c r="D14" s="22"/>
      <c r="E14" s="22"/>
      <c r="F14" s="15"/>
      <c r="G14" s="15"/>
      <c r="H14" s="24"/>
      <c r="I14" s="24"/>
      <c r="J14" s="24"/>
      <c r="K14" s="26"/>
    </row>
    <row r="15" spans="1:11" x14ac:dyDescent="0.2">
      <c r="A15" s="20"/>
      <c r="B15" s="22"/>
      <c r="C15" s="4" t="s">
        <v>2</v>
      </c>
      <c r="D15" s="4" t="s">
        <v>3</v>
      </c>
      <c r="E15" s="4" t="s">
        <v>5</v>
      </c>
      <c r="F15" s="4" t="s">
        <v>6</v>
      </c>
      <c r="G15" s="4" t="s">
        <v>6</v>
      </c>
      <c r="H15" s="4" t="s">
        <v>9</v>
      </c>
      <c r="I15" s="4" t="s">
        <v>12</v>
      </c>
      <c r="J15" s="4" t="s">
        <v>13</v>
      </c>
      <c r="K15" s="26"/>
    </row>
    <row r="16" spans="1:11" x14ac:dyDescent="0.2">
      <c r="A16" s="3" t="s">
        <v>16</v>
      </c>
      <c r="B16" s="4" t="s">
        <v>17</v>
      </c>
      <c r="C16" s="6" t="s">
        <v>18</v>
      </c>
      <c r="D16" s="6">
        <v>85200</v>
      </c>
      <c r="E16" s="7">
        <f>(D16-62300)+100</f>
        <v>23000</v>
      </c>
      <c r="F16" s="9">
        <f>(E16/120)+1</f>
        <v>192.66666666666666</v>
      </c>
      <c r="G16" s="9">
        <f>F16</f>
        <v>192.66666666666666</v>
      </c>
      <c r="H16" s="10">
        <f>F16</f>
        <v>192.66666666666666</v>
      </c>
      <c r="I16" s="10"/>
      <c r="J16" s="10"/>
      <c r="K16" s="5" t="s">
        <v>21</v>
      </c>
    </row>
    <row r="17" spans="1:11" x14ac:dyDescent="0.2">
      <c r="A17" s="3"/>
      <c r="B17" s="4"/>
      <c r="C17" s="6"/>
      <c r="D17" s="6"/>
      <c r="E17" s="7"/>
      <c r="F17" s="9"/>
      <c r="G17" s="9"/>
      <c r="H17" s="10"/>
      <c r="I17" s="10"/>
      <c r="J17" s="10"/>
      <c r="K17" s="5"/>
    </row>
    <row r="18" spans="1:11" x14ac:dyDescent="0.2">
      <c r="A18" s="3"/>
      <c r="B18" s="4"/>
      <c r="C18" s="6"/>
      <c r="D18" s="6"/>
      <c r="E18" s="7"/>
      <c r="F18" s="9"/>
      <c r="G18" s="9"/>
      <c r="H18" s="10"/>
      <c r="I18" s="10"/>
      <c r="J18" s="10"/>
      <c r="K18" s="5"/>
    </row>
    <row r="19" spans="1:11" x14ac:dyDescent="0.2">
      <c r="A19" s="3"/>
      <c r="B19" s="4"/>
      <c r="C19" s="6"/>
      <c r="D19" s="6"/>
      <c r="E19" s="9"/>
      <c r="F19" s="9"/>
      <c r="G19" s="9"/>
      <c r="H19" s="10"/>
      <c r="I19" s="10"/>
      <c r="J19" s="10"/>
      <c r="K19" s="5"/>
    </row>
    <row r="20" spans="1:11" x14ac:dyDescent="0.2">
      <c r="A20" s="3" t="s">
        <v>16</v>
      </c>
      <c r="B20" s="4" t="s">
        <v>22</v>
      </c>
      <c r="C20" s="6" t="s">
        <v>18</v>
      </c>
      <c r="D20" s="6">
        <v>85200</v>
      </c>
      <c r="E20" s="7">
        <f>(D20-62300)+100</f>
        <v>23000</v>
      </c>
      <c r="F20" s="9">
        <f>(E20/120)+1</f>
        <v>192.66666666666666</v>
      </c>
      <c r="G20" s="9">
        <f>F20</f>
        <v>192.66666666666666</v>
      </c>
      <c r="H20" s="10">
        <f>F20</f>
        <v>192.66666666666666</v>
      </c>
      <c r="I20" s="10"/>
      <c r="J20" s="10"/>
      <c r="K20" s="5" t="s">
        <v>21</v>
      </c>
    </row>
    <row r="21" spans="1:11" x14ac:dyDescent="0.2">
      <c r="A21" s="3"/>
      <c r="B21" s="4"/>
      <c r="C21" s="6"/>
      <c r="D21" s="6"/>
      <c r="E21" s="7"/>
      <c r="F21" s="9"/>
      <c r="G21" s="9"/>
      <c r="H21" s="10"/>
      <c r="I21" s="10"/>
      <c r="J21" s="10"/>
      <c r="K21" s="5"/>
    </row>
    <row r="22" spans="1:11" x14ac:dyDescent="0.2">
      <c r="A22" s="3"/>
      <c r="B22" s="4"/>
      <c r="C22" s="6"/>
      <c r="D22" s="6"/>
      <c r="E22" s="7"/>
      <c r="F22" s="9"/>
      <c r="G22" s="9"/>
      <c r="H22" s="10"/>
      <c r="I22" s="10"/>
      <c r="J22" s="10"/>
      <c r="K22" s="5"/>
    </row>
    <row r="23" spans="1:11" x14ac:dyDescent="0.2">
      <c r="A23" s="3"/>
      <c r="B23" s="4"/>
      <c r="C23" s="6"/>
      <c r="D23" s="6"/>
      <c r="E23" s="9"/>
      <c r="F23" s="9"/>
      <c r="G23" s="9"/>
      <c r="H23" s="10"/>
      <c r="I23" s="10"/>
      <c r="J23" s="10"/>
      <c r="K23" s="5"/>
    </row>
    <row r="24" spans="1:11" x14ac:dyDescent="0.2">
      <c r="A24" s="3"/>
      <c r="B24" s="4" t="s">
        <v>23</v>
      </c>
      <c r="C24" s="6"/>
      <c r="D24" s="6"/>
      <c r="E24" s="9"/>
      <c r="F24" s="9"/>
      <c r="G24" s="9"/>
      <c r="H24" s="10"/>
      <c r="I24" s="10"/>
      <c r="J24" s="10"/>
      <c r="K24" s="5"/>
    </row>
    <row r="25" spans="1:11" x14ac:dyDescent="0.2">
      <c r="A25" s="3" t="s">
        <v>35</v>
      </c>
      <c r="B25" s="4" t="s">
        <v>24</v>
      </c>
      <c r="C25" s="6">
        <v>65375</v>
      </c>
      <c r="D25" s="6">
        <v>66046.289999999994</v>
      </c>
      <c r="E25" s="8">
        <f>D25-C25</f>
        <v>671.2899999999936</v>
      </c>
      <c r="F25" s="9">
        <f>(E25/60)+1</f>
        <v>12.188166666666559</v>
      </c>
      <c r="G25" s="9">
        <f>F25</f>
        <v>12.188166666666559</v>
      </c>
      <c r="H25" s="10"/>
      <c r="I25" s="10">
        <f>F25</f>
        <v>12.188166666666559</v>
      </c>
      <c r="J25" s="10"/>
      <c r="K25" s="5" t="s">
        <v>25</v>
      </c>
    </row>
    <row r="26" spans="1:11" x14ac:dyDescent="0.2">
      <c r="A26" s="3" t="s">
        <v>36</v>
      </c>
      <c r="B26" s="4" t="s">
        <v>26</v>
      </c>
      <c r="C26" s="6">
        <v>66046.289999999994</v>
      </c>
      <c r="D26" s="6">
        <v>66251.55</v>
      </c>
      <c r="E26" s="11">
        <v>206.86</v>
      </c>
      <c r="F26" s="9">
        <f>(E26/40)+1</f>
        <v>6.1715</v>
      </c>
      <c r="G26" s="9">
        <f>F26</f>
        <v>6.1715</v>
      </c>
      <c r="H26" s="10"/>
      <c r="I26" s="10">
        <f>F26</f>
        <v>6.1715</v>
      </c>
      <c r="J26" s="10"/>
      <c r="K26" s="5" t="s">
        <v>27</v>
      </c>
    </row>
    <row r="27" spans="1:11" x14ac:dyDescent="0.2">
      <c r="A27" s="3" t="s">
        <v>36</v>
      </c>
      <c r="B27" s="4" t="s">
        <v>28</v>
      </c>
      <c r="C27" s="6">
        <v>66046.289999999994</v>
      </c>
      <c r="D27" s="6">
        <v>66252</v>
      </c>
      <c r="E27" s="8">
        <f>D27-C27</f>
        <v>205.7100000000064</v>
      </c>
      <c r="F27" s="9">
        <f>(E27/40)+1</f>
        <v>6.1427500000001602</v>
      </c>
      <c r="G27" s="9">
        <f>F27</f>
        <v>6.1427500000001602</v>
      </c>
      <c r="H27" s="10"/>
      <c r="I27" s="10">
        <f>F27</f>
        <v>6.1427500000001602</v>
      </c>
      <c r="J27" s="10"/>
      <c r="K27" s="5" t="s">
        <v>27</v>
      </c>
    </row>
    <row r="28" spans="1:11" x14ac:dyDescent="0.2">
      <c r="A28" s="3" t="s">
        <v>37</v>
      </c>
      <c r="B28" s="4" t="s">
        <v>30</v>
      </c>
      <c r="C28" s="6" t="s">
        <v>31</v>
      </c>
      <c r="D28" s="6" t="s">
        <v>31</v>
      </c>
      <c r="E28" s="11">
        <v>1280</v>
      </c>
      <c r="F28" s="9">
        <f>(E28/80)+1</f>
        <v>17</v>
      </c>
      <c r="G28" s="9">
        <f>F28</f>
        <v>17</v>
      </c>
      <c r="H28" s="10"/>
      <c r="I28" s="10"/>
      <c r="J28" s="10">
        <f>F28</f>
        <v>17</v>
      </c>
      <c r="K28" s="5" t="s">
        <v>32</v>
      </c>
    </row>
    <row r="29" spans="1:11" x14ac:dyDescent="0.2">
      <c r="A29" s="3"/>
      <c r="B29" s="4"/>
      <c r="C29" s="6"/>
      <c r="D29" s="6"/>
      <c r="E29" s="8"/>
      <c r="F29" s="9"/>
      <c r="G29" s="9"/>
      <c r="H29" s="10"/>
      <c r="I29" s="10"/>
      <c r="J29" s="10"/>
      <c r="K29" s="5"/>
    </row>
    <row r="30" spans="1:11" x14ac:dyDescent="0.2">
      <c r="A30" s="3"/>
      <c r="B30" s="4" t="s">
        <v>33</v>
      </c>
      <c r="C30" s="6"/>
      <c r="D30" s="6"/>
      <c r="E30" s="8"/>
      <c r="F30" s="9"/>
      <c r="G30" s="9"/>
      <c r="H30" s="10"/>
      <c r="I30" s="10"/>
      <c r="J30" s="10"/>
      <c r="K30" s="5"/>
    </row>
    <row r="31" spans="1:11" x14ac:dyDescent="0.2">
      <c r="A31" s="3" t="s">
        <v>36</v>
      </c>
      <c r="B31" s="4" t="s">
        <v>29</v>
      </c>
      <c r="C31" s="6" t="s">
        <v>31</v>
      </c>
      <c r="D31" s="6" t="s">
        <v>31</v>
      </c>
      <c r="E31" s="11">
        <v>400</v>
      </c>
      <c r="F31" s="9">
        <f>(E31/40)+1</f>
        <v>11</v>
      </c>
      <c r="G31" s="9">
        <f t="shared" ref="G31:G72" si="0">F31</f>
        <v>11</v>
      </c>
      <c r="H31" s="10"/>
      <c r="I31" s="10"/>
      <c r="J31" s="10">
        <f>F31</f>
        <v>11</v>
      </c>
      <c r="K31" s="5" t="s">
        <v>38</v>
      </c>
    </row>
    <row r="32" spans="1:11" x14ac:dyDescent="0.2">
      <c r="A32" s="3" t="s">
        <v>36</v>
      </c>
      <c r="B32" s="4" t="s">
        <v>29</v>
      </c>
      <c r="C32" s="6" t="s">
        <v>31</v>
      </c>
      <c r="D32" s="6" t="s">
        <v>31</v>
      </c>
      <c r="E32" s="11">
        <v>841.7</v>
      </c>
      <c r="F32" s="9">
        <f>(E32/80)+1</f>
        <v>11.52125</v>
      </c>
      <c r="G32" s="9">
        <f t="shared" si="0"/>
        <v>11.52125</v>
      </c>
      <c r="H32" s="10"/>
      <c r="I32" s="10"/>
      <c r="J32" s="10">
        <f>F32</f>
        <v>11.52125</v>
      </c>
      <c r="K32" s="5" t="s">
        <v>49</v>
      </c>
    </row>
    <row r="33" spans="1:11" x14ac:dyDescent="0.2">
      <c r="A33" s="3" t="s">
        <v>34</v>
      </c>
      <c r="B33" s="4" t="s">
        <v>39</v>
      </c>
      <c r="C33" s="6">
        <v>66873.27</v>
      </c>
      <c r="D33" s="6">
        <v>67021.899999999994</v>
      </c>
      <c r="E33" s="11">
        <v>149.88</v>
      </c>
      <c r="F33" s="9">
        <f>(E33/40)+1</f>
        <v>4.7469999999999999</v>
      </c>
      <c r="G33" s="9">
        <f t="shared" si="0"/>
        <v>4.7469999999999999</v>
      </c>
      <c r="H33" s="10"/>
      <c r="I33" s="10">
        <f t="shared" ref="I33" si="1">F33</f>
        <v>4.7469999999999999</v>
      </c>
      <c r="J33" s="10"/>
      <c r="K33" s="5" t="s">
        <v>27</v>
      </c>
    </row>
    <row r="34" spans="1:11" x14ac:dyDescent="0.2">
      <c r="A34" s="3" t="s">
        <v>34</v>
      </c>
      <c r="B34" s="4" t="s">
        <v>44</v>
      </c>
      <c r="C34" s="6">
        <v>66872.5</v>
      </c>
      <c r="D34" s="6">
        <v>67021.899999999994</v>
      </c>
      <c r="E34" s="8">
        <f>D34-C34</f>
        <v>149.39999999999418</v>
      </c>
      <c r="F34" s="9">
        <f>(E34/40)+1</f>
        <v>4.7349999999998547</v>
      </c>
      <c r="G34" s="9">
        <f t="shared" si="0"/>
        <v>4.7349999999998547</v>
      </c>
      <c r="H34" s="10"/>
      <c r="I34" s="10">
        <f t="shared" ref="I34" si="2">F34</f>
        <v>4.7349999999998547</v>
      </c>
      <c r="J34" s="10"/>
      <c r="K34" s="5" t="s">
        <v>27</v>
      </c>
    </row>
    <row r="35" spans="1:11" x14ac:dyDescent="0.2">
      <c r="A35" s="3" t="s">
        <v>42</v>
      </c>
      <c r="B35" s="4" t="s">
        <v>41</v>
      </c>
      <c r="C35" s="6">
        <v>67021.899999999994</v>
      </c>
      <c r="D35" s="6">
        <v>67500</v>
      </c>
      <c r="E35" s="8">
        <f>D35-C35</f>
        <v>478.10000000000582</v>
      </c>
      <c r="F35" s="9">
        <f>(E35/60)+1</f>
        <v>8.9683333333334296</v>
      </c>
      <c r="G35" s="9">
        <f t="shared" si="0"/>
        <v>8.9683333333334296</v>
      </c>
      <c r="H35" s="10"/>
      <c r="I35" s="10">
        <f t="shared" ref="I35" si="3">F35</f>
        <v>8.9683333333334296</v>
      </c>
      <c r="J35" s="10"/>
      <c r="K35" s="5" t="s">
        <v>25</v>
      </c>
    </row>
    <row r="36" spans="1:11" x14ac:dyDescent="0.2">
      <c r="A36" s="3"/>
      <c r="B36" s="4"/>
      <c r="C36" s="6"/>
      <c r="D36" s="6"/>
      <c r="E36" s="8"/>
      <c r="F36" s="9"/>
      <c r="G36" s="9"/>
      <c r="H36" s="10"/>
      <c r="I36" s="10"/>
      <c r="J36" s="10"/>
      <c r="K36" s="5"/>
    </row>
    <row r="37" spans="1:11" x14ac:dyDescent="0.2">
      <c r="A37" s="3"/>
      <c r="B37" s="4" t="s">
        <v>43</v>
      </c>
      <c r="C37" s="6"/>
      <c r="D37" s="6"/>
      <c r="E37" s="8"/>
      <c r="F37" s="9"/>
      <c r="G37" s="9"/>
      <c r="H37" s="10"/>
      <c r="I37" s="10"/>
      <c r="J37" s="10"/>
      <c r="K37" s="5"/>
    </row>
    <row r="38" spans="1:11" x14ac:dyDescent="0.2">
      <c r="A38" s="3" t="s">
        <v>35</v>
      </c>
      <c r="B38" s="4" t="s">
        <v>40</v>
      </c>
      <c r="C38" s="6">
        <v>65575</v>
      </c>
      <c r="D38" s="6">
        <v>65975.77</v>
      </c>
      <c r="E38" s="8">
        <f t="shared" ref="E38" si="4">D38-C38</f>
        <v>400.77000000000407</v>
      </c>
      <c r="F38" s="9">
        <f>(E38/60)+1</f>
        <v>7.6795000000000675</v>
      </c>
      <c r="G38" s="9">
        <f t="shared" si="0"/>
        <v>7.6795000000000675</v>
      </c>
      <c r="H38" s="10"/>
      <c r="I38" s="10">
        <f t="shared" ref="I38" si="5">F38</f>
        <v>7.6795000000000675</v>
      </c>
      <c r="J38" s="10"/>
      <c r="K38" s="5" t="s">
        <v>25</v>
      </c>
    </row>
    <row r="39" spans="1:11" x14ac:dyDescent="0.2">
      <c r="A39" s="3" t="s">
        <v>36</v>
      </c>
      <c r="B39" s="4" t="s">
        <v>45</v>
      </c>
      <c r="C39" s="6">
        <v>65975.77</v>
      </c>
      <c r="D39" s="6">
        <v>66176.52</v>
      </c>
      <c r="E39" s="11">
        <v>201.58</v>
      </c>
      <c r="F39" s="9">
        <f>(E39/40)+1</f>
        <v>6.0395000000000003</v>
      </c>
      <c r="G39" s="9">
        <f t="shared" si="0"/>
        <v>6.0395000000000003</v>
      </c>
      <c r="H39" s="10"/>
      <c r="I39" s="10">
        <f t="shared" ref="I39" si="6">F39</f>
        <v>6.0395000000000003</v>
      </c>
      <c r="J39" s="10"/>
      <c r="K39" s="5" t="s">
        <v>27</v>
      </c>
    </row>
    <row r="40" spans="1:11" x14ac:dyDescent="0.2">
      <c r="A40" s="3" t="s">
        <v>36</v>
      </c>
      <c r="B40" s="4" t="s">
        <v>46</v>
      </c>
      <c r="C40" s="6">
        <v>65975.77</v>
      </c>
      <c r="D40" s="6">
        <v>66177</v>
      </c>
      <c r="E40" s="8">
        <f>D40-C40</f>
        <v>201.22999999999593</v>
      </c>
      <c r="F40" s="9">
        <f>(E40/40)+1</f>
        <v>6.0307499999998981</v>
      </c>
      <c r="G40" s="9">
        <f t="shared" si="0"/>
        <v>6.0307499999998981</v>
      </c>
      <c r="H40" s="10"/>
      <c r="I40" s="10">
        <f t="shared" ref="I40" si="7">F40</f>
        <v>6.0307499999998981</v>
      </c>
      <c r="J40" s="10"/>
      <c r="K40" s="5" t="s">
        <v>27</v>
      </c>
    </row>
    <row r="41" spans="1:11" x14ac:dyDescent="0.2">
      <c r="A41" s="3" t="s">
        <v>47</v>
      </c>
      <c r="B41" s="4" t="s">
        <v>48</v>
      </c>
      <c r="C41" s="6" t="s">
        <v>31</v>
      </c>
      <c r="D41" s="6" t="s">
        <v>31</v>
      </c>
      <c r="E41" s="11">
        <v>471.14</v>
      </c>
      <c r="F41" s="9">
        <f>(E41/80)+1</f>
        <v>6.8892499999999997</v>
      </c>
      <c r="G41" s="9">
        <f t="shared" si="0"/>
        <v>6.8892499999999997</v>
      </c>
      <c r="H41" s="10"/>
      <c r="I41" s="10"/>
      <c r="J41" s="10">
        <f>F41</f>
        <v>6.8892499999999997</v>
      </c>
      <c r="K41" s="5" t="s">
        <v>49</v>
      </c>
    </row>
    <row r="42" spans="1:11" x14ac:dyDescent="0.2">
      <c r="A42" s="3" t="s">
        <v>47</v>
      </c>
      <c r="B42" s="4" t="s">
        <v>48</v>
      </c>
      <c r="C42" s="6" t="s">
        <v>31</v>
      </c>
      <c r="D42" s="6" t="s">
        <v>31</v>
      </c>
      <c r="E42" s="11">
        <v>400</v>
      </c>
      <c r="F42" s="9">
        <f>(E42/40)+1</f>
        <v>11</v>
      </c>
      <c r="G42" s="9">
        <f t="shared" si="0"/>
        <v>11</v>
      </c>
      <c r="H42" s="10"/>
      <c r="I42" s="10"/>
      <c r="J42" s="10">
        <f>F42</f>
        <v>11</v>
      </c>
      <c r="K42" s="5" t="s">
        <v>38</v>
      </c>
    </row>
    <row r="43" spans="1:11" x14ac:dyDescent="0.2">
      <c r="A43" s="3"/>
      <c r="B43" s="4"/>
      <c r="C43" s="6"/>
      <c r="D43" s="6"/>
      <c r="E43" s="8"/>
      <c r="F43" s="9"/>
      <c r="G43" s="9"/>
      <c r="H43" s="10"/>
      <c r="I43" s="10"/>
      <c r="J43" s="10"/>
      <c r="K43" s="5"/>
    </row>
    <row r="44" spans="1:11" x14ac:dyDescent="0.2">
      <c r="A44" s="3"/>
      <c r="B44" s="4" t="s">
        <v>50</v>
      </c>
      <c r="C44" s="6"/>
      <c r="D44" s="6"/>
      <c r="E44" s="8"/>
      <c r="F44" s="9"/>
      <c r="G44" s="9"/>
      <c r="H44" s="10"/>
      <c r="I44" s="10"/>
      <c r="J44" s="10"/>
      <c r="K44" s="5"/>
    </row>
    <row r="45" spans="1:11" x14ac:dyDescent="0.2">
      <c r="A45" s="3" t="s">
        <v>42</v>
      </c>
      <c r="B45" s="4" t="s">
        <v>51</v>
      </c>
      <c r="C45" s="6" t="s">
        <v>31</v>
      </c>
      <c r="D45" s="6" t="s">
        <v>31</v>
      </c>
      <c r="E45" s="11">
        <v>184.18</v>
      </c>
      <c r="F45" s="9">
        <f>(E45/80)+1</f>
        <v>3.3022499999999999</v>
      </c>
      <c r="G45" s="9">
        <f t="shared" si="0"/>
        <v>3.3022499999999999</v>
      </c>
      <c r="H45" s="10"/>
      <c r="I45" s="10"/>
      <c r="J45" s="10">
        <f>F45</f>
        <v>3.3022499999999999</v>
      </c>
      <c r="K45" s="5" t="s">
        <v>32</v>
      </c>
    </row>
    <row r="46" spans="1:11" x14ac:dyDescent="0.2">
      <c r="A46" s="3" t="s">
        <v>42</v>
      </c>
      <c r="B46" s="4" t="s">
        <v>52</v>
      </c>
      <c r="C46" s="6" t="s">
        <v>31</v>
      </c>
      <c r="D46" s="6" t="s">
        <v>31</v>
      </c>
      <c r="E46" s="11">
        <v>656.22</v>
      </c>
      <c r="F46" s="9">
        <f>(E46/80)+1</f>
        <v>9.20275</v>
      </c>
      <c r="G46" s="9">
        <f t="shared" si="0"/>
        <v>9.20275</v>
      </c>
      <c r="H46" s="10"/>
      <c r="I46" s="10"/>
      <c r="J46" s="10">
        <f>F46</f>
        <v>9.20275</v>
      </c>
      <c r="K46" s="5" t="s">
        <v>32</v>
      </c>
    </row>
    <row r="47" spans="1:11" x14ac:dyDescent="0.2">
      <c r="A47" s="3" t="s">
        <v>42</v>
      </c>
      <c r="B47" s="4" t="s">
        <v>53</v>
      </c>
      <c r="C47" s="6">
        <v>67674</v>
      </c>
      <c r="D47" s="6">
        <v>67888.59</v>
      </c>
      <c r="E47" s="8">
        <f>D47-C47</f>
        <v>214.58999999999651</v>
      </c>
      <c r="F47" s="9">
        <f>(E47/40)+1</f>
        <v>6.3647499999999129</v>
      </c>
      <c r="G47" s="9">
        <f t="shared" si="0"/>
        <v>6.3647499999999129</v>
      </c>
      <c r="H47" s="10"/>
      <c r="I47" s="10">
        <f t="shared" ref="I47" si="8">F47</f>
        <v>6.3647499999999129</v>
      </c>
      <c r="J47" s="10"/>
      <c r="K47" s="5" t="s">
        <v>27</v>
      </c>
    </row>
    <row r="48" spans="1:11" x14ac:dyDescent="0.2">
      <c r="A48" s="3" t="s">
        <v>42</v>
      </c>
      <c r="B48" s="4" t="s">
        <v>54</v>
      </c>
      <c r="C48" s="6">
        <v>67674.58</v>
      </c>
      <c r="D48" s="6">
        <v>67888.59</v>
      </c>
      <c r="E48" s="11">
        <v>215.36</v>
      </c>
      <c r="F48" s="9">
        <f>(E48/40)+1</f>
        <v>6.3840000000000003</v>
      </c>
      <c r="G48" s="9">
        <f t="shared" si="0"/>
        <v>6.3840000000000003</v>
      </c>
      <c r="H48" s="10"/>
      <c r="I48" s="10">
        <f t="shared" ref="I48" si="9">F48</f>
        <v>6.3840000000000003</v>
      </c>
      <c r="J48" s="10"/>
      <c r="K48" s="5" t="s">
        <v>27</v>
      </c>
    </row>
    <row r="49" spans="1:11" x14ac:dyDescent="0.2">
      <c r="A49" s="3" t="s">
        <v>42</v>
      </c>
      <c r="B49" s="4" t="s">
        <v>55</v>
      </c>
      <c r="C49" s="6">
        <v>67888.59</v>
      </c>
      <c r="D49" s="6">
        <v>68200</v>
      </c>
      <c r="E49" s="8">
        <f>D49-C49</f>
        <v>311.41000000000349</v>
      </c>
      <c r="F49" s="9">
        <f>(E49/60)+1</f>
        <v>6.190166666666725</v>
      </c>
      <c r="G49" s="9">
        <f t="shared" si="0"/>
        <v>6.190166666666725</v>
      </c>
      <c r="H49" s="10"/>
      <c r="I49" s="10">
        <f t="shared" ref="I49" si="10">F49</f>
        <v>6.190166666666725</v>
      </c>
      <c r="J49" s="10"/>
      <c r="K49" s="5" t="s">
        <v>25</v>
      </c>
    </row>
    <row r="50" spans="1:11" x14ac:dyDescent="0.2">
      <c r="A50" s="3"/>
      <c r="B50" s="4"/>
      <c r="C50" s="6"/>
      <c r="D50" s="6"/>
      <c r="E50" s="8"/>
      <c r="F50" s="9"/>
      <c r="G50" s="9"/>
      <c r="H50" s="10"/>
      <c r="I50" s="10"/>
      <c r="J50" s="10"/>
      <c r="K50" s="5"/>
    </row>
    <row r="51" spans="1:11" x14ac:dyDescent="0.2">
      <c r="A51" s="3"/>
      <c r="B51" s="4"/>
      <c r="C51" s="6"/>
      <c r="D51" s="6"/>
      <c r="E51" s="8"/>
      <c r="F51" s="9"/>
      <c r="G51" s="9"/>
      <c r="H51" s="10"/>
      <c r="I51" s="10"/>
      <c r="J51" s="10"/>
      <c r="K51" s="5"/>
    </row>
    <row r="52" spans="1:11" x14ac:dyDescent="0.2">
      <c r="A52" s="3"/>
      <c r="B52" s="4"/>
      <c r="C52" s="6"/>
      <c r="D52" s="6"/>
      <c r="E52" s="8"/>
      <c r="F52" s="9"/>
      <c r="G52" s="9"/>
      <c r="H52" s="10"/>
      <c r="I52" s="10"/>
      <c r="J52" s="10"/>
      <c r="K52" s="5"/>
    </row>
    <row r="53" spans="1:11" x14ac:dyDescent="0.2">
      <c r="A53" s="3"/>
      <c r="B53" s="4" t="s">
        <v>56</v>
      </c>
      <c r="C53" s="6"/>
      <c r="D53" s="6"/>
      <c r="E53" s="8"/>
      <c r="F53" s="9"/>
      <c r="G53" s="9"/>
      <c r="H53" s="10"/>
      <c r="I53" s="10"/>
      <c r="J53" s="10"/>
      <c r="K53" s="5"/>
    </row>
    <row r="54" spans="1:11" x14ac:dyDescent="0.2">
      <c r="A54" s="3" t="s">
        <v>57</v>
      </c>
      <c r="B54" s="4" t="s">
        <v>58</v>
      </c>
      <c r="C54" s="6">
        <v>68200</v>
      </c>
      <c r="D54" s="6">
        <v>68911.23</v>
      </c>
      <c r="E54" s="8">
        <f>D54-C54</f>
        <v>711.22999999999593</v>
      </c>
      <c r="F54" s="9">
        <f>(E54/60)+1</f>
        <v>12.853833333333265</v>
      </c>
      <c r="G54" s="9">
        <f t="shared" si="0"/>
        <v>12.853833333333265</v>
      </c>
      <c r="H54" s="10"/>
      <c r="I54" s="10">
        <f t="shared" ref="I54" si="11">F54</f>
        <v>12.853833333333265</v>
      </c>
      <c r="J54" s="10"/>
      <c r="K54" s="5" t="s">
        <v>25</v>
      </c>
    </row>
    <row r="55" spans="1:11" x14ac:dyDescent="0.2">
      <c r="A55" s="3" t="s">
        <v>57</v>
      </c>
      <c r="B55" s="4" t="s">
        <v>59</v>
      </c>
      <c r="C55" s="6">
        <v>68911.23</v>
      </c>
      <c r="D55" s="6">
        <v>69141.73</v>
      </c>
      <c r="E55" s="11">
        <v>231.75</v>
      </c>
      <c r="F55" s="9">
        <f>(E55/40)+1</f>
        <v>6.7937500000000002</v>
      </c>
      <c r="G55" s="9">
        <f t="shared" si="0"/>
        <v>6.7937500000000002</v>
      </c>
      <c r="H55" s="10"/>
      <c r="I55" s="10">
        <f t="shared" ref="I55" si="12">F55</f>
        <v>6.7937500000000002</v>
      </c>
      <c r="J55" s="10"/>
      <c r="K55" s="5" t="s">
        <v>27</v>
      </c>
    </row>
    <row r="56" spans="1:11" x14ac:dyDescent="0.2">
      <c r="A56" s="3" t="s">
        <v>57</v>
      </c>
      <c r="B56" s="4" t="s">
        <v>60</v>
      </c>
      <c r="C56" s="6">
        <v>68911.23</v>
      </c>
      <c r="D56" s="6">
        <v>69143</v>
      </c>
      <c r="E56" s="8">
        <f>D56-C56</f>
        <v>231.77000000000407</v>
      </c>
      <c r="F56" s="9">
        <f>(E56/40)+1</f>
        <v>6.794250000000102</v>
      </c>
      <c r="G56" s="9">
        <f t="shared" si="0"/>
        <v>6.794250000000102</v>
      </c>
      <c r="H56" s="10"/>
      <c r="I56" s="10">
        <f t="shared" ref="I56" si="13">F56</f>
        <v>6.794250000000102</v>
      </c>
      <c r="J56" s="10"/>
      <c r="K56" s="5" t="s">
        <v>27</v>
      </c>
    </row>
    <row r="57" spans="1:11" x14ac:dyDescent="0.2">
      <c r="A57" s="3"/>
      <c r="B57" s="4"/>
      <c r="C57" s="6"/>
      <c r="D57" s="6"/>
      <c r="E57" s="8"/>
      <c r="F57" s="9"/>
      <c r="G57" s="9"/>
      <c r="H57" s="10"/>
      <c r="I57" s="10"/>
      <c r="J57" s="10"/>
      <c r="K57" s="5"/>
    </row>
    <row r="58" spans="1:11" x14ac:dyDescent="0.2">
      <c r="A58" s="3"/>
      <c r="B58" s="4"/>
      <c r="C58" s="6"/>
      <c r="D58" s="6"/>
      <c r="E58" s="8"/>
      <c r="F58" s="9"/>
      <c r="G58" s="9"/>
      <c r="H58" s="10"/>
      <c r="I58" s="10"/>
      <c r="J58" s="10"/>
      <c r="K58" s="5"/>
    </row>
    <row r="59" spans="1:11" x14ac:dyDescent="0.2">
      <c r="A59" s="3"/>
      <c r="B59" s="4" t="s">
        <v>61</v>
      </c>
      <c r="C59" s="6"/>
      <c r="D59" s="6"/>
      <c r="E59" s="8"/>
      <c r="F59" s="9"/>
      <c r="G59" s="9"/>
      <c r="H59" s="10"/>
      <c r="I59" s="10"/>
      <c r="J59" s="10"/>
      <c r="K59" s="5"/>
    </row>
    <row r="60" spans="1:11" x14ac:dyDescent="0.2">
      <c r="A60" s="3" t="s">
        <v>62</v>
      </c>
      <c r="B60" s="4" t="s">
        <v>63</v>
      </c>
      <c r="C60" s="6">
        <v>70276.3</v>
      </c>
      <c r="D60" s="6">
        <v>70422.81</v>
      </c>
      <c r="E60" s="11">
        <v>147.74</v>
      </c>
      <c r="F60" s="9">
        <f>(E60/40)+1</f>
        <v>4.6935000000000002</v>
      </c>
      <c r="G60" s="9">
        <f t="shared" si="0"/>
        <v>4.6935000000000002</v>
      </c>
      <c r="H60" s="10"/>
      <c r="I60" s="10">
        <f>F60</f>
        <v>4.6935000000000002</v>
      </c>
      <c r="J60" s="10"/>
      <c r="K60" s="5" t="s">
        <v>27</v>
      </c>
    </row>
    <row r="61" spans="1:11" x14ac:dyDescent="0.2">
      <c r="A61" s="3" t="s">
        <v>62</v>
      </c>
      <c r="B61" s="4" t="s">
        <v>64</v>
      </c>
      <c r="C61" s="6">
        <v>70275</v>
      </c>
      <c r="D61" s="6">
        <v>70422.81</v>
      </c>
      <c r="E61" s="8">
        <f>D61-C61</f>
        <v>147.80999999999767</v>
      </c>
      <c r="F61" s="9">
        <f>(E61/40)+1</f>
        <v>4.695249999999942</v>
      </c>
      <c r="G61" s="9">
        <f t="shared" si="0"/>
        <v>4.695249999999942</v>
      </c>
      <c r="H61" s="10"/>
      <c r="I61" s="10">
        <f t="shared" ref="I61" si="14">F61</f>
        <v>4.695249999999942</v>
      </c>
      <c r="J61" s="10"/>
      <c r="K61" s="5" t="s">
        <v>27</v>
      </c>
    </row>
    <row r="62" spans="1:11" x14ac:dyDescent="0.2">
      <c r="A62" s="3" t="s">
        <v>65</v>
      </c>
      <c r="B62" s="4" t="s">
        <v>66</v>
      </c>
      <c r="C62" s="6">
        <v>70422.81</v>
      </c>
      <c r="D62" s="6">
        <v>70900</v>
      </c>
      <c r="E62" s="8">
        <f>D62-C62</f>
        <v>477.19000000000233</v>
      </c>
      <c r="F62" s="9">
        <f>(E62/60)+1</f>
        <v>8.9531666666667054</v>
      </c>
      <c r="G62" s="9">
        <f t="shared" si="0"/>
        <v>8.9531666666667054</v>
      </c>
      <c r="H62" s="10"/>
      <c r="I62" s="10">
        <f t="shared" ref="I62" si="15">F62</f>
        <v>8.9531666666667054</v>
      </c>
      <c r="J62" s="10"/>
      <c r="K62" s="5" t="s">
        <v>25</v>
      </c>
    </row>
    <row r="63" spans="1:11" x14ac:dyDescent="0.2">
      <c r="A63" s="3"/>
      <c r="B63" s="4"/>
      <c r="C63" s="6"/>
      <c r="D63" s="6"/>
      <c r="E63" s="8"/>
      <c r="F63" s="9"/>
      <c r="G63" s="9"/>
      <c r="H63" s="10"/>
      <c r="I63" s="10"/>
      <c r="J63" s="10"/>
      <c r="K63" s="5"/>
    </row>
    <row r="64" spans="1:11" x14ac:dyDescent="0.2">
      <c r="A64" s="3"/>
      <c r="B64" s="4" t="s">
        <v>67</v>
      </c>
      <c r="C64" s="6"/>
      <c r="D64" s="6"/>
      <c r="E64" s="8"/>
      <c r="F64" s="9"/>
      <c r="G64" s="9"/>
      <c r="H64" s="10"/>
      <c r="I64" s="10"/>
      <c r="J64" s="10"/>
      <c r="K64" s="5"/>
    </row>
    <row r="65" spans="1:11" x14ac:dyDescent="0.2">
      <c r="A65" s="3" t="s">
        <v>57</v>
      </c>
      <c r="B65" s="4" t="s">
        <v>55</v>
      </c>
      <c r="C65" s="6">
        <v>68200</v>
      </c>
      <c r="D65" s="6">
        <v>68535.08</v>
      </c>
      <c r="E65" s="8">
        <f>D65-C65</f>
        <v>335.08000000000175</v>
      </c>
      <c r="F65" s="9">
        <f>(E65/60)+1</f>
        <v>6.5846666666666955</v>
      </c>
      <c r="G65" s="9">
        <f t="shared" si="0"/>
        <v>6.5846666666666955</v>
      </c>
      <c r="H65" s="10"/>
      <c r="I65" s="10">
        <f>F65</f>
        <v>6.5846666666666955</v>
      </c>
      <c r="J65" s="10"/>
      <c r="K65" s="5" t="s">
        <v>25</v>
      </c>
    </row>
    <row r="66" spans="1:11" x14ac:dyDescent="0.2">
      <c r="A66" s="3" t="s">
        <v>57</v>
      </c>
      <c r="B66" s="4" t="s">
        <v>68</v>
      </c>
      <c r="C66" s="6">
        <v>68535.08</v>
      </c>
      <c r="D66" s="6">
        <v>68799.3</v>
      </c>
      <c r="E66" s="11">
        <v>265.13</v>
      </c>
      <c r="F66" s="9">
        <f>(E66/40)+1</f>
        <v>7.6282499999999995</v>
      </c>
      <c r="G66" s="9">
        <f t="shared" si="0"/>
        <v>7.6282499999999995</v>
      </c>
      <c r="H66" s="10"/>
      <c r="I66" s="10">
        <f t="shared" ref="I66" si="16">F66</f>
        <v>7.6282499999999995</v>
      </c>
      <c r="J66" s="10"/>
      <c r="K66" s="5" t="s">
        <v>27</v>
      </c>
    </row>
    <row r="67" spans="1:11" x14ac:dyDescent="0.2">
      <c r="A67" s="3" t="s">
        <v>57</v>
      </c>
      <c r="B67" s="4" t="s">
        <v>69</v>
      </c>
      <c r="C67" s="6">
        <v>68535.08</v>
      </c>
      <c r="D67" s="6">
        <v>68800</v>
      </c>
      <c r="E67" s="8">
        <f>D67-C67</f>
        <v>264.91999999999825</v>
      </c>
      <c r="F67" s="9">
        <f>(E67/40)+1</f>
        <v>7.6229999999999567</v>
      </c>
      <c r="G67" s="9">
        <f t="shared" si="0"/>
        <v>7.6229999999999567</v>
      </c>
      <c r="H67" s="10"/>
      <c r="I67" s="10">
        <f t="shared" ref="I67" si="17">F67</f>
        <v>7.6229999999999567</v>
      </c>
      <c r="J67" s="10"/>
      <c r="K67" s="5" t="s">
        <v>27</v>
      </c>
    </row>
    <row r="68" spans="1:11" x14ac:dyDescent="0.2">
      <c r="A68" s="3"/>
      <c r="B68" s="4"/>
      <c r="C68" s="6"/>
      <c r="D68" s="6"/>
      <c r="E68" s="8"/>
      <c r="F68" s="9"/>
      <c r="G68" s="9"/>
      <c r="H68" s="10"/>
      <c r="I68" s="10"/>
      <c r="J68" s="10"/>
      <c r="K68" s="5"/>
    </row>
    <row r="69" spans="1:11" x14ac:dyDescent="0.2">
      <c r="A69" s="3"/>
      <c r="B69" s="4" t="s">
        <v>70</v>
      </c>
      <c r="C69" s="6"/>
      <c r="D69" s="6"/>
      <c r="E69" s="8"/>
      <c r="F69" s="9"/>
      <c r="G69" s="9"/>
      <c r="H69" s="10"/>
      <c r="I69" s="10"/>
      <c r="J69" s="10"/>
      <c r="K69" s="5"/>
    </row>
    <row r="70" spans="1:11" x14ac:dyDescent="0.2">
      <c r="A70" s="3" t="s">
        <v>71</v>
      </c>
      <c r="B70" s="4" t="s">
        <v>72</v>
      </c>
      <c r="C70" s="6">
        <v>70753</v>
      </c>
      <c r="D70" s="6">
        <v>70980</v>
      </c>
      <c r="E70" s="8">
        <f>D70-C70</f>
        <v>227</v>
      </c>
      <c r="F70" s="9">
        <f t="shared" ref="F70:F71" si="18">(E70/40)+1</f>
        <v>6.6749999999999998</v>
      </c>
      <c r="G70" s="9">
        <f t="shared" si="0"/>
        <v>6.6749999999999998</v>
      </c>
      <c r="H70" s="10"/>
      <c r="I70" s="10">
        <f>F70</f>
        <v>6.6749999999999998</v>
      </c>
      <c r="J70" s="10"/>
      <c r="K70" s="5" t="s">
        <v>27</v>
      </c>
    </row>
    <row r="71" spans="1:11" x14ac:dyDescent="0.2">
      <c r="A71" s="3" t="s">
        <v>71</v>
      </c>
      <c r="B71" s="4" t="s">
        <v>73</v>
      </c>
      <c r="C71" s="6">
        <v>70753</v>
      </c>
      <c r="D71" s="6">
        <v>70980.14</v>
      </c>
      <c r="E71" s="11">
        <v>231.28</v>
      </c>
      <c r="F71" s="9">
        <f t="shared" si="18"/>
        <v>6.782</v>
      </c>
      <c r="G71" s="9">
        <f t="shared" si="0"/>
        <v>6.782</v>
      </c>
      <c r="H71" s="10"/>
      <c r="I71" s="10">
        <f t="shared" ref="I71" si="19">F71</f>
        <v>6.782</v>
      </c>
      <c r="J71" s="10"/>
      <c r="K71" s="5" t="s">
        <v>27</v>
      </c>
    </row>
    <row r="72" spans="1:11" x14ac:dyDescent="0.2">
      <c r="A72" s="3" t="s">
        <v>71</v>
      </c>
      <c r="B72" s="4" t="s">
        <v>74</v>
      </c>
      <c r="C72" s="6">
        <v>70980</v>
      </c>
      <c r="D72" s="6">
        <v>71800</v>
      </c>
      <c r="E72" s="8">
        <f>D72-C72</f>
        <v>820</v>
      </c>
      <c r="F72" s="9">
        <f>(E72/60)+1</f>
        <v>14.666666666666666</v>
      </c>
      <c r="G72" s="9">
        <f t="shared" si="0"/>
        <v>14.666666666666666</v>
      </c>
      <c r="H72" s="10"/>
      <c r="I72" s="10">
        <f t="shared" ref="I72" si="20">F72</f>
        <v>14.666666666666666</v>
      </c>
      <c r="J72" s="10"/>
      <c r="K72" s="5" t="s">
        <v>25</v>
      </c>
    </row>
    <row r="73" spans="1:11" x14ac:dyDescent="0.2">
      <c r="A73" s="3"/>
      <c r="B73" s="4"/>
      <c r="C73" s="6"/>
      <c r="D73" s="6"/>
      <c r="E73" s="8"/>
      <c r="F73" s="9"/>
      <c r="G73" s="9"/>
      <c r="H73" s="10"/>
      <c r="I73" s="10"/>
      <c r="J73" s="10"/>
      <c r="K73" s="5"/>
    </row>
    <row r="74" spans="1:11" x14ac:dyDescent="0.2">
      <c r="A74" s="3"/>
      <c r="B74" s="4"/>
      <c r="C74" s="6"/>
      <c r="D74" s="6"/>
      <c r="E74" s="9"/>
      <c r="F74" s="9"/>
      <c r="G74" s="9"/>
      <c r="H74" s="10"/>
      <c r="I74" s="10"/>
      <c r="J74" s="10"/>
      <c r="K74" s="5"/>
    </row>
    <row r="75" spans="1:11" ht="18" customHeight="1" x14ac:dyDescent="0.2">
      <c r="A75" s="17" t="s">
        <v>19</v>
      </c>
      <c r="B75" s="18"/>
      <c r="C75" s="18"/>
      <c r="D75" s="18"/>
      <c r="E75" s="18"/>
      <c r="F75" s="12">
        <f>SUM(F16:F74)</f>
        <v>631.63358333333338</v>
      </c>
      <c r="G75" s="12">
        <f t="shared" ref="G75:J75" si="21">SUM(G16:G74)</f>
        <v>631.63358333333338</v>
      </c>
      <c r="H75" s="13">
        <f t="shared" si="21"/>
        <v>385.33333333333331</v>
      </c>
      <c r="I75" s="13">
        <f t="shared" si="21"/>
        <v>176.38475</v>
      </c>
      <c r="J75" s="13">
        <f t="shared" si="21"/>
        <v>69.915499999999994</v>
      </c>
      <c r="K75" s="14"/>
    </row>
  </sheetData>
  <mergeCells count="12">
    <mergeCell ref="H1:J1"/>
    <mergeCell ref="H2:J2"/>
    <mergeCell ref="H3:H14"/>
    <mergeCell ref="I3:J14"/>
    <mergeCell ref="K1:K15"/>
    <mergeCell ref="F2:F14"/>
    <mergeCell ref="G2:G14"/>
    <mergeCell ref="A75:E75"/>
    <mergeCell ref="A1:A15"/>
    <mergeCell ref="B1:B15"/>
    <mergeCell ref="C1:D14"/>
    <mergeCell ref="E1:E1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DE912-A6DD-4539-BC1B-594BEA563106}">
  <dimension ref="A1:K75"/>
  <sheetViews>
    <sheetView showZeros="0" tabSelected="1" topLeftCell="A47" zoomScale="85" zoomScaleNormal="85" workbookViewId="0">
      <selection sqref="A1:K75"/>
    </sheetView>
  </sheetViews>
  <sheetFormatPr defaultRowHeight="12.75" x14ac:dyDescent="0.2"/>
  <cols>
    <col min="1" max="1" width="15.7109375" style="1" customWidth="1"/>
    <col min="2" max="2" width="55.7109375" style="1" customWidth="1"/>
    <col min="3" max="5" width="15.7109375" style="1" customWidth="1"/>
    <col min="6" max="7" width="9.7109375" style="1" customWidth="1"/>
    <col min="8" max="10" width="15.7109375" style="1" customWidth="1"/>
    <col min="11" max="11" width="79.28515625" style="1" customWidth="1"/>
    <col min="12" max="16384" width="9.140625" style="1"/>
  </cols>
  <sheetData>
    <row r="1" spans="1:11" x14ac:dyDescent="0.2">
      <c r="A1" s="19" t="s">
        <v>75</v>
      </c>
      <c r="B1" s="21" t="s">
        <v>0</v>
      </c>
      <c r="C1" s="21" t="s">
        <v>1</v>
      </c>
      <c r="D1" s="21"/>
      <c r="E1" s="21" t="s">
        <v>4</v>
      </c>
      <c r="F1" s="2">
        <v>621</v>
      </c>
      <c r="G1" s="2">
        <v>621</v>
      </c>
      <c r="H1" s="23" t="s">
        <v>14</v>
      </c>
      <c r="I1" s="23"/>
      <c r="J1" s="23"/>
      <c r="K1" s="27" t="s">
        <v>15</v>
      </c>
    </row>
    <row r="2" spans="1:11" x14ac:dyDescent="0.2">
      <c r="A2" s="20"/>
      <c r="B2" s="22"/>
      <c r="C2" s="22"/>
      <c r="D2" s="22"/>
      <c r="E2" s="22"/>
      <c r="F2" s="15" t="s">
        <v>7</v>
      </c>
      <c r="G2" s="16" t="s">
        <v>8</v>
      </c>
      <c r="H2" s="24" t="s">
        <v>20</v>
      </c>
      <c r="I2" s="24"/>
      <c r="J2" s="24"/>
      <c r="K2" s="28"/>
    </row>
    <row r="3" spans="1:11" x14ac:dyDescent="0.2">
      <c r="A3" s="20"/>
      <c r="B3" s="22"/>
      <c r="C3" s="22"/>
      <c r="D3" s="22"/>
      <c r="E3" s="22"/>
      <c r="F3" s="15"/>
      <c r="G3" s="15"/>
      <c r="H3" s="24" t="s">
        <v>10</v>
      </c>
      <c r="I3" s="24" t="s">
        <v>11</v>
      </c>
      <c r="J3" s="24"/>
      <c r="K3" s="28"/>
    </row>
    <row r="4" spans="1:11" x14ac:dyDescent="0.2">
      <c r="A4" s="20"/>
      <c r="B4" s="22"/>
      <c r="C4" s="22"/>
      <c r="D4" s="22"/>
      <c r="E4" s="22"/>
      <c r="F4" s="15"/>
      <c r="G4" s="15"/>
      <c r="H4" s="24"/>
      <c r="I4" s="24"/>
      <c r="J4" s="24"/>
      <c r="K4" s="28"/>
    </row>
    <row r="5" spans="1:11" x14ac:dyDescent="0.2">
      <c r="A5" s="20"/>
      <c r="B5" s="22"/>
      <c r="C5" s="22"/>
      <c r="D5" s="22"/>
      <c r="E5" s="22"/>
      <c r="F5" s="15"/>
      <c r="G5" s="15"/>
      <c r="H5" s="24"/>
      <c r="I5" s="24"/>
      <c r="J5" s="24"/>
      <c r="K5" s="28"/>
    </row>
    <row r="6" spans="1:11" ht="7.7" customHeight="1" x14ac:dyDescent="0.2">
      <c r="A6" s="20"/>
      <c r="B6" s="22"/>
      <c r="C6" s="22"/>
      <c r="D6" s="22"/>
      <c r="E6" s="22"/>
      <c r="F6" s="15"/>
      <c r="G6" s="15"/>
      <c r="H6" s="24"/>
      <c r="I6" s="24"/>
      <c r="J6" s="24"/>
      <c r="K6" s="28"/>
    </row>
    <row r="7" spans="1:11" x14ac:dyDescent="0.2">
      <c r="A7" s="20"/>
      <c r="B7" s="22"/>
      <c r="C7" s="22"/>
      <c r="D7" s="22"/>
      <c r="E7" s="22"/>
      <c r="F7" s="15"/>
      <c r="G7" s="15"/>
      <c r="H7" s="24"/>
      <c r="I7" s="24"/>
      <c r="J7" s="24"/>
      <c r="K7" s="28"/>
    </row>
    <row r="8" spans="1:11" x14ac:dyDescent="0.2">
      <c r="A8" s="20"/>
      <c r="B8" s="22"/>
      <c r="C8" s="22"/>
      <c r="D8" s="22"/>
      <c r="E8" s="22"/>
      <c r="F8" s="15"/>
      <c r="G8" s="15"/>
      <c r="H8" s="24"/>
      <c r="I8" s="24"/>
      <c r="J8" s="24"/>
      <c r="K8" s="28"/>
    </row>
    <row r="9" spans="1:11" x14ac:dyDescent="0.2">
      <c r="A9" s="20"/>
      <c r="B9" s="22"/>
      <c r="C9" s="22"/>
      <c r="D9" s="22"/>
      <c r="E9" s="22"/>
      <c r="F9" s="15"/>
      <c r="G9" s="15"/>
      <c r="H9" s="24"/>
      <c r="I9" s="24"/>
      <c r="J9" s="24"/>
      <c r="K9" s="28"/>
    </row>
    <row r="10" spans="1:11" x14ac:dyDescent="0.2">
      <c r="A10" s="20"/>
      <c r="B10" s="22"/>
      <c r="C10" s="22"/>
      <c r="D10" s="22"/>
      <c r="E10" s="22"/>
      <c r="F10" s="15"/>
      <c r="G10" s="15"/>
      <c r="H10" s="24"/>
      <c r="I10" s="24"/>
      <c r="J10" s="24"/>
      <c r="K10" s="28"/>
    </row>
    <row r="11" spans="1:11" x14ac:dyDescent="0.2">
      <c r="A11" s="20"/>
      <c r="B11" s="22"/>
      <c r="C11" s="22"/>
      <c r="D11" s="22"/>
      <c r="E11" s="22"/>
      <c r="F11" s="15"/>
      <c r="G11" s="15"/>
      <c r="H11" s="24"/>
      <c r="I11" s="24"/>
      <c r="J11" s="24"/>
      <c r="K11" s="28"/>
    </row>
    <row r="12" spans="1:11" x14ac:dyDescent="0.2">
      <c r="A12" s="20"/>
      <c r="B12" s="22"/>
      <c r="C12" s="22"/>
      <c r="D12" s="22"/>
      <c r="E12" s="22"/>
      <c r="F12" s="15"/>
      <c r="G12" s="15"/>
      <c r="H12" s="24"/>
      <c r="I12" s="24"/>
      <c r="J12" s="24"/>
      <c r="K12" s="28"/>
    </row>
    <row r="13" spans="1:11" x14ac:dyDescent="0.2">
      <c r="A13" s="20"/>
      <c r="B13" s="22"/>
      <c r="C13" s="22"/>
      <c r="D13" s="22"/>
      <c r="E13" s="22"/>
      <c r="F13" s="15"/>
      <c r="G13" s="15"/>
      <c r="H13" s="24"/>
      <c r="I13" s="24"/>
      <c r="J13" s="24"/>
      <c r="K13" s="28"/>
    </row>
    <row r="14" spans="1:11" x14ac:dyDescent="0.2">
      <c r="A14" s="20"/>
      <c r="B14" s="22"/>
      <c r="C14" s="22"/>
      <c r="D14" s="22"/>
      <c r="E14" s="22"/>
      <c r="F14" s="15"/>
      <c r="G14" s="15"/>
      <c r="H14" s="24"/>
      <c r="I14" s="24"/>
      <c r="J14" s="24"/>
      <c r="K14" s="28"/>
    </row>
    <row r="15" spans="1:11" x14ac:dyDescent="0.2">
      <c r="A15" s="20"/>
      <c r="B15" s="22"/>
      <c r="C15" s="4" t="s">
        <v>2</v>
      </c>
      <c r="D15" s="4" t="s">
        <v>3</v>
      </c>
      <c r="E15" s="4" t="s">
        <v>5</v>
      </c>
      <c r="F15" s="4" t="s">
        <v>6</v>
      </c>
      <c r="G15" s="4" t="s">
        <v>6</v>
      </c>
      <c r="H15" s="4" t="s">
        <v>9</v>
      </c>
      <c r="I15" s="4" t="s">
        <v>12</v>
      </c>
      <c r="J15" s="4" t="s">
        <v>13</v>
      </c>
      <c r="K15" s="28"/>
    </row>
    <row r="16" spans="1:11" x14ac:dyDescent="0.2">
      <c r="A16" s="3"/>
      <c r="B16" s="4" t="s">
        <v>78</v>
      </c>
      <c r="C16" s="6"/>
      <c r="D16" s="6"/>
      <c r="E16" s="7"/>
      <c r="F16" s="9"/>
      <c r="G16" s="9"/>
      <c r="H16" s="10"/>
      <c r="I16" s="10"/>
      <c r="J16" s="10"/>
      <c r="K16" s="5"/>
    </row>
    <row r="17" spans="1:11" x14ac:dyDescent="0.2">
      <c r="A17" s="3" t="s">
        <v>79</v>
      </c>
      <c r="B17" s="4" t="s">
        <v>80</v>
      </c>
      <c r="C17" s="6">
        <v>72425</v>
      </c>
      <c r="D17" s="6">
        <v>72660</v>
      </c>
      <c r="E17" s="7">
        <f>D17-C17</f>
        <v>235</v>
      </c>
      <c r="F17" s="9">
        <f>(E17/40)+1</f>
        <v>6.875</v>
      </c>
      <c r="G17" s="9">
        <f>F17</f>
        <v>6.875</v>
      </c>
      <c r="H17" s="10"/>
      <c r="I17" s="10">
        <f>F17</f>
        <v>6.875</v>
      </c>
      <c r="J17" s="10"/>
      <c r="K17" s="5" t="s">
        <v>27</v>
      </c>
    </row>
    <row r="18" spans="1:11" x14ac:dyDescent="0.2">
      <c r="A18" s="3"/>
      <c r="B18" s="4"/>
      <c r="C18" s="6"/>
      <c r="D18" s="6"/>
      <c r="E18" s="7"/>
      <c r="F18" s="9"/>
      <c r="G18" s="9"/>
      <c r="H18" s="10"/>
      <c r="I18" s="10"/>
      <c r="J18" s="10"/>
      <c r="K18" s="5"/>
    </row>
    <row r="19" spans="1:11" x14ac:dyDescent="0.2">
      <c r="A19" s="3"/>
      <c r="B19" s="4"/>
      <c r="C19" s="6"/>
      <c r="D19" s="6"/>
      <c r="E19" s="7"/>
      <c r="F19" s="9"/>
      <c r="G19" s="9"/>
      <c r="H19" s="10"/>
      <c r="I19" s="10"/>
      <c r="J19" s="10"/>
      <c r="K19" s="5"/>
    </row>
    <row r="20" spans="1:11" x14ac:dyDescent="0.2">
      <c r="A20" s="3"/>
      <c r="B20" s="4"/>
      <c r="C20" s="6"/>
      <c r="D20" s="6"/>
      <c r="E20" s="9"/>
      <c r="F20" s="9"/>
      <c r="G20" s="9"/>
      <c r="H20" s="10"/>
      <c r="I20" s="10"/>
      <c r="J20" s="10"/>
      <c r="K20" s="5"/>
    </row>
    <row r="21" spans="1:11" x14ac:dyDescent="0.2">
      <c r="A21" s="3"/>
      <c r="B21" s="4" t="s">
        <v>77</v>
      </c>
      <c r="C21" s="6"/>
      <c r="D21" s="6"/>
      <c r="E21" s="7"/>
      <c r="F21" s="9"/>
      <c r="G21" s="9"/>
      <c r="H21" s="10"/>
      <c r="I21" s="10"/>
      <c r="J21" s="10"/>
      <c r="K21" s="5"/>
    </row>
    <row r="22" spans="1:11" x14ac:dyDescent="0.2">
      <c r="A22" s="3" t="s">
        <v>83</v>
      </c>
      <c r="B22" s="4" t="s">
        <v>82</v>
      </c>
      <c r="C22" s="6">
        <v>80700</v>
      </c>
      <c r="D22" s="6">
        <v>81760</v>
      </c>
      <c r="E22" s="7">
        <f>D22-C22</f>
        <v>1060</v>
      </c>
      <c r="F22" s="9">
        <f>(E22/60)+1</f>
        <v>18.666666666666668</v>
      </c>
      <c r="G22" s="9">
        <f t="shared" ref="G22:G39" si="0">F22</f>
        <v>18.666666666666668</v>
      </c>
      <c r="H22" s="10"/>
      <c r="I22" s="10">
        <f t="shared" ref="I22" si="1">F22</f>
        <v>18.666666666666668</v>
      </c>
      <c r="J22" s="10"/>
      <c r="K22" s="5" t="s">
        <v>25</v>
      </c>
    </row>
    <row r="23" spans="1:11" x14ac:dyDescent="0.2">
      <c r="A23" s="3" t="s">
        <v>81</v>
      </c>
      <c r="B23" s="4" t="s">
        <v>84</v>
      </c>
      <c r="C23" s="6">
        <v>81760</v>
      </c>
      <c r="D23" s="6">
        <v>82221.27</v>
      </c>
      <c r="E23" s="11">
        <v>459.47</v>
      </c>
      <c r="F23" s="9">
        <f>(E23/40)+1</f>
        <v>12.486750000000001</v>
      </c>
      <c r="G23" s="9">
        <f t="shared" si="0"/>
        <v>12.486750000000001</v>
      </c>
      <c r="H23" s="10"/>
      <c r="I23" s="10">
        <f t="shared" ref="I23" si="2">F23</f>
        <v>12.486750000000001</v>
      </c>
      <c r="J23" s="10"/>
      <c r="K23" s="5" t="s">
        <v>27</v>
      </c>
    </row>
    <row r="24" spans="1:11" x14ac:dyDescent="0.2">
      <c r="A24" s="3" t="s">
        <v>81</v>
      </c>
      <c r="B24" s="4" t="s">
        <v>85</v>
      </c>
      <c r="C24" s="6">
        <v>81760</v>
      </c>
      <c r="D24" s="6">
        <v>82225</v>
      </c>
      <c r="E24" s="9">
        <f>D24-C24</f>
        <v>465</v>
      </c>
      <c r="F24" s="9">
        <f>(E24/40)+1</f>
        <v>12.625</v>
      </c>
      <c r="G24" s="9">
        <f t="shared" si="0"/>
        <v>12.625</v>
      </c>
      <c r="H24" s="10"/>
      <c r="I24" s="10">
        <f t="shared" ref="I24" si="3">F24</f>
        <v>12.625</v>
      </c>
      <c r="J24" s="10"/>
      <c r="K24" s="5" t="s">
        <v>27</v>
      </c>
    </row>
    <row r="25" spans="1:11" x14ac:dyDescent="0.2">
      <c r="A25" s="3"/>
      <c r="B25" s="4"/>
      <c r="C25" s="6"/>
      <c r="D25" s="6"/>
      <c r="E25" s="9"/>
      <c r="F25" s="9"/>
      <c r="G25" s="9"/>
      <c r="H25" s="10"/>
      <c r="I25" s="10"/>
      <c r="J25" s="10"/>
      <c r="K25" s="5"/>
    </row>
    <row r="26" spans="1:11" x14ac:dyDescent="0.2">
      <c r="A26" s="3"/>
      <c r="B26" s="4" t="s">
        <v>86</v>
      </c>
      <c r="C26" s="6"/>
      <c r="D26" s="6"/>
      <c r="E26" s="8"/>
      <c r="F26" s="9"/>
      <c r="G26" s="9"/>
      <c r="H26" s="10"/>
      <c r="I26" s="10"/>
      <c r="J26" s="10"/>
      <c r="K26" s="5"/>
    </row>
    <row r="27" spans="1:11" x14ac:dyDescent="0.2">
      <c r="A27" s="3" t="s">
        <v>87</v>
      </c>
      <c r="B27" s="4" t="s">
        <v>88</v>
      </c>
      <c r="C27" s="6">
        <v>84365.47</v>
      </c>
      <c r="D27" s="6">
        <v>84630</v>
      </c>
      <c r="E27" s="8">
        <f>D27-C27</f>
        <v>264.52999999999884</v>
      </c>
      <c r="F27" s="9">
        <f t="shared" ref="F27:F28" si="4">(E27/40)+1</f>
        <v>7.6132499999999705</v>
      </c>
      <c r="G27" s="9">
        <f t="shared" si="0"/>
        <v>7.6132499999999705</v>
      </c>
      <c r="H27" s="10"/>
      <c r="I27" s="10">
        <f t="shared" ref="I27" si="5">F27</f>
        <v>7.6132499999999705</v>
      </c>
      <c r="J27" s="10"/>
      <c r="K27" s="5" t="s">
        <v>27</v>
      </c>
    </row>
    <row r="28" spans="1:11" x14ac:dyDescent="0.2">
      <c r="A28" s="3" t="s">
        <v>87</v>
      </c>
      <c r="B28" s="4" t="s">
        <v>89</v>
      </c>
      <c r="C28" s="6">
        <v>84367.8</v>
      </c>
      <c r="D28" s="6">
        <v>84630</v>
      </c>
      <c r="E28" s="11">
        <v>261.83999999999997</v>
      </c>
      <c r="F28" s="9">
        <f t="shared" si="4"/>
        <v>7.5459999999999994</v>
      </c>
      <c r="G28" s="9">
        <f t="shared" si="0"/>
        <v>7.5459999999999994</v>
      </c>
      <c r="H28" s="10"/>
      <c r="I28" s="10">
        <f t="shared" ref="I28" si="6">F28</f>
        <v>7.5459999999999994</v>
      </c>
      <c r="J28" s="10"/>
      <c r="K28" s="5" t="s">
        <v>27</v>
      </c>
    </row>
    <row r="29" spans="1:11" x14ac:dyDescent="0.2">
      <c r="A29" s="3" t="s">
        <v>90</v>
      </c>
      <c r="B29" s="4" t="s">
        <v>91</v>
      </c>
      <c r="C29" s="6">
        <v>84630</v>
      </c>
      <c r="D29" s="6">
        <v>85175</v>
      </c>
      <c r="E29" s="8">
        <f>D29-C29</f>
        <v>545</v>
      </c>
      <c r="F29" s="9">
        <f>(E29/60)+1</f>
        <v>10.083333333333334</v>
      </c>
      <c r="G29" s="9">
        <f t="shared" si="0"/>
        <v>10.083333333333334</v>
      </c>
      <c r="H29" s="10"/>
      <c r="I29" s="10">
        <f t="shared" ref="I29" si="7">F29</f>
        <v>10.083333333333334</v>
      </c>
      <c r="J29" s="10"/>
      <c r="K29" s="5" t="s">
        <v>25</v>
      </c>
    </row>
    <row r="30" spans="1:11" x14ac:dyDescent="0.2">
      <c r="A30" s="3"/>
      <c r="B30" s="4"/>
      <c r="C30" s="6"/>
      <c r="D30" s="6"/>
      <c r="E30" s="8"/>
      <c r="F30" s="9"/>
      <c r="G30" s="9"/>
      <c r="H30" s="10"/>
      <c r="I30" s="10"/>
      <c r="J30" s="10"/>
      <c r="K30" s="5"/>
    </row>
    <row r="31" spans="1:11" x14ac:dyDescent="0.2">
      <c r="A31" s="3"/>
      <c r="B31" s="4" t="s">
        <v>92</v>
      </c>
      <c r="C31" s="6"/>
      <c r="D31" s="6"/>
      <c r="E31" s="8"/>
      <c r="F31" s="9"/>
      <c r="G31" s="9"/>
      <c r="H31" s="10"/>
      <c r="I31" s="10"/>
      <c r="J31" s="10"/>
      <c r="K31" s="5"/>
    </row>
    <row r="32" spans="1:11" x14ac:dyDescent="0.2">
      <c r="A32" s="3" t="s">
        <v>83</v>
      </c>
      <c r="B32" s="4" t="s">
        <v>93</v>
      </c>
      <c r="C32" s="6">
        <v>81435</v>
      </c>
      <c r="D32" s="6">
        <v>81934.850000000006</v>
      </c>
      <c r="E32" s="8">
        <f>D32-C32</f>
        <v>499.85000000000582</v>
      </c>
      <c r="F32" s="9">
        <f t="shared" ref="F32" si="8">(E32/60)+1</f>
        <v>9.3308333333334303</v>
      </c>
      <c r="G32" s="9">
        <f t="shared" si="0"/>
        <v>9.3308333333334303</v>
      </c>
      <c r="H32" s="10"/>
      <c r="I32" s="10">
        <f t="shared" ref="I32" si="9">F32</f>
        <v>9.3308333333334303</v>
      </c>
      <c r="J32" s="10"/>
      <c r="K32" s="5" t="s">
        <v>25</v>
      </c>
    </row>
    <row r="33" spans="1:11" x14ac:dyDescent="0.2">
      <c r="A33" s="3" t="s">
        <v>81</v>
      </c>
      <c r="B33" s="4" t="s">
        <v>94</v>
      </c>
      <c r="C33" s="6">
        <v>81934.850000000006</v>
      </c>
      <c r="D33" s="6">
        <v>82261.02</v>
      </c>
      <c r="E33" s="11">
        <v>330.08</v>
      </c>
      <c r="F33" s="9">
        <f>(E33/40)+1</f>
        <v>9.2519999999999989</v>
      </c>
      <c r="G33" s="9">
        <f t="shared" si="0"/>
        <v>9.2519999999999989</v>
      </c>
      <c r="H33" s="10"/>
      <c r="I33" s="10">
        <f t="shared" ref="I33" si="10">F33</f>
        <v>9.2519999999999989</v>
      </c>
      <c r="J33" s="10"/>
      <c r="K33" s="5" t="s">
        <v>27</v>
      </c>
    </row>
    <row r="34" spans="1:11" x14ac:dyDescent="0.2">
      <c r="A34" s="3" t="s">
        <v>81</v>
      </c>
      <c r="B34" s="4" t="s">
        <v>95</v>
      </c>
      <c r="C34" s="6">
        <v>81934.850000000006</v>
      </c>
      <c r="D34" s="6">
        <v>82262</v>
      </c>
      <c r="E34" s="8">
        <f>D34-C34</f>
        <v>327.14999999999418</v>
      </c>
      <c r="F34" s="9">
        <f>(E34/40)+1</f>
        <v>9.1787499999998552</v>
      </c>
      <c r="G34" s="9">
        <f t="shared" si="0"/>
        <v>9.1787499999998552</v>
      </c>
      <c r="H34" s="10"/>
      <c r="I34" s="10">
        <f t="shared" ref="I34" si="11">F34</f>
        <v>9.1787499999998552</v>
      </c>
      <c r="J34" s="10"/>
      <c r="K34" s="5" t="s">
        <v>27</v>
      </c>
    </row>
    <row r="35" spans="1:11" x14ac:dyDescent="0.2">
      <c r="A35" s="3"/>
      <c r="B35" s="4"/>
      <c r="C35" s="6"/>
      <c r="D35" s="6"/>
      <c r="E35" s="8"/>
      <c r="F35" s="9"/>
      <c r="G35" s="9"/>
      <c r="H35" s="10"/>
      <c r="I35" s="10"/>
      <c r="J35" s="10"/>
      <c r="K35" s="5"/>
    </row>
    <row r="36" spans="1:11" x14ac:dyDescent="0.2">
      <c r="A36" s="3"/>
      <c r="B36" s="4" t="s">
        <v>96</v>
      </c>
      <c r="C36" s="6"/>
      <c r="D36" s="6"/>
      <c r="E36" s="8"/>
      <c r="F36" s="9"/>
      <c r="G36" s="9"/>
      <c r="H36" s="10"/>
      <c r="I36" s="10"/>
      <c r="J36" s="10"/>
      <c r="K36" s="5"/>
    </row>
    <row r="37" spans="1:11" x14ac:dyDescent="0.2">
      <c r="A37" s="3" t="s">
        <v>97</v>
      </c>
      <c r="B37" s="4" t="s">
        <v>98</v>
      </c>
      <c r="C37" s="6">
        <v>82973</v>
      </c>
      <c r="D37" s="6">
        <v>83380</v>
      </c>
      <c r="E37" s="8">
        <f>D37-C37</f>
        <v>407</v>
      </c>
      <c r="F37" s="9">
        <f t="shared" ref="F37:F38" si="12">(E37/40)+1</f>
        <v>11.175000000000001</v>
      </c>
      <c r="G37" s="9">
        <f t="shared" si="0"/>
        <v>11.175000000000001</v>
      </c>
      <c r="H37" s="10"/>
      <c r="I37" s="10">
        <f t="shared" ref="I37" si="13">F37</f>
        <v>11.175000000000001</v>
      </c>
      <c r="J37" s="10"/>
      <c r="K37" s="5" t="s">
        <v>27</v>
      </c>
    </row>
    <row r="38" spans="1:11" x14ac:dyDescent="0.2">
      <c r="A38" s="3" t="s">
        <v>97</v>
      </c>
      <c r="B38" s="4" t="s">
        <v>99</v>
      </c>
      <c r="C38" s="6">
        <v>82973.16</v>
      </c>
      <c r="D38" s="6">
        <v>83380</v>
      </c>
      <c r="E38" s="8">
        <v>414.23</v>
      </c>
      <c r="F38" s="9">
        <f t="shared" si="12"/>
        <v>11.35575</v>
      </c>
      <c r="G38" s="9">
        <f t="shared" si="0"/>
        <v>11.35575</v>
      </c>
      <c r="H38" s="10"/>
      <c r="I38" s="10">
        <f t="shared" ref="I38" si="14">F38</f>
        <v>11.35575</v>
      </c>
      <c r="J38" s="10"/>
      <c r="K38" s="5" t="s">
        <v>27</v>
      </c>
    </row>
    <row r="39" spans="1:11" x14ac:dyDescent="0.2">
      <c r="A39" s="3" t="s">
        <v>100</v>
      </c>
      <c r="B39" s="4" t="s">
        <v>101</v>
      </c>
      <c r="C39" s="6">
        <v>83380</v>
      </c>
      <c r="D39" s="6">
        <v>84450</v>
      </c>
      <c r="E39" s="8">
        <f>D39-C39</f>
        <v>1070</v>
      </c>
      <c r="F39" s="9">
        <f>(E39/60)+1</f>
        <v>18.833333333333332</v>
      </c>
      <c r="G39" s="9">
        <f t="shared" si="0"/>
        <v>18.833333333333332</v>
      </c>
      <c r="H39" s="10"/>
      <c r="I39" s="10">
        <f t="shared" ref="I39" si="15">F39</f>
        <v>18.833333333333332</v>
      </c>
      <c r="J39" s="10"/>
      <c r="K39" s="5" t="s">
        <v>25</v>
      </c>
    </row>
    <row r="40" spans="1:11" x14ac:dyDescent="0.2">
      <c r="A40" s="3"/>
      <c r="B40" s="4"/>
      <c r="C40" s="6"/>
      <c r="D40" s="6"/>
      <c r="E40" s="11"/>
      <c r="F40" s="9"/>
      <c r="G40" s="9"/>
      <c r="H40" s="10"/>
      <c r="I40" s="10"/>
      <c r="J40" s="10"/>
      <c r="K40" s="5"/>
    </row>
    <row r="41" spans="1:11" x14ac:dyDescent="0.2">
      <c r="A41" s="29" t="s">
        <v>102</v>
      </c>
      <c r="B41" s="29"/>
      <c r="C41" s="29"/>
      <c r="D41" s="29"/>
      <c r="E41" s="30"/>
      <c r="F41" s="9">
        <f>SUM(F17:F39)</f>
        <v>145.02166666666659</v>
      </c>
      <c r="G41" s="9">
        <f t="shared" ref="G41:J41" si="16">SUM(G17:G39)</f>
        <v>145.02166666666659</v>
      </c>
      <c r="H41" s="9">
        <f t="shared" si="16"/>
        <v>0</v>
      </c>
      <c r="I41" s="10">
        <f t="shared" si="16"/>
        <v>145.02166666666659</v>
      </c>
      <c r="J41" s="9">
        <f t="shared" si="16"/>
        <v>0</v>
      </c>
      <c r="K41" s="5"/>
    </row>
    <row r="42" spans="1:11" x14ac:dyDescent="0.2">
      <c r="A42" s="3"/>
      <c r="B42" s="4"/>
      <c r="C42" s="6"/>
      <c r="D42" s="6"/>
      <c r="E42" s="11"/>
      <c r="F42" s="9"/>
      <c r="G42" s="9"/>
      <c r="H42" s="10"/>
      <c r="I42" s="10"/>
      <c r="J42" s="10"/>
      <c r="K42" s="5"/>
    </row>
    <row r="43" spans="1:11" x14ac:dyDescent="0.2">
      <c r="A43" s="3"/>
      <c r="B43" s="4"/>
      <c r="C43" s="6"/>
      <c r="D43" s="6"/>
      <c r="E43" s="11"/>
      <c r="F43" s="9"/>
      <c r="G43" s="9"/>
      <c r="H43" s="10"/>
      <c r="I43" s="10"/>
      <c r="J43" s="10"/>
      <c r="K43" s="5"/>
    </row>
    <row r="44" spans="1:11" x14ac:dyDescent="0.2">
      <c r="A44" s="3"/>
      <c r="B44" s="4"/>
      <c r="C44" s="6"/>
      <c r="D44" s="6"/>
      <c r="E44" s="8"/>
      <c r="F44" s="9"/>
      <c r="G44" s="9"/>
      <c r="H44" s="10"/>
      <c r="I44" s="10"/>
      <c r="J44" s="10"/>
      <c r="K44" s="5"/>
    </row>
    <row r="45" spans="1:11" x14ac:dyDescent="0.2">
      <c r="A45" s="3"/>
      <c r="B45" s="4"/>
      <c r="C45" s="6"/>
      <c r="D45" s="6"/>
      <c r="E45" s="8"/>
      <c r="F45" s="9"/>
      <c r="G45" s="9"/>
      <c r="H45" s="10"/>
      <c r="I45" s="10"/>
      <c r="J45" s="10"/>
      <c r="K45" s="5"/>
    </row>
    <row r="46" spans="1:11" x14ac:dyDescent="0.2">
      <c r="A46" s="3"/>
      <c r="B46" s="4"/>
      <c r="C46" s="6"/>
      <c r="D46" s="6"/>
      <c r="E46" s="11"/>
      <c r="F46" s="9"/>
      <c r="G46" s="9"/>
      <c r="H46" s="10"/>
      <c r="I46" s="10"/>
      <c r="J46" s="10"/>
      <c r="K46" s="5"/>
    </row>
    <row r="47" spans="1:11" x14ac:dyDescent="0.2">
      <c r="A47" s="3"/>
      <c r="B47" s="4"/>
      <c r="C47" s="6"/>
      <c r="D47" s="6"/>
      <c r="E47" s="11"/>
      <c r="F47" s="9"/>
      <c r="G47" s="9"/>
      <c r="H47" s="10"/>
      <c r="I47" s="10"/>
      <c r="J47" s="10"/>
      <c r="K47" s="5"/>
    </row>
    <row r="48" spans="1:11" x14ac:dyDescent="0.2">
      <c r="A48" s="3"/>
      <c r="B48" s="4"/>
      <c r="C48" s="6"/>
      <c r="D48" s="6"/>
      <c r="E48" s="8"/>
      <c r="F48" s="9"/>
      <c r="G48" s="9"/>
      <c r="H48" s="10"/>
      <c r="I48" s="10"/>
      <c r="J48" s="10"/>
      <c r="K48" s="5"/>
    </row>
    <row r="49" spans="1:11" x14ac:dyDescent="0.2">
      <c r="A49" s="3"/>
      <c r="B49" s="4"/>
      <c r="C49" s="6"/>
      <c r="D49" s="6"/>
      <c r="E49" s="11"/>
      <c r="F49" s="9"/>
      <c r="G49" s="9"/>
      <c r="H49" s="10"/>
      <c r="I49" s="10"/>
      <c r="J49" s="10"/>
      <c r="K49" s="5"/>
    </row>
    <row r="50" spans="1:11" x14ac:dyDescent="0.2">
      <c r="A50" s="3"/>
      <c r="B50" s="4"/>
      <c r="C50" s="6"/>
      <c r="D50" s="6"/>
      <c r="E50" s="8"/>
      <c r="F50" s="9"/>
      <c r="G50" s="9"/>
      <c r="H50" s="10"/>
      <c r="I50" s="10"/>
      <c r="J50" s="10"/>
      <c r="K50" s="5"/>
    </row>
    <row r="51" spans="1:11" x14ac:dyDescent="0.2">
      <c r="A51" s="3"/>
      <c r="B51" s="4"/>
      <c r="C51" s="6"/>
      <c r="D51" s="6"/>
      <c r="E51" s="8"/>
      <c r="F51" s="9"/>
      <c r="G51" s="9"/>
      <c r="H51" s="10"/>
      <c r="I51" s="10"/>
      <c r="J51" s="10"/>
      <c r="K51" s="5"/>
    </row>
    <row r="52" spans="1:11" x14ac:dyDescent="0.2">
      <c r="A52" s="3"/>
      <c r="B52" s="4"/>
      <c r="C52" s="6"/>
      <c r="D52" s="6"/>
      <c r="E52" s="8"/>
      <c r="F52" s="9"/>
      <c r="G52" s="9"/>
      <c r="H52" s="10"/>
      <c r="I52" s="10"/>
      <c r="J52" s="10"/>
      <c r="K52" s="5"/>
    </row>
    <row r="53" spans="1:11" x14ac:dyDescent="0.2">
      <c r="A53" s="3"/>
      <c r="B53" s="4"/>
      <c r="C53" s="6"/>
      <c r="D53" s="6"/>
      <c r="E53" s="8"/>
      <c r="F53" s="9"/>
      <c r="G53" s="9"/>
      <c r="H53" s="10"/>
      <c r="I53" s="10"/>
      <c r="J53" s="10"/>
      <c r="K53" s="5"/>
    </row>
    <row r="54" spans="1:11" x14ac:dyDescent="0.2">
      <c r="A54" s="3"/>
      <c r="B54" s="4"/>
      <c r="C54" s="6"/>
      <c r="D54" s="6"/>
      <c r="E54" s="8"/>
      <c r="F54" s="9"/>
      <c r="G54" s="9"/>
      <c r="H54" s="10"/>
      <c r="I54" s="10"/>
      <c r="J54" s="10"/>
      <c r="K54" s="5"/>
    </row>
    <row r="55" spans="1:11" x14ac:dyDescent="0.2">
      <c r="A55" s="3"/>
      <c r="B55" s="4"/>
      <c r="C55" s="6"/>
      <c r="D55" s="6"/>
      <c r="E55" s="8"/>
      <c r="F55" s="9"/>
      <c r="G55" s="9"/>
      <c r="H55" s="10"/>
      <c r="I55" s="10"/>
      <c r="J55" s="10"/>
      <c r="K55" s="5"/>
    </row>
    <row r="56" spans="1:11" x14ac:dyDescent="0.2">
      <c r="A56" s="3"/>
      <c r="B56" s="4"/>
      <c r="C56" s="6"/>
      <c r="D56" s="6"/>
      <c r="E56" s="11"/>
      <c r="F56" s="9"/>
      <c r="G56" s="9"/>
      <c r="H56" s="10"/>
      <c r="I56" s="10"/>
      <c r="J56" s="10"/>
      <c r="K56" s="5"/>
    </row>
    <row r="57" spans="1:11" x14ac:dyDescent="0.2">
      <c r="A57" s="3"/>
      <c r="B57" s="4"/>
      <c r="C57" s="6"/>
      <c r="D57" s="6"/>
      <c r="E57" s="8"/>
      <c r="F57" s="9"/>
      <c r="G57" s="9"/>
      <c r="H57" s="10"/>
      <c r="I57" s="10"/>
      <c r="J57" s="10"/>
      <c r="K57" s="5"/>
    </row>
    <row r="58" spans="1:11" x14ac:dyDescent="0.2">
      <c r="A58" s="3"/>
      <c r="B58" s="4"/>
      <c r="C58" s="6"/>
      <c r="D58" s="6"/>
      <c r="E58" s="8"/>
      <c r="F58" s="9"/>
      <c r="G58" s="9"/>
      <c r="H58" s="10"/>
      <c r="I58" s="10"/>
      <c r="J58" s="10"/>
      <c r="K58" s="5"/>
    </row>
    <row r="59" spans="1:11" x14ac:dyDescent="0.2">
      <c r="A59" s="3"/>
      <c r="B59" s="4"/>
      <c r="C59" s="6"/>
      <c r="D59" s="6"/>
      <c r="E59" s="8"/>
      <c r="F59" s="9"/>
      <c r="G59" s="9"/>
      <c r="H59" s="10"/>
      <c r="I59" s="10"/>
      <c r="J59" s="10"/>
      <c r="K59" s="5"/>
    </row>
    <row r="60" spans="1:11" x14ac:dyDescent="0.2">
      <c r="A60" s="3"/>
      <c r="B60" s="4"/>
      <c r="C60" s="6"/>
      <c r="D60" s="6"/>
      <c r="E60" s="8"/>
      <c r="F60" s="9"/>
      <c r="G60" s="9"/>
      <c r="H60" s="10"/>
      <c r="I60" s="10"/>
      <c r="J60" s="10"/>
      <c r="K60" s="5"/>
    </row>
    <row r="61" spans="1:11" x14ac:dyDescent="0.2">
      <c r="A61" s="3"/>
      <c r="B61" s="4"/>
      <c r="C61" s="6"/>
      <c r="D61" s="6"/>
      <c r="E61" s="11"/>
      <c r="F61" s="9"/>
      <c r="G61" s="9"/>
      <c r="H61" s="10"/>
      <c r="I61" s="10"/>
      <c r="J61" s="10"/>
      <c r="K61" s="5"/>
    </row>
    <row r="62" spans="1:11" x14ac:dyDescent="0.2">
      <c r="A62" s="3"/>
      <c r="B62" s="4"/>
      <c r="C62" s="6"/>
      <c r="D62" s="6"/>
      <c r="E62" s="8"/>
      <c r="F62" s="9"/>
      <c r="G62" s="9"/>
      <c r="H62" s="10"/>
      <c r="I62" s="10"/>
      <c r="J62" s="10"/>
      <c r="K62" s="5"/>
    </row>
    <row r="63" spans="1:11" x14ac:dyDescent="0.2">
      <c r="A63" s="3"/>
      <c r="B63" s="4"/>
      <c r="C63" s="6"/>
      <c r="D63" s="6"/>
      <c r="E63" s="8"/>
      <c r="F63" s="9"/>
      <c r="G63" s="9"/>
      <c r="H63" s="10"/>
      <c r="I63" s="10"/>
      <c r="J63" s="10"/>
      <c r="K63" s="5"/>
    </row>
    <row r="64" spans="1:11" x14ac:dyDescent="0.2">
      <c r="A64" s="3"/>
      <c r="B64" s="4"/>
      <c r="C64" s="6"/>
      <c r="D64" s="6"/>
      <c r="E64" s="8"/>
      <c r="F64" s="9"/>
      <c r="G64" s="9"/>
      <c r="H64" s="10"/>
      <c r="I64" s="10"/>
      <c r="J64" s="10"/>
      <c r="K64" s="5"/>
    </row>
    <row r="65" spans="1:11" x14ac:dyDescent="0.2">
      <c r="A65" s="3"/>
      <c r="B65" s="4"/>
      <c r="C65" s="6"/>
      <c r="D65" s="6"/>
      <c r="E65" s="8"/>
      <c r="F65" s="9"/>
      <c r="G65" s="9"/>
      <c r="H65" s="10"/>
      <c r="I65" s="10"/>
      <c r="J65" s="10"/>
      <c r="K65" s="5"/>
    </row>
    <row r="66" spans="1:11" x14ac:dyDescent="0.2">
      <c r="A66" s="3"/>
      <c r="B66" s="4"/>
      <c r="C66" s="6"/>
      <c r="D66" s="6"/>
      <c r="E66" s="8"/>
      <c r="F66" s="9"/>
      <c r="G66" s="9"/>
      <c r="H66" s="10"/>
      <c r="I66" s="10"/>
      <c r="J66" s="10"/>
      <c r="K66" s="5"/>
    </row>
    <row r="67" spans="1:11" x14ac:dyDescent="0.2">
      <c r="A67" s="3"/>
      <c r="B67" s="4"/>
      <c r="C67" s="6"/>
      <c r="D67" s="6"/>
      <c r="E67" s="11"/>
      <c r="F67" s="9"/>
      <c r="G67" s="9"/>
      <c r="H67" s="10"/>
      <c r="I67" s="10"/>
      <c r="J67" s="10"/>
      <c r="K67" s="5"/>
    </row>
    <row r="68" spans="1:11" x14ac:dyDescent="0.2">
      <c r="A68" s="3"/>
      <c r="B68" s="4"/>
      <c r="C68" s="6"/>
      <c r="D68" s="6"/>
      <c r="E68" s="8"/>
      <c r="F68" s="9"/>
      <c r="G68" s="9"/>
      <c r="H68" s="10"/>
      <c r="I68" s="10"/>
      <c r="J68" s="10"/>
      <c r="K68" s="5"/>
    </row>
    <row r="69" spans="1:11" x14ac:dyDescent="0.2">
      <c r="A69" s="3"/>
      <c r="B69" s="4"/>
      <c r="C69" s="6"/>
      <c r="D69" s="6"/>
      <c r="E69" s="8"/>
      <c r="F69" s="9"/>
      <c r="G69" s="9"/>
      <c r="H69" s="10"/>
      <c r="I69" s="10"/>
      <c r="J69" s="10"/>
      <c r="K69" s="5"/>
    </row>
    <row r="70" spans="1:11" x14ac:dyDescent="0.2">
      <c r="A70" s="3"/>
      <c r="B70" s="4"/>
      <c r="C70" s="6"/>
      <c r="D70" s="6"/>
      <c r="E70" s="8"/>
      <c r="F70" s="9"/>
      <c r="G70" s="9"/>
      <c r="H70" s="10"/>
      <c r="I70" s="10"/>
      <c r="J70" s="10"/>
      <c r="K70" s="5"/>
    </row>
    <row r="71" spans="1:11" x14ac:dyDescent="0.2">
      <c r="A71" s="3"/>
      <c r="B71" s="4"/>
      <c r="C71" s="6"/>
      <c r="D71" s="6"/>
      <c r="E71" s="11"/>
      <c r="F71" s="9"/>
      <c r="G71" s="9"/>
      <c r="H71" s="10"/>
      <c r="I71" s="10"/>
      <c r="J71" s="10"/>
      <c r="K71" s="5"/>
    </row>
    <row r="72" spans="1:11" x14ac:dyDescent="0.2">
      <c r="A72" s="29" t="s">
        <v>104</v>
      </c>
      <c r="B72" s="29"/>
      <c r="C72" s="29"/>
      <c r="D72" s="29"/>
      <c r="E72" s="30"/>
      <c r="F72" s="9">
        <f>F41</f>
        <v>145.02166666666659</v>
      </c>
      <c r="G72" s="9">
        <f t="shared" ref="G72:J72" si="17">G41</f>
        <v>145.02166666666659</v>
      </c>
      <c r="H72" s="9">
        <f t="shared" si="17"/>
        <v>0</v>
      </c>
      <c r="I72" s="10">
        <f t="shared" si="17"/>
        <v>145.02166666666659</v>
      </c>
      <c r="J72" s="9">
        <f t="shared" si="17"/>
        <v>0</v>
      </c>
      <c r="K72" s="5"/>
    </row>
    <row r="73" spans="1:11" x14ac:dyDescent="0.2">
      <c r="A73" s="29" t="s">
        <v>105</v>
      </c>
      <c r="B73" s="29"/>
      <c r="C73" s="29"/>
      <c r="D73" s="29"/>
      <c r="E73" s="30"/>
      <c r="F73" s="9">
        <f>Sheet1!F75</f>
        <v>631.63358333333338</v>
      </c>
      <c r="G73" s="9">
        <f>Sheet1!G75</f>
        <v>631.63358333333338</v>
      </c>
      <c r="H73" s="10">
        <f>Sheet1!H75</f>
        <v>385.33333333333331</v>
      </c>
      <c r="I73" s="10">
        <f>Sheet1!I75</f>
        <v>176.38475</v>
      </c>
      <c r="J73" s="10">
        <f>Sheet1!J75</f>
        <v>69.915499999999994</v>
      </c>
      <c r="K73" s="5"/>
    </row>
    <row r="74" spans="1:11" x14ac:dyDescent="0.2">
      <c r="A74" s="29" t="s">
        <v>103</v>
      </c>
      <c r="B74" s="29"/>
      <c r="C74" s="29"/>
      <c r="D74" s="29"/>
      <c r="E74" s="30"/>
      <c r="F74" s="9"/>
      <c r="G74" s="9"/>
      <c r="H74" s="10">
        <f>SUM(H72:H73)</f>
        <v>385.33333333333331</v>
      </c>
      <c r="I74" s="10">
        <f t="shared" ref="I74:J74" si="18">SUM(I72:I73)</f>
        <v>321.40641666666659</v>
      </c>
      <c r="J74" s="10">
        <f t="shared" si="18"/>
        <v>69.915499999999994</v>
      </c>
      <c r="K74" s="5"/>
    </row>
    <row r="75" spans="1:11" ht="18" customHeight="1" x14ac:dyDescent="0.2">
      <c r="A75" s="17" t="s">
        <v>76</v>
      </c>
      <c r="B75" s="18"/>
      <c r="C75" s="18"/>
      <c r="D75" s="18"/>
      <c r="E75" s="18"/>
      <c r="F75" s="12">
        <f>SUM(F72:F73)</f>
        <v>776.65525000000002</v>
      </c>
      <c r="G75" s="12">
        <f t="shared" ref="G75" si="19">SUM(G72:G73)</f>
        <v>776.65525000000002</v>
      </c>
      <c r="H75" s="12"/>
      <c r="I75" s="12"/>
      <c r="J75" s="12"/>
      <c r="K75" s="14"/>
    </row>
  </sheetData>
  <mergeCells count="16">
    <mergeCell ref="A75:E75"/>
    <mergeCell ref="A1:A15"/>
    <mergeCell ref="B1:B15"/>
    <mergeCell ref="C1:D14"/>
    <mergeCell ref="E1:E14"/>
    <mergeCell ref="A41:E41"/>
    <mergeCell ref="A72:E72"/>
    <mergeCell ref="A73:E73"/>
    <mergeCell ref="A74:E74"/>
    <mergeCell ref="K1:K15"/>
    <mergeCell ref="F2:F14"/>
    <mergeCell ref="G2:G14"/>
    <mergeCell ref="H2:J2"/>
    <mergeCell ref="H3:H14"/>
    <mergeCell ref="I3:J14"/>
    <mergeCell ref="H1:J1"/>
  </mergeCells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50f8fcc4-94d8-4f07-84eb-36ed57c7c8a2}" enabled="0" method="" siteId="{50f8fcc4-94d8-4f07-84eb-36ed57c7c8a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Harlow, Brian</dc:creator>
  <cp:lastModifiedBy>Harlow, Brian</cp:lastModifiedBy>
  <dcterms:created xsi:type="dcterms:W3CDTF">2025-09-19T14:47:20Z</dcterms:created>
  <dcterms:modified xsi:type="dcterms:W3CDTF">2025-09-19T20:15:28Z</dcterms:modified>
</cp:coreProperties>
</file>