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erry2\appdata\local\bentley\projectwise\workingdir\ohiodot-pw.bentley.com_ohiodot-pw-02\joanie.cherry@dot.ohio.gov\d1596860\"/>
    </mc:Choice>
  </mc:AlternateContent>
  <xr:revisionPtr revIDLastSave="0" documentId="13_ncr:1_{6B9037A4-683D-48EC-91D3-97693D3AEB23}" xr6:coauthVersionLast="47" xr6:coauthVersionMax="47" xr10:uidLastSave="{00000000-0000-0000-0000-000000000000}"/>
  <bookViews>
    <workbookView xWindow="-120" yWindow="-120" windowWidth="29040" windowHeight="15720" xr2:uid="{F535345E-37E8-4A59-8BB5-5D792DADBC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1" l="1"/>
  <c r="D68" i="1"/>
  <c r="D63" i="1"/>
  <c r="L49" i="1"/>
  <c r="L50" i="1" s="1"/>
  <c r="L41" i="1"/>
  <c r="L42" i="1" s="1"/>
  <c r="L15" i="1"/>
  <c r="L16" i="1" s="1"/>
  <c r="L18" i="1" s="1"/>
</calcChain>
</file>

<file path=xl/sharedStrings.xml><?xml version="1.0" encoding="utf-8"?>
<sst xmlns="http://schemas.openxmlformats.org/spreadsheetml/2006/main" count="55" uniqueCount="44">
  <si>
    <t>Intermediate Crossframes = 3x3x5/16</t>
  </si>
  <si>
    <t>Structure Repair (OTT-00269-0154)</t>
  </si>
  <si>
    <t>Beam Length = 31'</t>
  </si>
  <si>
    <t>(27'-0" + 2'-0" + 2'-0" = 31'-0")</t>
  </si>
  <si>
    <t>No. of beams = 1</t>
  </si>
  <si>
    <t>Size of beam = W33x130</t>
  </si>
  <si>
    <t>bf = 11.5"</t>
  </si>
  <si>
    <t>tw = 0.58"</t>
  </si>
  <si>
    <t>tf = 0.855"</t>
  </si>
  <si>
    <t>d = 33.1"</t>
  </si>
  <si>
    <t>Properties of W33x130 Beam</t>
  </si>
  <si>
    <t>inches</t>
  </si>
  <si>
    <t>feet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</si>
  <si>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</si>
  <si>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Length of crossframe member (exterior bays) = 7.833' + 8.259' + 8.259' = 24.35'</t>
  </si>
  <si>
    <r>
      <t>Area of intermediate crossframes (exterior bays) = 1 crossframes x 1 bay x (24.35' x 1') =</t>
    </r>
    <r>
      <rPr>
        <b/>
        <sz val="11"/>
        <color theme="1"/>
        <rFont val="Calibri"/>
        <family val="2"/>
        <scheme val="minor"/>
      </rPr>
      <t xml:space="preserve"> 24.35 SF</t>
    </r>
  </si>
  <si>
    <t>Perimeter of 3x3x5/16 = 12" or 1'</t>
  </si>
  <si>
    <t>Perimeter = [2 x (11.5" - 0.58")] + [2 x (33.1" - 0.855" - 0.855")] + 11.5" + 0.855" + 0.855"</t>
  </si>
  <si>
    <t>= 97.83" = 8.153'</t>
  </si>
  <si>
    <r>
      <t>Area of Beams = 1 x 8.153' x 31' =</t>
    </r>
    <r>
      <rPr>
        <b/>
        <sz val="11"/>
        <color theme="1"/>
        <rFont val="Calibri"/>
        <family val="2"/>
        <scheme val="minor"/>
      </rPr>
      <t xml:space="preserve"> 252.73 SF</t>
    </r>
  </si>
  <si>
    <t>= 277 SF</t>
  </si>
  <si>
    <t>Item 513E95000 - Structural Steel Misc.: Repair of Damaged Main Member, Complete Penetration Welding</t>
  </si>
  <si>
    <t>Beam Length = 4'</t>
  </si>
  <si>
    <t>Size of beam = WT16.5x65</t>
  </si>
  <si>
    <t>Properties of WT16.5x65 Beam</t>
  </si>
  <si>
    <t>d = 16.5"</t>
  </si>
  <si>
    <t>Welding the Web = (2 x ((16.5" - 0.855")/12)+ (4')</t>
  </si>
  <si>
    <r>
      <t xml:space="preserve">= 79.29" = </t>
    </r>
    <r>
      <rPr>
        <b/>
        <sz val="11"/>
        <color theme="1"/>
        <rFont val="Calibri"/>
        <family val="2"/>
        <scheme val="minor"/>
      </rPr>
      <t>6.61'</t>
    </r>
  </si>
  <si>
    <t>Deduction for lengths of Cope Holes</t>
  </si>
  <si>
    <t xml:space="preserve">     Number of Cope Holes = 4</t>
  </si>
  <si>
    <r>
      <t>= -6" =</t>
    </r>
    <r>
      <rPr>
        <b/>
        <sz val="11"/>
        <color theme="1"/>
        <rFont val="Calibri"/>
        <family val="2"/>
        <scheme val="minor"/>
      </rPr>
      <t xml:space="preserve"> -0.5'</t>
    </r>
  </si>
  <si>
    <t xml:space="preserve">     Deductions = ((2 x (2")) + (2 x (2"/2))</t>
  </si>
  <si>
    <r>
      <t xml:space="preserve">= 25.26" = </t>
    </r>
    <r>
      <rPr>
        <b/>
        <sz val="11"/>
        <color theme="1"/>
        <rFont val="Calibri"/>
        <family val="2"/>
        <scheme val="minor"/>
      </rPr>
      <t>2.11'</t>
    </r>
  </si>
  <si>
    <t>= 8.22 Feet</t>
  </si>
  <si>
    <t>Welding the Flanges = ((2 x (11.5" - 0.58"))+(4 x 0.855"))</t>
  </si>
  <si>
    <t>Item 514E20001 - Field Painting of Damaged Structural Steel, As Per Plan (Two-Coat)</t>
  </si>
  <si>
    <t>= 9 Feet</t>
  </si>
  <si>
    <t>Main Member W16.5x65</t>
  </si>
  <si>
    <t>Item 513E10200 - Structural Steel Members, Level UF</t>
  </si>
  <si>
    <t>plf</t>
  </si>
  <si>
    <t>ft</t>
  </si>
  <si>
    <t>pounds</t>
  </si>
  <si>
    <t>Intermediate Crossframe</t>
  </si>
  <si>
    <t>Total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</si>
</sst>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quotePrefix="1" applyFont="1"/>
    <xf numFmtId="0" fontId="2" fillId="0" borderId="0" xfId="0" applyFont="1"/>
    <xf numFmtId="4" fontId="0" fillId="0" borderId="0" xfId="0" applyNumberFormat="1"/>
    <xf numFmtId="0" fontId="4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1B52-001A-4939-985A-4D19775FF805}">
  <dimension ref="A1:M119"/>
  <sheetViews>
    <sheetView tabSelected="1" workbookViewId="0">
      <selection activeCell="H73" sqref="H73"/>
    </sheetView>
  </sheetViews>
  <sheetFormatPr defaultRowHeight="15" x14ac:dyDescent="0.25"/>
  <cols>
    <col min="1" max="1" width="5.28515625" customWidth="1"/>
  </cols>
  <sheetData>
    <row r="1" spans="1:13" x14ac:dyDescent="0.25">
      <c r="A1" s="1" t="s">
        <v>1</v>
      </c>
    </row>
    <row r="2" spans="1:13" x14ac:dyDescent="0.25">
      <c r="A2" s="1"/>
    </row>
    <row r="3" spans="1:13" x14ac:dyDescent="0.25">
      <c r="A3" s="1" t="s">
        <v>35</v>
      </c>
    </row>
    <row r="5" spans="1:13" x14ac:dyDescent="0.25">
      <c r="B5" t="s">
        <v>2</v>
      </c>
      <c r="D5" t="s">
        <v>3</v>
      </c>
    </row>
    <row r="6" spans="1:13" x14ac:dyDescent="0.25">
      <c r="B6" t="s">
        <v>4</v>
      </c>
    </row>
    <row r="7" spans="1:13" x14ac:dyDescent="0.25">
      <c r="B7" t="s">
        <v>5</v>
      </c>
    </row>
    <row r="9" spans="1:13" x14ac:dyDescent="0.25">
      <c r="B9" t="s">
        <v>10</v>
      </c>
    </row>
    <row r="10" spans="1:13" x14ac:dyDescent="0.25">
      <c r="B10" t="s">
        <v>9</v>
      </c>
      <c r="D10">
        <v>33.1</v>
      </c>
    </row>
    <row r="11" spans="1:13" x14ac:dyDescent="0.25">
      <c r="B11" t="s">
        <v>6</v>
      </c>
      <c r="D11">
        <v>11.5</v>
      </c>
    </row>
    <row r="12" spans="1:13" x14ac:dyDescent="0.25">
      <c r="B12" t="s">
        <v>8</v>
      </c>
      <c r="D12">
        <v>0.85499999999999998</v>
      </c>
    </row>
    <row r="13" spans="1:13" x14ac:dyDescent="0.25">
      <c r="B13" t="s">
        <v>7</v>
      </c>
      <c r="D13">
        <v>0.57999999999999996</v>
      </c>
    </row>
    <row r="15" spans="1:13" x14ac:dyDescent="0.25">
      <c r="B15" t="s">
        <v>17</v>
      </c>
      <c r="L15">
        <f>((2*(D11-D13))+((2*(D10-D12-D12))+D11+D12+D12))</f>
        <v>97.830000000000013</v>
      </c>
      <c r="M15" t="s">
        <v>11</v>
      </c>
    </row>
    <row r="16" spans="1:13" x14ac:dyDescent="0.25">
      <c r="E16" s="2" t="s">
        <v>18</v>
      </c>
      <c r="L16">
        <f>L15/12</f>
        <v>8.1525000000000016</v>
      </c>
      <c r="M16" t="s">
        <v>12</v>
      </c>
    </row>
    <row r="18" spans="1:13" ht="17.25" x14ac:dyDescent="0.25">
      <c r="B18" t="s">
        <v>19</v>
      </c>
      <c r="L18">
        <f>1*L16*31</f>
        <v>252.72750000000005</v>
      </c>
      <c r="M18" t="s">
        <v>13</v>
      </c>
    </row>
    <row r="20" spans="1:13" x14ac:dyDescent="0.25">
      <c r="B20" t="s">
        <v>0</v>
      </c>
    </row>
    <row r="22" spans="1:13" x14ac:dyDescent="0.25">
      <c r="B22" t="s">
        <v>16</v>
      </c>
    </row>
    <row r="23" spans="1:13" x14ac:dyDescent="0.25">
      <c r="B23" t="s">
        <v>14</v>
      </c>
    </row>
    <row r="25" spans="1:13" x14ac:dyDescent="0.25">
      <c r="B25" t="s">
        <v>15</v>
      </c>
    </row>
    <row r="27" spans="1:13" x14ac:dyDescent="0.25">
      <c r="C27" s="5"/>
      <c r="D27" s="3" t="s">
        <v>20</v>
      </c>
    </row>
    <row r="29" spans="1:13" x14ac:dyDescent="0.25">
      <c r="A29" s="1" t="s">
        <v>21</v>
      </c>
    </row>
    <row r="31" spans="1:13" x14ac:dyDescent="0.25">
      <c r="B31" t="s">
        <v>22</v>
      </c>
    </row>
    <row r="32" spans="1:13" x14ac:dyDescent="0.25">
      <c r="B32" t="s">
        <v>4</v>
      </c>
    </row>
    <row r="33" spans="1:13" x14ac:dyDescent="0.25">
      <c r="B33" t="s">
        <v>23</v>
      </c>
    </row>
    <row r="35" spans="1:13" x14ac:dyDescent="0.25">
      <c r="A35" s="1"/>
      <c r="B35" t="s">
        <v>24</v>
      </c>
    </row>
    <row r="36" spans="1:13" x14ac:dyDescent="0.25">
      <c r="B36" t="s">
        <v>25</v>
      </c>
      <c r="D36">
        <v>16.5</v>
      </c>
    </row>
    <row r="37" spans="1:13" x14ac:dyDescent="0.25">
      <c r="B37" t="s">
        <v>6</v>
      </c>
      <c r="D37">
        <v>11.5</v>
      </c>
    </row>
    <row r="38" spans="1:13" x14ac:dyDescent="0.25">
      <c r="B38" t="s">
        <v>8</v>
      </c>
      <c r="D38">
        <v>0.85499999999999998</v>
      </c>
    </row>
    <row r="39" spans="1:13" x14ac:dyDescent="0.25">
      <c r="A39" s="1"/>
      <c r="B39" t="s">
        <v>7</v>
      </c>
      <c r="D39">
        <v>0.57999999999999996</v>
      </c>
    </row>
    <row r="41" spans="1:13" x14ac:dyDescent="0.25">
      <c r="B41" t="s">
        <v>26</v>
      </c>
      <c r="L41">
        <f>((2*(D36-D38))+(4*12))</f>
        <v>79.289999999999992</v>
      </c>
      <c r="M41" t="s">
        <v>11</v>
      </c>
    </row>
    <row r="42" spans="1:13" x14ac:dyDescent="0.25">
      <c r="E42" s="2" t="s">
        <v>27</v>
      </c>
      <c r="L42">
        <f>L41/12</f>
        <v>6.607499999999999</v>
      </c>
      <c r="M42" t="s">
        <v>12</v>
      </c>
    </row>
    <row r="43" spans="1:13" x14ac:dyDescent="0.25">
      <c r="B43" s="2"/>
    </row>
    <row r="44" spans="1:13" x14ac:dyDescent="0.25">
      <c r="B44" s="6" t="s">
        <v>28</v>
      </c>
      <c r="C44" s="6"/>
      <c r="D44" s="6"/>
      <c r="E44" s="6"/>
      <c r="F44" s="6"/>
    </row>
    <row r="45" spans="1:13" x14ac:dyDescent="0.25">
      <c r="B45" s="6" t="s">
        <v>29</v>
      </c>
      <c r="C45" s="6"/>
      <c r="D45" s="6"/>
      <c r="E45" s="6"/>
      <c r="F45" s="6"/>
    </row>
    <row r="46" spans="1:13" x14ac:dyDescent="0.25">
      <c r="B46" s="6" t="s">
        <v>31</v>
      </c>
      <c r="C46" s="6"/>
      <c r="D46" s="6"/>
      <c r="E46" s="6"/>
      <c r="F46" s="6"/>
    </row>
    <row r="47" spans="1:13" x14ac:dyDescent="0.25">
      <c r="B47" s="6"/>
      <c r="C47" s="6"/>
      <c r="D47" s="6"/>
      <c r="E47" s="2" t="s">
        <v>30</v>
      </c>
      <c r="F47" s="6"/>
      <c r="I47">
        <v>21.84</v>
      </c>
    </row>
    <row r="48" spans="1:13" x14ac:dyDescent="0.25">
      <c r="B48" s="2"/>
    </row>
    <row r="49" spans="1:13" x14ac:dyDescent="0.25">
      <c r="B49" s="2" t="s">
        <v>34</v>
      </c>
      <c r="L49">
        <f>((2*(D37-D39))+(4*D38))</f>
        <v>25.259999999999998</v>
      </c>
      <c r="M49" t="s">
        <v>11</v>
      </c>
    </row>
    <row r="50" spans="1:13" x14ac:dyDescent="0.25">
      <c r="B50" s="2"/>
      <c r="E50" s="2" t="s">
        <v>32</v>
      </c>
      <c r="L50">
        <f>L49/12</f>
        <v>2.105</v>
      </c>
      <c r="M50" t="s">
        <v>12</v>
      </c>
    </row>
    <row r="51" spans="1:13" x14ac:dyDescent="0.25">
      <c r="B51" s="2"/>
    </row>
    <row r="52" spans="1:13" x14ac:dyDescent="0.25">
      <c r="B52" s="2"/>
    </row>
    <row r="53" spans="1:13" x14ac:dyDescent="0.25">
      <c r="B53" s="2"/>
    </row>
    <row r="54" spans="1:13" x14ac:dyDescent="0.25">
      <c r="B54" s="2"/>
      <c r="E54" s="2" t="s">
        <v>33</v>
      </c>
    </row>
    <row r="55" spans="1:13" x14ac:dyDescent="0.25">
      <c r="B55" s="2"/>
      <c r="E55" s="3" t="s">
        <v>36</v>
      </c>
    </row>
    <row r="56" spans="1:13" x14ac:dyDescent="0.25">
      <c r="B56" s="2"/>
    </row>
    <row r="57" spans="1:13" x14ac:dyDescent="0.25">
      <c r="B57" s="2"/>
    </row>
    <row r="58" spans="1:13" x14ac:dyDescent="0.25">
      <c r="A58" s="1" t="s">
        <v>38</v>
      </c>
      <c r="B58" s="2"/>
    </row>
    <row r="59" spans="1:13" x14ac:dyDescent="0.25">
      <c r="B59" s="2"/>
    </row>
    <row r="60" spans="1:13" x14ac:dyDescent="0.25">
      <c r="B60" t="s">
        <v>37</v>
      </c>
    </row>
    <row r="61" spans="1:13" x14ac:dyDescent="0.25">
      <c r="A61" s="1"/>
      <c r="D61">
        <v>65</v>
      </c>
      <c r="E61" t="s">
        <v>39</v>
      </c>
    </row>
    <row r="62" spans="1:13" x14ac:dyDescent="0.25">
      <c r="A62" s="1"/>
      <c r="D62">
        <v>4</v>
      </c>
      <c r="E62" t="s">
        <v>40</v>
      </c>
    </row>
    <row r="63" spans="1:13" x14ac:dyDescent="0.25">
      <c r="D63">
        <f>D61*D62</f>
        <v>260</v>
      </c>
      <c r="E63" t="s">
        <v>41</v>
      </c>
    </row>
    <row r="65" spans="2:5" x14ac:dyDescent="0.25">
      <c r="B65" t="s">
        <v>42</v>
      </c>
    </row>
    <row r="66" spans="2:5" x14ac:dyDescent="0.25">
      <c r="D66">
        <v>6.1</v>
      </c>
      <c r="E66" t="s">
        <v>39</v>
      </c>
    </row>
    <row r="67" spans="2:5" x14ac:dyDescent="0.25">
      <c r="D67">
        <v>24.35</v>
      </c>
      <c r="E67" t="s">
        <v>40</v>
      </c>
    </row>
    <row r="68" spans="2:5" x14ac:dyDescent="0.25">
      <c r="D68">
        <f>D66*D67</f>
        <v>148.535</v>
      </c>
      <c r="E68" t="s">
        <v>41</v>
      </c>
    </row>
    <row r="70" spans="2:5" x14ac:dyDescent="0.25">
      <c r="D70" s="7">
        <f>D63+D68</f>
        <v>408.53499999999997</v>
      </c>
      <c r="E70" t="s">
        <v>43</v>
      </c>
    </row>
    <row r="75" spans="2:5" x14ac:dyDescent="0.25">
      <c r="D75" s="2"/>
    </row>
    <row r="93" spans="1:3" x14ac:dyDescent="0.25">
      <c r="C93" s="3"/>
    </row>
    <row r="95" spans="1:3" x14ac:dyDescent="0.25">
      <c r="A95" s="1"/>
    </row>
    <row r="99" spans="1:4" x14ac:dyDescent="0.25">
      <c r="D99" s="3"/>
    </row>
    <row r="101" spans="1:4" x14ac:dyDescent="0.25">
      <c r="A101" s="1"/>
    </row>
    <row r="105" spans="1:4" x14ac:dyDescent="0.25">
      <c r="D105" s="3"/>
    </row>
    <row r="107" spans="1:4" x14ac:dyDescent="0.25">
      <c r="A107" s="1"/>
    </row>
    <row r="111" spans="1:4" x14ac:dyDescent="0.25">
      <c r="D111" s="3"/>
    </row>
    <row r="113" spans="1:4" x14ac:dyDescent="0.25">
      <c r="A113" s="1"/>
    </row>
    <row r="115" spans="1:4" x14ac:dyDescent="0.25">
      <c r="D115" s="4"/>
    </row>
    <row r="117" spans="1:4" x14ac:dyDescent="0.25">
      <c r="A117" s="1"/>
    </row>
    <row r="119" spans="1:4" x14ac:dyDescent="0.25">
      <c r="D119" s="4"/>
    </row>
  </sheetData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Geckle</dc:creator>
  <cp:lastModifiedBy>Cherry, Joanie</cp:lastModifiedBy>
  <dcterms:created xsi:type="dcterms:W3CDTF">2022-07-14T17:39:02Z</dcterms:created>
  <dcterms:modified xsi:type="dcterms:W3CDTF">2026-05-22T19:46:39Z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