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w_work\arcadispw01\eric.theller\d0241422\"/>
    </mc:Choice>
  </mc:AlternateContent>
  <xr:revisionPtr revIDLastSave="0" documentId="13_ncr:1_{60AB8D34-F16B-4541-B0F7-B9EF7F2DCB81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UBSM1" sheetId="3" r:id="rId1"/>
  </sheets>
  <definedNames>
    <definedName name="_xlnm.Print_Area" localSheetId="0">SUBSM1!$A$1:$T$75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74" i="3" l="1"/>
  <c r="O74" i="3"/>
  <c r="N74" i="3"/>
  <c r="M74" i="3"/>
  <c r="G36" i="3"/>
  <c r="G35" i="3"/>
  <c r="L31" i="3"/>
  <c r="L74" i="3" s="1"/>
  <c r="K30" i="3"/>
  <c r="K17" i="3"/>
  <c r="J74" i="3"/>
  <c r="I74" i="3"/>
  <c r="H74" i="3"/>
  <c r="G28" i="3"/>
  <c r="G26" i="3"/>
  <c r="G23" i="3"/>
  <c r="G21" i="3"/>
  <c r="G19" i="3"/>
  <c r="M30" i="3"/>
  <c r="M31" i="3"/>
  <c r="K74" i="3" l="1"/>
  <c r="G74" i="3"/>
</calcChain>
</file>

<file path=xl/sharedStrings.xml><?xml version="1.0" encoding="utf-8"?>
<sst xmlns="http://schemas.openxmlformats.org/spreadsheetml/2006/main" count="93" uniqueCount="52">
  <si>
    <t>TOTALS CARRIED TO GENERAL SUMMARY</t>
  </si>
  <si>
    <t>REF.</t>
  </si>
  <si>
    <t>NO.</t>
  </si>
  <si>
    <t>SHEET</t>
  </si>
  <si>
    <t>LOCATION</t>
  </si>
  <si>
    <t>GROUND MOUNTED SUPPORT, NO. 3 POST</t>
  </si>
  <si>
    <t>SIGN, FLAT SHEET</t>
  </si>
  <si>
    <t>SIGN, GROUND MOUNTED EXTRUSHEET</t>
  </si>
  <si>
    <t>GROUND MOUNTED STRUCTURAL BEAM SUPPORT FOUNDATION</t>
  </si>
  <si>
    <t>FT</t>
  </si>
  <si>
    <t>BREAKAWAY STRUCTURAL BEAM CONNECTION</t>
  </si>
  <si>
    <t>SF</t>
  </si>
  <si>
    <t>EACH</t>
  </si>
  <si>
    <t>$TP002$</t>
  </si>
  <si>
    <t>S-1</t>
  </si>
  <si>
    <t>S-2</t>
  </si>
  <si>
    <t>S-3</t>
  </si>
  <si>
    <t>S-4</t>
  </si>
  <si>
    <t>S-5</t>
  </si>
  <si>
    <t>S-6</t>
  </si>
  <si>
    <t>S-7</t>
  </si>
  <si>
    <t>S-8</t>
  </si>
  <si>
    <t>S-9</t>
  </si>
  <si>
    <t>S-10</t>
  </si>
  <si>
    <t>US-35/US-50 SB</t>
  </si>
  <si>
    <t>US-50 SB</t>
  </si>
  <si>
    <t>US-50 NB</t>
  </si>
  <si>
    <t>US-35 NB</t>
  </si>
  <si>
    <t>SIGN CODE</t>
  </si>
  <si>
    <t>D4-H4-108</t>
  </si>
  <si>
    <t>D4-H5-144</t>
  </si>
  <si>
    <t>D9-16-30</t>
  </si>
  <si>
    <t>M6-3-21</t>
  </si>
  <si>
    <t>M5-1-21</t>
  </si>
  <si>
    <t>M6-1-21</t>
  </si>
  <si>
    <t>GROUND MOUNTED STRUCTURAL BEAM SUPPORT, W10X22</t>
  </si>
  <si>
    <t>GROUND MOUNTED STRUCTURAL BEAM SUPPORT, W10X12</t>
  </si>
  <si>
    <t>US-35 WB RAMP TO US-50</t>
  </si>
  <si>
    <t>S-11</t>
  </si>
  <si>
    <t>S-12</t>
  </si>
  <si>
    <t>ACCESS ROAD</t>
  </si>
  <si>
    <t>R1-1-30</t>
  </si>
  <si>
    <t>W14-2-30</t>
  </si>
  <si>
    <t>SIGN POST REFLECTOR</t>
  </si>
  <si>
    <t>R-1</t>
  </si>
  <si>
    <t>R-2</t>
  </si>
  <si>
    <t>REMOVAL OF GROUND MOUNTED SIGN AND DISPOSAL</t>
  </si>
  <si>
    <t>REMOVAL OF GROUND MOUNTED POST AND DISPOSAL</t>
  </si>
  <si>
    <t>COORDINATES</t>
  </si>
  <si>
    <t> -82.905139</t>
  </si>
  <si>
    <t>S-13</t>
  </si>
  <si>
    <t>OM4-1-18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</si>
</sst>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name val="Arial"/>
    </font>
    <font>
      <sz val="14"/>
      <name val="Verdana"/>
      <family val="2"/>
    </font>
    <font>
      <i/>
      <sz val="10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i/>
      <sz val="10"/>
      <color rgb="FF1F1F1F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textRotation="90"/>
    </xf>
    <xf numFmtId="164" fontId="2" fillId="0" borderId="15" xfId="0" applyNumberFormat="1" applyFont="1" applyBorder="1" applyAlignment="1">
      <alignment horizontal="center" vertical="center"/>
    </xf>
    <xf numFmtId="164" fontId="2" fillId="0" borderId="17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22</xdr:col>
      <xdr:colOff>158</xdr:colOff>
      <xdr:row>74</xdr:row>
      <xdr:rowOff>152400</xdr:rowOff>
    </xdr:to>
    <xdr:grpSp>
      <xdr:nvGrpSpPr>
        <xdr:cNvPr id="1081" name="InnerSheetBorder">
          <a:extLst>
            <a:ext uri="{FF2B5EF4-FFF2-40B4-BE49-F238E27FC236}">
              <a16:creationId xmlns:a16="http://schemas.microsoft.com/office/drawing/2014/main" id="{2521E7EB-ECC9-4A62-AB0C-C845C1E9903B}"/>
            </a:ext>
          </a:extLst>
        </xdr:cNvPr>
        <xdr:cNvGrpSpPr>
          <a:grpSpLocks/>
        </xdr:cNvGrpSpPr>
      </xdr:nvGrpSpPr>
      <xdr:grpSpPr bwMode="auto">
        <a:xfrm>
          <a:off x="0" y="0"/>
          <a:ext cx="17680939" cy="12463463"/>
          <a:chOff x="256" y="102"/>
          <a:chExt cx="1852" cy="1275"/>
        </a:xfrm>
      </xdr:grpSpPr>
      <xdr:sp macro="" textlink="">
        <xdr:nvSpPr>
          <xdr:cNvPr id="1082" name="OB2">
            <a:extLst>
              <a:ext uri="{FF2B5EF4-FFF2-40B4-BE49-F238E27FC236}">
                <a16:creationId xmlns:a16="http://schemas.microsoft.com/office/drawing/2014/main" id="{9FB9CC68-57CA-4606-B649-FE05E1E09EE6}"/>
              </a:ext>
            </a:extLst>
          </xdr:cNvPr>
          <xdr:cNvSpPr>
            <a:spLocks noChangeShapeType="1"/>
          </xdr:cNvSpPr>
        </xdr:nvSpPr>
        <xdr:spPr bwMode="auto">
          <a:xfrm>
            <a:off x="256" y="102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3" name="OB1">
            <a:extLst>
              <a:ext uri="{FF2B5EF4-FFF2-40B4-BE49-F238E27FC236}">
                <a16:creationId xmlns:a16="http://schemas.microsoft.com/office/drawing/2014/main" id="{87AE0EE1-2B33-4AD0-A122-596473D3B116}"/>
              </a:ext>
            </a:extLst>
          </xdr:cNvPr>
          <xdr:cNvSpPr>
            <a:spLocks noChangeShapeType="1"/>
          </xdr:cNvSpPr>
        </xdr:nvSpPr>
        <xdr:spPr bwMode="auto">
          <a:xfrm flipV="1">
            <a:off x="256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4" name="OB3">
            <a:extLst>
              <a:ext uri="{FF2B5EF4-FFF2-40B4-BE49-F238E27FC236}">
                <a16:creationId xmlns:a16="http://schemas.microsoft.com/office/drawing/2014/main" id="{7445B18B-A5A6-40E7-858C-65DB3889C130}"/>
              </a:ext>
            </a:extLst>
          </xdr:cNvPr>
          <xdr:cNvSpPr>
            <a:spLocks noChangeShapeType="1"/>
          </xdr:cNvSpPr>
        </xdr:nvSpPr>
        <xdr:spPr bwMode="auto">
          <a:xfrm flipV="1">
            <a:off x="2108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085" name="OB4">
            <a:extLst>
              <a:ext uri="{FF2B5EF4-FFF2-40B4-BE49-F238E27FC236}">
                <a16:creationId xmlns:a16="http://schemas.microsoft.com/office/drawing/2014/main" id="{7DC11E90-ADBE-45F7-8ACD-3DCC8AEE6465}"/>
              </a:ext>
            </a:extLst>
          </xdr:cNvPr>
          <xdr:cNvSpPr>
            <a:spLocks noChangeShapeType="1"/>
          </xdr:cNvSpPr>
        </xdr:nvSpPr>
        <xdr:spPr bwMode="auto">
          <a:xfrm>
            <a:off x="256" y="1377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V76"/>
  <sheetViews>
    <sheetView tabSelected="1" topLeftCell="A31" zoomScale="80" zoomScaleNormal="80" workbookViewId="0">
      <selection activeCell="V74" sqref="Q66:V75"/>
    </sheetView>
  </sheetViews>
  <sheetFormatPr defaultRowHeight="12.75" x14ac:dyDescent="0.2"/>
  <cols>
    <col min="1" max="1" width="8.7109375" customWidth="1"/>
    <col min="2" max="2" width="10" customWidth="1"/>
    <col min="3" max="3" width="30" customWidth="1"/>
    <col min="4" max="5" width="15.7109375" customWidth="1"/>
    <col min="6" max="16" width="10.85546875" customWidth="1"/>
    <col min="17" max="17" width="10.7109375" customWidth="1"/>
    <col min="18" max="22" width="10.85546875" customWidth="1"/>
    <col min="23" max="23" width="10.7109375" customWidth="1"/>
  </cols>
  <sheetData>
    <row r="1" spans="1:22" ht="12.75" customHeight="1" x14ac:dyDescent="0.2">
      <c r="A1" s="29"/>
      <c r="B1" s="26"/>
      <c r="C1" s="33" t="s">
        <v>4</v>
      </c>
      <c r="D1" s="39" t="s">
        <v>48</v>
      </c>
      <c r="E1" s="40"/>
      <c r="F1" s="30" t="s">
        <v>28</v>
      </c>
      <c r="G1" s="36">
        <v>630</v>
      </c>
      <c r="H1" s="37"/>
      <c r="I1" s="37"/>
      <c r="J1" s="37"/>
      <c r="K1" s="37"/>
      <c r="L1" s="37"/>
      <c r="M1" s="37"/>
      <c r="N1" s="38"/>
      <c r="O1" s="3"/>
      <c r="P1" s="3"/>
      <c r="Q1" s="3"/>
      <c r="R1" s="3"/>
      <c r="S1" s="3"/>
      <c r="T1" s="3"/>
      <c r="U1" s="3"/>
    </row>
    <row r="2" spans="1:22" ht="12.75" customHeight="1" x14ac:dyDescent="0.2">
      <c r="A2" s="23"/>
      <c r="B2" s="27"/>
      <c r="C2" s="34"/>
      <c r="D2" s="41"/>
      <c r="E2" s="42"/>
      <c r="F2" s="31"/>
      <c r="G2" s="25" t="s">
        <v>5</v>
      </c>
      <c r="H2" s="51" t="s">
        <v>6</v>
      </c>
      <c r="I2" s="25" t="s">
        <v>7</v>
      </c>
      <c r="J2" s="25" t="s">
        <v>8</v>
      </c>
      <c r="K2" s="25" t="s">
        <v>36</v>
      </c>
      <c r="L2" s="25" t="s">
        <v>35</v>
      </c>
      <c r="M2" s="25" t="s">
        <v>10</v>
      </c>
      <c r="N2" s="25" t="s">
        <v>43</v>
      </c>
      <c r="O2" s="25" t="s">
        <v>46</v>
      </c>
      <c r="P2" s="25" t="s">
        <v>47</v>
      </c>
      <c r="Q2" s="51"/>
      <c r="R2" s="51"/>
      <c r="S2" s="51"/>
      <c r="T2" s="51"/>
      <c r="U2" s="51"/>
      <c r="V2" s="54"/>
    </row>
    <row r="3" spans="1:22" ht="12.75" customHeight="1" x14ac:dyDescent="0.2">
      <c r="A3" s="23"/>
      <c r="B3" s="27"/>
      <c r="C3" s="34"/>
      <c r="D3" s="41"/>
      <c r="E3" s="42"/>
      <c r="F3" s="31"/>
      <c r="G3" s="25"/>
      <c r="H3" s="51"/>
      <c r="I3" s="25"/>
      <c r="J3" s="25"/>
      <c r="K3" s="25"/>
      <c r="L3" s="25"/>
      <c r="M3" s="25"/>
      <c r="N3" s="25"/>
      <c r="O3" s="25"/>
      <c r="P3" s="25"/>
      <c r="Q3" s="51"/>
      <c r="R3" s="51"/>
      <c r="S3" s="51"/>
      <c r="T3" s="51"/>
      <c r="U3" s="51"/>
      <c r="V3" s="54"/>
    </row>
    <row r="4" spans="1:22" ht="12.75" customHeight="1" x14ac:dyDescent="0.2">
      <c r="A4" s="23"/>
      <c r="B4" s="27"/>
      <c r="C4" s="34"/>
      <c r="D4" s="41"/>
      <c r="E4" s="42"/>
      <c r="F4" s="31"/>
      <c r="G4" s="25"/>
      <c r="H4" s="51"/>
      <c r="I4" s="25"/>
      <c r="J4" s="25"/>
      <c r="K4" s="25"/>
      <c r="L4" s="25"/>
      <c r="M4" s="25"/>
      <c r="N4" s="25"/>
      <c r="O4" s="25"/>
      <c r="P4" s="25"/>
      <c r="Q4" s="51"/>
      <c r="R4" s="51"/>
      <c r="S4" s="51"/>
      <c r="T4" s="51"/>
      <c r="U4" s="51"/>
      <c r="V4" s="54"/>
    </row>
    <row r="5" spans="1:22" ht="12.75" customHeight="1" x14ac:dyDescent="0.2">
      <c r="A5" s="23"/>
      <c r="B5" s="27"/>
      <c r="C5" s="34"/>
      <c r="D5" s="41"/>
      <c r="E5" s="42"/>
      <c r="F5" s="31"/>
      <c r="G5" s="25"/>
      <c r="H5" s="51"/>
      <c r="I5" s="25"/>
      <c r="J5" s="25"/>
      <c r="K5" s="25"/>
      <c r="L5" s="25"/>
      <c r="M5" s="25"/>
      <c r="N5" s="25"/>
      <c r="O5" s="25"/>
      <c r="P5" s="25"/>
      <c r="Q5" s="51"/>
      <c r="R5" s="51"/>
      <c r="S5" s="51"/>
      <c r="T5" s="51"/>
      <c r="U5" s="51"/>
      <c r="V5" s="54"/>
    </row>
    <row r="6" spans="1:22" ht="12.75" customHeight="1" x14ac:dyDescent="0.2">
      <c r="A6" s="2" t="s">
        <v>3</v>
      </c>
      <c r="B6" s="1" t="s">
        <v>1</v>
      </c>
      <c r="C6" s="34"/>
      <c r="D6" s="41"/>
      <c r="E6" s="42"/>
      <c r="F6" s="31"/>
      <c r="G6" s="25"/>
      <c r="H6" s="51"/>
      <c r="I6" s="25"/>
      <c r="J6" s="25"/>
      <c r="K6" s="25"/>
      <c r="L6" s="25"/>
      <c r="M6" s="25"/>
      <c r="N6" s="25"/>
      <c r="O6" s="25"/>
      <c r="P6" s="25"/>
      <c r="Q6" s="51"/>
      <c r="R6" s="51"/>
      <c r="S6" s="51"/>
      <c r="T6" s="51"/>
      <c r="U6" s="51"/>
      <c r="V6" s="54"/>
    </row>
    <row r="7" spans="1:22" ht="12.75" customHeight="1" x14ac:dyDescent="0.2">
      <c r="A7" s="2" t="s">
        <v>2</v>
      </c>
      <c r="B7" s="1" t="s">
        <v>2</v>
      </c>
      <c r="C7" s="34"/>
      <c r="D7" s="41"/>
      <c r="E7" s="42"/>
      <c r="F7" s="31"/>
      <c r="G7" s="25"/>
      <c r="H7" s="51"/>
      <c r="I7" s="25"/>
      <c r="J7" s="25"/>
      <c r="K7" s="25"/>
      <c r="L7" s="25"/>
      <c r="M7" s="25"/>
      <c r="N7" s="25"/>
      <c r="O7" s="25"/>
      <c r="P7" s="25"/>
      <c r="Q7" s="51"/>
      <c r="R7" s="51"/>
      <c r="S7" s="51"/>
      <c r="T7" s="51"/>
      <c r="U7" s="51"/>
      <c r="V7" s="54"/>
    </row>
    <row r="8" spans="1:22" ht="12.75" customHeight="1" x14ac:dyDescent="0.2">
      <c r="A8" s="23"/>
      <c r="B8" s="27"/>
      <c r="C8" s="34"/>
      <c r="D8" s="41"/>
      <c r="E8" s="42"/>
      <c r="F8" s="31"/>
      <c r="G8" s="25"/>
      <c r="H8" s="51"/>
      <c r="I8" s="25"/>
      <c r="J8" s="25"/>
      <c r="K8" s="25"/>
      <c r="L8" s="25"/>
      <c r="M8" s="25"/>
      <c r="N8" s="25"/>
      <c r="O8" s="25"/>
      <c r="P8" s="25"/>
      <c r="Q8" s="51"/>
      <c r="R8" s="51"/>
      <c r="S8" s="51"/>
      <c r="T8" s="51"/>
      <c r="U8" s="51"/>
      <c r="V8" s="54"/>
    </row>
    <row r="9" spans="1:22" ht="12.75" customHeight="1" x14ac:dyDescent="0.2">
      <c r="A9" s="23"/>
      <c r="B9" s="27"/>
      <c r="C9" s="34"/>
      <c r="D9" s="41"/>
      <c r="E9" s="42"/>
      <c r="F9" s="31"/>
      <c r="G9" s="25"/>
      <c r="H9" s="51"/>
      <c r="I9" s="25"/>
      <c r="J9" s="25"/>
      <c r="K9" s="25"/>
      <c r="L9" s="25"/>
      <c r="M9" s="25"/>
      <c r="N9" s="25"/>
      <c r="O9" s="25"/>
      <c r="P9" s="25"/>
      <c r="Q9" s="51"/>
      <c r="R9" s="51"/>
      <c r="S9" s="51"/>
      <c r="T9" s="51"/>
      <c r="U9" s="51"/>
      <c r="V9" s="54"/>
    </row>
    <row r="10" spans="1:22" ht="12.75" customHeight="1" x14ac:dyDescent="0.2">
      <c r="A10" s="23"/>
      <c r="B10" s="27"/>
      <c r="C10" s="34"/>
      <c r="D10" s="41"/>
      <c r="E10" s="42"/>
      <c r="F10" s="31"/>
      <c r="G10" s="25"/>
      <c r="H10" s="51"/>
      <c r="I10" s="25"/>
      <c r="J10" s="25"/>
      <c r="K10" s="25"/>
      <c r="L10" s="25"/>
      <c r="M10" s="25"/>
      <c r="N10" s="25"/>
      <c r="O10" s="25"/>
      <c r="P10" s="25"/>
      <c r="Q10" s="51"/>
      <c r="R10" s="51"/>
      <c r="S10" s="51"/>
      <c r="T10" s="51"/>
      <c r="U10" s="51"/>
      <c r="V10" s="54"/>
    </row>
    <row r="11" spans="1:22" ht="12.75" customHeight="1" x14ac:dyDescent="0.2">
      <c r="A11" s="23"/>
      <c r="B11" s="27"/>
      <c r="C11" s="34"/>
      <c r="D11" s="41"/>
      <c r="E11" s="42"/>
      <c r="F11" s="31"/>
      <c r="G11" s="25"/>
      <c r="H11" s="51"/>
      <c r="I11" s="25"/>
      <c r="J11" s="25"/>
      <c r="K11" s="25"/>
      <c r="L11" s="25"/>
      <c r="M11" s="25"/>
      <c r="N11" s="25"/>
      <c r="O11" s="25"/>
      <c r="P11" s="25"/>
      <c r="Q11" s="51"/>
      <c r="R11" s="51"/>
      <c r="S11" s="51"/>
      <c r="T11" s="51"/>
      <c r="U11" s="51"/>
      <c r="V11" s="54"/>
    </row>
    <row r="12" spans="1:22" ht="13.5" customHeight="1" x14ac:dyDescent="0.2">
      <c r="A12" s="23"/>
      <c r="B12" s="27"/>
      <c r="C12" s="34"/>
      <c r="D12" s="41"/>
      <c r="E12" s="42"/>
      <c r="F12" s="31"/>
      <c r="G12" s="25"/>
      <c r="H12" s="51"/>
      <c r="I12" s="25"/>
      <c r="J12" s="25"/>
      <c r="K12" s="25"/>
      <c r="L12" s="25"/>
      <c r="M12" s="25"/>
      <c r="N12" s="25"/>
      <c r="O12" s="25"/>
      <c r="P12" s="25"/>
      <c r="Q12" s="51"/>
      <c r="R12" s="51"/>
      <c r="S12" s="51"/>
      <c r="T12" s="51"/>
      <c r="U12" s="51"/>
      <c r="V12" s="54"/>
    </row>
    <row r="13" spans="1:22" ht="12.75" customHeight="1" thickBot="1" x14ac:dyDescent="0.25">
      <c r="A13" s="24"/>
      <c r="B13" s="28"/>
      <c r="C13" s="35"/>
      <c r="D13" s="43"/>
      <c r="E13" s="44"/>
      <c r="F13" s="32"/>
      <c r="G13" s="5" t="s">
        <v>9</v>
      </c>
      <c r="H13" s="5" t="s">
        <v>11</v>
      </c>
      <c r="I13" s="5" t="s">
        <v>11</v>
      </c>
      <c r="J13" s="5" t="s">
        <v>12</v>
      </c>
      <c r="K13" s="5" t="s">
        <v>9</v>
      </c>
      <c r="L13" s="5" t="s">
        <v>9</v>
      </c>
      <c r="M13" s="5" t="s">
        <v>12</v>
      </c>
      <c r="N13" s="5" t="s">
        <v>12</v>
      </c>
      <c r="O13" s="5" t="s">
        <v>12</v>
      </c>
      <c r="P13" s="5" t="s">
        <v>12</v>
      </c>
      <c r="Q13" s="5"/>
      <c r="R13" s="5"/>
      <c r="S13" s="5"/>
      <c r="T13" s="5"/>
      <c r="U13" s="5"/>
      <c r="V13" s="6"/>
    </row>
    <row r="14" spans="1:22" ht="12.75" customHeight="1" x14ac:dyDescent="0.2">
      <c r="A14" s="12" t="s">
        <v>13</v>
      </c>
      <c r="B14" s="12" t="s">
        <v>44</v>
      </c>
      <c r="C14" s="12" t="s">
        <v>40</v>
      </c>
      <c r="D14" s="18">
        <v>39.29804</v>
      </c>
      <c r="E14" s="18" t="s">
        <v>49</v>
      </c>
      <c r="F14" s="16"/>
      <c r="G14" s="7"/>
      <c r="H14" s="7"/>
      <c r="I14" s="7"/>
      <c r="J14" s="7"/>
      <c r="K14" s="7"/>
      <c r="L14" s="7"/>
      <c r="M14" s="7"/>
      <c r="N14" s="7"/>
      <c r="O14" s="7">
        <v>1</v>
      </c>
      <c r="P14" s="7">
        <v>1</v>
      </c>
      <c r="Q14" s="7"/>
      <c r="R14" s="7"/>
      <c r="S14" s="7"/>
      <c r="T14" s="7"/>
      <c r="U14" s="7"/>
      <c r="V14" s="7"/>
    </row>
    <row r="15" spans="1:22" ht="12.75" customHeight="1" x14ac:dyDescent="0.2">
      <c r="A15" s="12" t="s">
        <v>13</v>
      </c>
      <c r="B15" s="12" t="s">
        <v>45</v>
      </c>
      <c r="C15" s="12" t="s">
        <v>40</v>
      </c>
      <c r="D15" s="19">
        <v>39.297953</v>
      </c>
      <c r="E15" s="19">
        <v>-82.904909000000004</v>
      </c>
      <c r="F15" s="17"/>
      <c r="G15" s="3"/>
      <c r="H15" s="3"/>
      <c r="I15" s="3"/>
      <c r="J15" s="3"/>
      <c r="K15" s="3"/>
      <c r="L15" s="3"/>
      <c r="M15" s="3"/>
      <c r="N15" s="3"/>
      <c r="O15" s="3">
        <v>1</v>
      </c>
      <c r="P15" s="3">
        <v>1</v>
      </c>
      <c r="Q15" s="3"/>
      <c r="R15" s="3"/>
      <c r="S15" s="3"/>
      <c r="T15" s="3"/>
      <c r="U15" s="3"/>
      <c r="V15" s="3"/>
    </row>
    <row r="16" spans="1:22" ht="12.75" customHeight="1" x14ac:dyDescent="0.2">
      <c r="A16" s="12"/>
      <c r="B16" s="12"/>
      <c r="C16" s="12"/>
      <c r="D16" s="3"/>
      <c r="E16" s="3"/>
      <c r="F16" s="17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:22" ht="12.75" customHeight="1" x14ac:dyDescent="0.2">
      <c r="A17" s="12" t="s">
        <v>13</v>
      </c>
      <c r="B17" s="12" t="s">
        <v>14</v>
      </c>
      <c r="C17" s="12" t="s">
        <v>24</v>
      </c>
      <c r="D17" s="19">
        <v>39.312488000000002</v>
      </c>
      <c r="E17" s="19">
        <v>-82.928002000000006</v>
      </c>
      <c r="F17" s="12" t="s">
        <v>29</v>
      </c>
      <c r="G17" s="15"/>
      <c r="H17" s="12"/>
      <c r="I17" s="12">
        <v>90</v>
      </c>
      <c r="J17" s="12">
        <v>2</v>
      </c>
      <c r="K17" s="12">
        <f>26+29.3</f>
        <v>55.3</v>
      </c>
      <c r="L17" s="12"/>
      <c r="M17" s="14"/>
      <c r="N17" s="12"/>
      <c r="O17" s="12"/>
      <c r="P17" s="12"/>
      <c r="Q17" s="12"/>
      <c r="R17" s="12"/>
      <c r="S17" s="12"/>
      <c r="T17" s="12"/>
      <c r="U17" s="12"/>
      <c r="V17" s="13"/>
    </row>
    <row r="18" spans="1:22" ht="12.75" customHeight="1" x14ac:dyDescent="0.2">
      <c r="A18" s="3" t="s">
        <v>13</v>
      </c>
      <c r="B18" s="3" t="s">
        <v>15</v>
      </c>
      <c r="C18" s="3" t="s">
        <v>24</v>
      </c>
      <c r="D18" s="19">
        <v>39.304980999999998</v>
      </c>
      <c r="E18" s="19">
        <v>-82.919387999999998</v>
      </c>
      <c r="F18" s="3" t="s">
        <v>30</v>
      </c>
      <c r="G18" s="9"/>
      <c r="H18" s="3"/>
      <c r="I18" s="3">
        <v>96</v>
      </c>
      <c r="J18" s="3">
        <v>2</v>
      </c>
      <c r="K18" s="3"/>
      <c r="L18" s="12">
        <v>48.3</v>
      </c>
      <c r="M18" s="3"/>
      <c r="N18" s="3"/>
      <c r="O18" s="3"/>
      <c r="P18" s="3"/>
      <c r="Q18" s="3"/>
      <c r="R18" s="3"/>
      <c r="S18" s="3"/>
      <c r="T18" s="3"/>
      <c r="U18" s="3"/>
      <c r="V18" s="4"/>
    </row>
    <row r="19" spans="1:22" ht="12.75" customHeight="1" x14ac:dyDescent="0.2">
      <c r="A19" s="55" t="s">
        <v>13</v>
      </c>
      <c r="B19" s="55" t="s">
        <v>16</v>
      </c>
      <c r="C19" s="55" t="s">
        <v>25</v>
      </c>
      <c r="D19" s="22">
        <v>39.299881999999997</v>
      </c>
      <c r="E19" s="22">
        <v>-82.914647000000002</v>
      </c>
      <c r="F19" s="3" t="s">
        <v>31</v>
      </c>
      <c r="G19" s="55">
        <f>3.5+8+2+1.25</f>
        <v>14.75</v>
      </c>
      <c r="H19" s="3">
        <v>6.25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4"/>
    </row>
    <row r="20" spans="1:22" ht="12.75" customHeight="1" x14ac:dyDescent="0.2">
      <c r="A20" s="55"/>
      <c r="B20" s="55"/>
      <c r="C20" s="55"/>
      <c r="D20" s="22"/>
      <c r="E20" s="22"/>
      <c r="F20" s="3" t="s">
        <v>32</v>
      </c>
      <c r="G20" s="55"/>
      <c r="H20" s="3">
        <v>2.19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4"/>
    </row>
    <row r="21" spans="1:22" ht="12.75" customHeight="1" x14ac:dyDescent="0.2">
      <c r="A21" s="55" t="s">
        <v>13</v>
      </c>
      <c r="B21" s="55" t="s">
        <v>17</v>
      </c>
      <c r="C21" s="55" t="s">
        <v>25</v>
      </c>
      <c r="D21" s="22">
        <v>39.299388</v>
      </c>
      <c r="E21" s="22">
        <v>-82.909885000000003</v>
      </c>
      <c r="F21" s="3" t="s">
        <v>31</v>
      </c>
      <c r="G21" s="55">
        <f>3.5+8+2+1.25</f>
        <v>14.75</v>
      </c>
      <c r="H21" s="3">
        <v>6.25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4"/>
    </row>
    <row r="22" spans="1:22" ht="12.75" customHeight="1" x14ac:dyDescent="0.2">
      <c r="A22" s="55"/>
      <c r="B22" s="55"/>
      <c r="C22" s="55"/>
      <c r="D22" s="22"/>
      <c r="E22" s="22"/>
      <c r="F22" s="3" t="s">
        <v>33</v>
      </c>
      <c r="G22" s="55"/>
      <c r="H22" s="3">
        <v>2.19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4"/>
    </row>
    <row r="23" spans="1:22" ht="12.75" customHeight="1" x14ac:dyDescent="0.2">
      <c r="A23" s="55" t="s">
        <v>13</v>
      </c>
      <c r="B23" s="55" t="s">
        <v>18</v>
      </c>
      <c r="C23" s="55" t="s">
        <v>25</v>
      </c>
      <c r="D23" s="22">
        <v>39.298864999999999</v>
      </c>
      <c r="E23" s="22">
        <v>-82.906818000000001</v>
      </c>
      <c r="F23" s="3" t="s">
        <v>31</v>
      </c>
      <c r="G23" s="55">
        <f>3.5+8+2+1.25</f>
        <v>14.75</v>
      </c>
      <c r="H23" s="3">
        <v>6.25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4"/>
    </row>
    <row r="24" spans="1:22" ht="12.75" customHeight="1" x14ac:dyDescent="0.2">
      <c r="A24" s="55"/>
      <c r="B24" s="55"/>
      <c r="C24" s="55"/>
      <c r="D24" s="22"/>
      <c r="E24" s="22"/>
      <c r="F24" s="3" t="s">
        <v>34</v>
      </c>
      <c r="G24" s="55"/>
      <c r="H24" s="3">
        <v>2.19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4"/>
    </row>
    <row r="25" spans="1:22" ht="12.75" customHeight="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4"/>
    </row>
    <row r="26" spans="1:22" ht="12.75" customHeight="1" x14ac:dyDescent="0.2">
      <c r="A26" s="55" t="s">
        <v>13</v>
      </c>
      <c r="B26" s="55" t="s">
        <v>19</v>
      </c>
      <c r="C26" s="55" t="s">
        <v>26</v>
      </c>
      <c r="D26" s="22">
        <v>39.297953</v>
      </c>
      <c r="E26" s="22">
        <v>-82.904257999999999</v>
      </c>
      <c r="F26" s="3" t="s">
        <v>31</v>
      </c>
      <c r="G26" s="55">
        <f>3.5+8+2+1.25</f>
        <v>14.75</v>
      </c>
      <c r="H26" s="3">
        <v>6.25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4"/>
    </row>
    <row r="27" spans="1:22" ht="12.75" customHeight="1" x14ac:dyDescent="0.2">
      <c r="A27" s="55"/>
      <c r="B27" s="55"/>
      <c r="C27" s="55"/>
      <c r="D27" s="22"/>
      <c r="E27" s="22"/>
      <c r="F27" s="3" t="s">
        <v>34</v>
      </c>
      <c r="G27" s="55"/>
      <c r="H27" s="3">
        <v>2.19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4"/>
    </row>
    <row r="28" spans="1:22" ht="12.75" customHeight="1" x14ac:dyDescent="0.2">
      <c r="A28" s="55" t="s">
        <v>13</v>
      </c>
      <c r="B28" s="55" t="s">
        <v>20</v>
      </c>
      <c r="C28" s="55" t="s">
        <v>26</v>
      </c>
      <c r="D28" s="22">
        <v>39.297792999999999</v>
      </c>
      <c r="E28" s="22">
        <v>-82.902835999999994</v>
      </c>
      <c r="F28" s="3" t="s">
        <v>31</v>
      </c>
      <c r="G28" s="55">
        <f>3.5+8+2+1.25</f>
        <v>14.75</v>
      </c>
      <c r="H28" s="3">
        <v>6.25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4"/>
    </row>
    <row r="29" spans="1:22" ht="12.75" customHeight="1" x14ac:dyDescent="0.2">
      <c r="A29" s="55"/>
      <c r="B29" s="55"/>
      <c r="C29" s="55"/>
      <c r="D29" s="22"/>
      <c r="E29" s="22"/>
      <c r="F29" s="3" t="s">
        <v>33</v>
      </c>
      <c r="G29" s="55"/>
      <c r="H29" s="3">
        <v>2.19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4"/>
    </row>
    <row r="30" spans="1:22" ht="12.75" customHeight="1" x14ac:dyDescent="0.2">
      <c r="A30" s="3" t="s">
        <v>13</v>
      </c>
      <c r="B30" s="3" t="s">
        <v>21</v>
      </c>
      <c r="C30" s="3" t="s">
        <v>27</v>
      </c>
      <c r="D30" s="19">
        <v>39.295847000000002</v>
      </c>
      <c r="E30" s="19">
        <v>-82.904695000000004</v>
      </c>
      <c r="F30" s="3" t="s">
        <v>30</v>
      </c>
      <c r="G30" s="3"/>
      <c r="H30" s="3"/>
      <c r="I30" s="3">
        <v>96</v>
      </c>
      <c r="J30" s="3">
        <v>2</v>
      </c>
      <c r="K30" s="3">
        <f>22.3+21.5</f>
        <v>43.8</v>
      </c>
      <c r="L30" s="3"/>
      <c r="M30" s="3">
        <f>J30</f>
        <v>2</v>
      </c>
      <c r="N30" s="3"/>
      <c r="O30" s="3"/>
      <c r="P30" s="3"/>
      <c r="Q30" s="3"/>
      <c r="R30" s="3"/>
      <c r="S30" s="3"/>
      <c r="T30" s="3"/>
      <c r="U30" s="3"/>
      <c r="V30" s="4"/>
    </row>
    <row r="31" spans="1:22" ht="12.75" customHeight="1" x14ac:dyDescent="0.2">
      <c r="A31" s="3" t="s">
        <v>13</v>
      </c>
      <c r="B31" s="3" t="s">
        <v>22</v>
      </c>
      <c r="C31" s="3" t="s">
        <v>27</v>
      </c>
      <c r="D31" s="19">
        <v>39.288153999999999</v>
      </c>
      <c r="E31" s="19">
        <v>-82.892921000000001</v>
      </c>
      <c r="F31" s="3" t="s">
        <v>29</v>
      </c>
      <c r="G31" s="3"/>
      <c r="H31" s="3"/>
      <c r="I31" s="3">
        <v>90</v>
      </c>
      <c r="J31" s="3">
        <v>2</v>
      </c>
      <c r="K31" s="3"/>
      <c r="L31" s="3">
        <f>25+27.6</f>
        <v>52.6</v>
      </c>
      <c r="M31" s="3">
        <f>J31</f>
        <v>2</v>
      </c>
      <c r="N31" s="3"/>
      <c r="O31" s="3"/>
      <c r="P31" s="3"/>
      <c r="Q31" s="3"/>
      <c r="R31" s="3"/>
      <c r="S31" s="3"/>
      <c r="T31" s="3"/>
      <c r="U31" s="3"/>
      <c r="V31" s="4"/>
    </row>
    <row r="32" spans="1:22" ht="12.75" customHeight="1" x14ac:dyDescent="0.2">
      <c r="A32" s="20" t="s">
        <v>13</v>
      </c>
      <c r="B32" s="20" t="s">
        <v>23</v>
      </c>
      <c r="C32" s="20" t="s">
        <v>37</v>
      </c>
      <c r="D32" s="22">
        <v>39.299156000000004</v>
      </c>
      <c r="E32" s="22">
        <v>-82.909008</v>
      </c>
      <c r="F32" s="3" t="s">
        <v>31</v>
      </c>
      <c r="G32" s="20">
        <v>14.75</v>
      </c>
      <c r="H32" s="3">
        <v>6.25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4"/>
    </row>
    <row r="33" spans="1:22" ht="12.75" customHeight="1" x14ac:dyDescent="0.2">
      <c r="A33" s="21"/>
      <c r="B33" s="21"/>
      <c r="C33" s="21"/>
      <c r="D33" s="22"/>
      <c r="E33" s="22"/>
      <c r="F33" s="3" t="s">
        <v>34</v>
      </c>
      <c r="G33" s="21"/>
      <c r="H33" s="3">
        <v>2.19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4"/>
    </row>
    <row r="34" spans="1:22" ht="12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4"/>
    </row>
    <row r="35" spans="1:22" ht="12.75" customHeight="1" x14ac:dyDescent="0.2">
      <c r="A35" s="8" t="s">
        <v>13</v>
      </c>
      <c r="B35" s="3" t="s">
        <v>38</v>
      </c>
      <c r="C35" s="3" t="s">
        <v>40</v>
      </c>
      <c r="D35" s="19">
        <v>39.297947000000001</v>
      </c>
      <c r="E35" s="19">
        <v>-82.904859000000002</v>
      </c>
      <c r="F35" s="3" t="s">
        <v>41</v>
      </c>
      <c r="G35" s="3">
        <f>3.5+7+2.5</f>
        <v>13</v>
      </c>
      <c r="H35" s="3">
        <v>6.25</v>
      </c>
      <c r="I35" s="3"/>
      <c r="J35" s="3"/>
      <c r="K35" s="3"/>
      <c r="L35" s="3"/>
      <c r="M35" s="3"/>
      <c r="N35" s="3">
        <v>1</v>
      </c>
      <c r="O35" s="3"/>
      <c r="P35" s="3"/>
      <c r="Q35" s="3"/>
      <c r="R35" s="3"/>
      <c r="S35" s="3"/>
      <c r="T35" s="3"/>
      <c r="U35" s="3"/>
      <c r="V35" s="4"/>
    </row>
    <row r="36" spans="1:22" ht="12.75" customHeight="1" x14ac:dyDescent="0.2">
      <c r="A36" s="8" t="s">
        <v>13</v>
      </c>
      <c r="B36" s="3" t="s">
        <v>39</v>
      </c>
      <c r="C36" s="3" t="s">
        <v>40</v>
      </c>
      <c r="D36" s="19">
        <v>39.298063999999997</v>
      </c>
      <c r="E36" s="19">
        <v>-82.905165999999994</v>
      </c>
      <c r="F36" s="3" t="s">
        <v>42</v>
      </c>
      <c r="G36" s="3">
        <f>3.5+7+3</f>
        <v>13.5</v>
      </c>
      <c r="H36" s="3">
        <v>6.25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4"/>
    </row>
    <row r="37" spans="1:22" ht="12.75" customHeight="1" x14ac:dyDescent="0.2">
      <c r="A37" s="8" t="s">
        <v>13</v>
      </c>
      <c r="B37" s="3" t="s">
        <v>50</v>
      </c>
      <c r="C37" s="3" t="s">
        <v>40</v>
      </c>
      <c r="D37" s="3">
        <v>39.297986999999999</v>
      </c>
      <c r="E37" s="3">
        <v>-82.907921000000002</v>
      </c>
      <c r="F37" s="3" t="s">
        <v>51</v>
      </c>
      <c r="G37" s="3">
        <v>28.5</v>
      </c>
      <c r="H37" s="3">
        <v>6.75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4"/>
    </row>
    <row r="38" spans="1:22" ht="12.75" customHeight="1" x14ac:dyDescent="0.2">
      <c r="A38" s="8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4"/>
    </row>
    <row r="39" spans="1:22" ht="12.75" customHeight="1" x14ac:dyDescent="0.2">
      <c r="A39" s="8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4"/>
    </row>
    <row r="40" spans="1:22" ht="12.75" customHeight="1" x14ac:dyDescent="0.2">
      <c r="A40" s="8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4"/>
    </row>
    <row r="41" spans="1:22" ht="12.75" customHeight="1" x14ac:dyDescent="0.2">
      <c r="A41" s="8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4"/>
    </row>
    <row r="42" spans="1:22" ht="12.75" customHeight="1" x14ac:dyDescent="0.2">
      <c r="A42" s="8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4"/>
    </row>
    <row r="43" spans="1:22" ht="12.75" customHeight="1" x14ac:dyDescent="0.2">
      <c r="A43" s="8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4"/>
    </row>
    <row r="44" spans="1:22" ht="12.75" customHeight="1" x14ac:dyDescent="0.2">
      <c r="A44" s="8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4"/>
    </row>
    <row r="45" spans="1:22" ht="12.75" customHeight="1" x14ac:dyDescent="0.2">
      <c r="A45" s="8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4"/>
    </row>
    <row r="46" spans="1:22" ht="12.75" customHeight="1" x14ac:dyDescent="0.2">
      <c r="A46" s="8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4"/>
    </row>
    <row r="47" spans="1:22" ht="12.75" customHeight="1" x14ac:dyDescent="0.2">
      <c r="A47" s="8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4"/>
    </row>
    <row r="48" spans="1:22" ht="12.75" customHeight="1" x14ac:dyDescent="0.2">
      <c r="A48" s="8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4"/>
    </row>
    <row r="49" spans="1:22" ht="12.75" customHeight="1" x14ac:dyDescent="0.2">
      <c r="A49" s="8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4"/>
    </row>
    <row r="50" spans="1:22" ht="12.75" customHeight="1" x14ac:dyDescent="0.2">
      <c r="A50" s="8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4"/>
    </row>
    <row r="51" spans="1:22" ht="12.75" customHeight="1" x14ac:dyDescent="0.2">
      <c r="A51" s="8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4"/>
    </row>
    <row r="52" spans="1:22" ht="12.75" customHeight="1" x14ac:dyDescent="0.2">
      <c r="A52" s="8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4"/>
    </row>
    <row r="53" spans="1:22" ht="12.6" customHeight="1" x14ac:dyDescent="0.2">
      <c r="A53" s="8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4"/>
    </row>
    <row r="54" spans="1:22" ht="12.6" customHeight="1" x14ac:dyDescent="0.2">
      <c r="A54" s="8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4"/>
    </row>
    <row r="55" spans="1:22" ht="12.75" customHeight="1" x14ac:dyDescent="0.2">
      <c r="A55" s="8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4"/>
    </row>
    <row r="56" spans="1:22" ht="12.75" customHeight="1" x14ac:dyDescent="0.2">
      <c r="A56" s="8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4"/>
    </row>
    <row r="57" spans="1:22" ht="12.75" customHeight="1" x14ac:dyDescent="0.2">
      <c r="A57" s="8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4"/>
    </row>
    <row r="58" spans="1:22" ht="12.75" customHeight="1" x14ac:dyDescent="0.2">
      <c r="A58" s="8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4"/>
    </row>
    <row r="59" spans="1:22" ht="12.75" customHeight="1" x14ac:dyDescent="0.2">
      <c r="A59" s="8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4"/>
    </row>
    <row r="60" spans="1:22" ht="12.75" customHeight="1" x14ac:dyDescent="0.2">
      <c r="A60" s="8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4"/>
    </row>
    <row r="61" spans="1:22" ht="12.75" customHeight="1" x14ac:dyDescent="0.2">
      <c r="A61" s="8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4"/>
    </row>
    <row r="62" spans="1:22" ht="12.75" customHeight="1" x14ac:dyDescent="0.2">
      <c r="A62" s="8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4"/>
    </row>
    <row r="63" spans="1:22" ht="12.75" customHeight="1" x14ac:dyDescent="0.2">
      <c r="A63" s="8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4"/>
    </row>
    <row r="64" spans="1:22" ht="12.75" customHeight="1" x14ac:dyDescent="0.2">
      <c r="A64" s="8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4"/>
    </row>
    <row r="65" spans="1:22" ht="12.75" customHeight="1" x14ac:dyDescent="0.2">
      <c r="A65" s="8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4"/>
    </row>
    <row r="66" spans="1:22" ht="12.75" customHeight="1" x14ac:dyDescent="0.2">
      <c r="A66" s="8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4"/>
    </row>
    <row r="67" spans="1:22" ht="12.75" customHeight="1" x14ac:dyDescent="0.2">
      <c r="A67" s="8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4"/>
    </row>
    <row r="68" spans="1:22" ht="12.75" customHeight="1" x14ac:dyDescent="0.2">
      <c r="A68" s="8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4"/>
    </row>
    <row r="69" spans="1:22" ht="12.75" customHeight="1" x14ac:dyDescent="0.2">
      <c r="A69" s="8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4"/>
    </row>
    <row r="70" spans="1:22" ht="12.75" customHeight="1" x14ac:dyDescent="0.2">
      <c r="A70" s="8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4"/>
    </row>
    <row r="71" spans="1:22" ht="12.75" customHeight="1" x14ac:dyDescent="0.2">
      <c r="A71" s="8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4"/>
    </row>
    <row r="72" spans="1:22" ht="12.75" customHeight="1" x14ac:dyDescent="0.2">
      <c r="A72" s="8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4"/>
    </row>
    <row r="73" spans="1:22" ht="12.75" customHeight="1" thickBot="1" x14ac:dyDescent="0.25">
      <c r="A73" s="8"/>
      <c r="B73" s="3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6"/>
    </row>
    <row r="74" spans="1:22" ht="12.75" customHeight="1" x14ac:dyDescent="0.2">
      <c r="A74" s="45" t="s">
        <v>0</v>
      </c>
      <c r="B74" s="46"/>
      <c r="C74" s="46"/>
      <c r="D74" s="46"/>
      <c r="E74" s="46"/>
      <c r="F74" s="47"/>
      <c r="G74" s="50">
        <f t="shared" ref="G74:L74" si="0">SUM(G17:G73)</f>
        <v>143.5</v>
      </c>
      <c r="H74" s="52">
        <f t="shared" si="0"/>
        <v>69.889999999999986</v>
      </c>
      <c r="I74" s="50">
        <f t="shared" si="0"/>
        <v>372</v>
      </c>
      <c r="J74" s="50">
        <f t="shared" si="0"/>
        <v>8</v>
      </c>
      <c r="K74" s="50">
        <f t="shared" si="0"/>
        <v>99.1</v>
      </c>
      <c r="L74" s="50">
        <f t="shared" si="0"/>
        <v>100.9</v>
      </c>
      <c r="M74" s="50">
        <f>SUM(M14:M73)</f>
        <v>4</v>
      </c>
      <c r="N74" s="50">
        <f t="shared" ref="N74:P74" si="1">SUM(N14:N73)</f>
        <v>1</v>
      </c>
      <c r="O74" s="50">
        <f t="shared" si="1"/>
        <v>2</v>
      </c>
      <c r="P74" s="50">
        <f t="shared" si="1"/>
        <v>2</v>
      </c>
      <c r="Q74" s="50"/>
      <c r="R74" s="50"/>
      <c r="S74" s="50"/>
      <c r="T74" s="50"/>
      <c r="U74" s="50"/>
      <c r="V74" s="48"/>
    </row>
    <row r="75" spans="1:22" ht="12.75" customHeight="1" x14ac:dyDescent="0.2">
      <c r="A75" s="45"/>
      <c r="B75" s="46"/>
      <c r="C75" s="46"/>
      <c r="D75" s="46"/>
      <c r="E75" s="46"/>
      <c r="F75" s="47"/>
      <c r="G75" s="21"/>
      <c r="H75" s="53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49"/>
    </row>
    <row r="76" spans="1:22" ht="18" x14ac:dyDescent="0.2">
      <c r="A76" s="10"/>
      <c r="B76" s="11"/>
    </row>
  </sheetData>
  <mergeCells count="77">
    <mergeCell ref="D28:D29"/>
    <mergeCell ref="E28:E29"/>
    <mergeCell ref="G23:G24"/>
    <mergeCell ref="G26:G27"/>
    <mergeCell ref="G28:G29"/>
    <mergeCell ref="E26:E27"/>
    <mergeCell ref="D26:D27"/>
    <mergeCell ref="A26:A27"/>
    <mergeCell ref="B26:B27"/>
    <mergeCell ref="C26:C27"/>
    <mergeCell ref="C28:C29"/>
    <mergeCell ref="A28:A29"/>
    <mergeCell ref="B28:B29"/>
    <mergeCell ref="A23:A24"/>
    <mergeCell ref="B23:B24"/>
    <mergeCell ref="C23:C24"/>
    <mergeCell ref="D23:D24"/>
    <mergeCell ref="E23:E24"/>
    <mergeCell ref="E19:E20"/>
    <mergeCell ref="G19:G20"/>
    <mergeCell ref="A21:A22"/>
    <mergeCell ref="B21:B22"/>
    <mergeCell ref="C21:C22"/>
    <mergeCell ref="D21:D22"/>
    <mergeCell ref="E21:E22"/>
    <mergeCell ref="G21:G22"/>
    <mergeCell ref="A19:A20"/>
    <mergeCell ref="B19:B20"/>
    <mergeCell ref="C19:C20"/>
    <mergeCell ref="D19:D20"/>
    <mergeCell ref="U2:U12"/>
    <mergeCell ref="V2:V12"/>
    <mergeCell ref="Q2:Q12"/>
    <mergeCell ref="R2:R12"/>
    <mergeCell ref="S2:S12"/>
    <mergeCell ref="T2:T12"/>
    <mergeCell ref="P2:P12"/>
    <mergeCell ref="I2:I12"/>
    <mergeCell ref="J2:J12"/>
    <mergeCell ref="K2:K12"/>
    <mergeCell ref="G74:G75"/>
    <mergeCell ref="M2:M12"/>
    <mergeCell ref="N2:N12"/>
    <mergeCell ref="H2:H12"/>
    <mergeCell ref="O2:O12"/>
    <mergeCell ref="N74:N75"/>
    <mergeCell ref="I74:I75"/>
    <mergeCell ref="J74:J75"/>
    <mergeCell ref="K74:K75"/>
    <mergeCell ref="H74:H75"/>
    <mergeCell ref="G32:G33"/>
    <mergeCell ref="L2:L12"/>
    <mergeCell ref="A74:F75"/>
    <mergeCell ref="V74:V75"/>
    <mergeCell ref="L74:L75"/>
    <mergeCell ref="M74:M75"/>
    <mergeCell ref="U74:U75"/>
    <mergeCell ref="P74:P75"/>
    <mergeCell ref="Q74:Q75"/>
    <mergeCell ref="R74:R75"/>
    <mergeCell ref="S74:S75"/>
    <mergeCell ref="O74:O75"/>
    <mergeCell ref="T74:T75"/>
    <mergeCell ref="A8:A13"/>
    <mergeCell ref="G2:G12"/>
    <mergeCell ref="B1:B5"/>
    <mergeCell ref="B8:B13"/>
    <mergeCell ref="A1:A5"/>
    <mergeCell ref="F1:F13"/>
    <mergeCell ref="C1:C13"/>
    <mergeCell ref="G1:N1"/>
    <mergeCell ref="D1:E13"/>
    <mergeCell ref="A32:A33"/>
    <mergeCell ref="B32:B33"/>
    <mergeCell ref="C32:C33"/>
    <mergeCell ref="D32:D33"/>
    <mergeCell ref="E32:E33"/>
  </mergeCells>
  <phoneticPr fontId="0" type="noConversion"/>
  <pageMargins left="0.75" right="0.75" top="1" bottom="1" header="0.5" footer="0.5"/>
  <pageSetup paperSize="17" scale="6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SUBSM1</vt:lpstr>
      <vt:lpstr>SUBSM1!Print_Area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v10.10.15</dc:title>
  <dc:creator>ODOT Office of Production</dc:creator>
  <cp:lastModifiedBy>Theller, Eric</cp:lastModifiedBy>
  <cp:lastPrinted>2007-01-24T18:52:13Z</cp:lastPrinted>
  <dcterms:created xsi:type="dcterms:W3CDTF">2007-01-18T14:43:23Z</dcterms:created>
  <dcterms:modified xsi:type="dcterms:W3CDTF">2025-11-12T18:54:05Z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