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IN\3500--3599\3589\034\Designs-Studies-Reports\Quantities\"/>
    </mc:Choice>
  </mc:AlternateContent>
  <xr:revisionPtr revIDLastSave="0" documentId="13_ncr:1_{9F0AAA04-1232-4523-923C-92FE7569C0F3}" xr6:coauthVersionLast="47" xr6:coauthVersionMax="47" xr10:uidLastSave="{00000000-0000-0000-0000-000000000000}"/>
  <bookViews>
    <workbookView xWindow="-38520" yWindow="-120" windowWidth="38640" windowHeight="21120" activeTab="4" xr2:uid="{1F341D6F-2795-42AB-A95C-25DB23E0EAF1}"/>
  </bookViews>
  <sheets>
    <sheet name="Wiggins St" sheetId="1" r:id="rId1"/>
    <sheet name="Chase &amp; Gaskin Ave" sheetId="4" r:id="rId2"/>
    <sheet name="Acland &amp; Duff St" sheetId="5" r:id="rId3"/>
    <sheet name="Duff St Sidewalks" sheetId="7" r:id="rId4"/>
    <sheet name="Combined Cost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22" i="1"/>
  <c r="G21" i="1"/>
  <c r="G19" i="1"/>
  <c r="G17" i="1"/>
  <c r="G8" i="1"/>
  <c r="G5" i="1"/>
  <c r="G12" i="7"/>
  <c r="G13" i="7"/>
  <c r="G23" i="7"/>
  <c r="G22" i="7"/>
  <c r="G21" i="7"/>
  <c r="G20" i="7"/>
  <c r="G19" i="7"/>
  <c r="G18" i="7"/>
  <c r="G17" i="7"/>
  <c r="G16" i="7"/>
  <c r="G15" i="7"/>
  <c r="G14" i="7"/>
  <c r="G11" i="7"/>
  <c r="G10" i="7"/>
  <c r="G9" i="7"/>
  <c r="G8" i="7"/>
  <c r="G7" i="7"/>
  <c r="G6" i="7"/>
  <c r="G5" i="7"/>
  <c r="G4" i="7"/>
  <c r="G3" i="7"/>
  <c r="G20" i="5"/>
  <c r="G20" i="4"/>
  <c r="G10" i="1"/>
  <c r="G20" i="1"/>
  <c r="G11" i="1"/>
  <c r="G22" i="5"/>
  <c r="G21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13" i="4"/>
  <c r="G22" i="4"/>
  <c r="G21" i="4"/>
  <c r="G19" i="4"/>
  <c r="G18" i="4"/>
  <c r="G17" i="4"/>
  <c r="G16" i="4"/>
  <c r="G15" i="4"/>
  <c r="G14" i="4"/>
  <c r="G12" i="4"/>
  <c r="G11" i="4"/>
  <c r="G10" i="4"/>
  <c r="G9" i="4"/>
  <c r="G8" i="4"/>
  <c r="G7" i="4"/>
  <c r="G6" i="4"/>
  <c r="G5" i="4"/>
  <c r="G4" i="4"/>
  <c r="G3" i="4"/>
  <c r="G9" i="1"/>
  <c r="G16" i="1"/>
  <c r="G4" i="1"/>
  <c r="G6" i="1"/>
  <c r="G12" i="1"/>
  <c r="G13" i="1"/>
  <c r="G14" i="1"/>
  <c r="G15" i="1"/>
  <c r="G18" i="1"/>
  <c r="G3" i="1"/>
  <c r="G24" i="7" l="1"/>
  <c r="G25" i="7" s="1"/>
  <c r="G23" i="5"/>
  <c r="G24" i="5" s="1"/>
  <c r="G25" i="5" s="1"/>
  <c r="G23" i="4"/>
  <c r="G24" i="4" s="1"/>
  <c r="G23" i="1"/>
  <c r="G24" i="1" s="1"/>
  <c r="G26" i="5" l="1"/>
  <c r="G28" i="5" s="1"/>
  <c r="B4" i="6" s="1"/>
  <c r="G25" i="4"/>
  <c r="G26" i="4" s="1"/>
  <c r="G28" i="4" s="1"/>
  <c r="B3" i="6" s="1"/>
  <c r="G25" i="1"/>
  <c r="G26" i="1" s="1"/>
  <c r="G26" i="7"/>
  <c r="G27" i="7" s="1"/>
  <c r="G29" i="7" s="1"/>
  <c r="B5" i="6" s="1"/>
  <c r="G28" i="1" l="1"/>
  <c r="B2" i="6" s="1"/>
  <c r="B6" i="6" s="1"/>
</calcChain>
</file>

<file path=xl/sharedStrings.xml><?xml version="1.0" encoding="utf-8"?>
<sst xmlns="http://schemas.openxmlformats.org/spreadsheetml/2006/main" count="306" uniqueCount="71">
  <si>
    <t xml:space="preserve">ITEM </t>
  </si>
  <si>
    <t xml:space="preserve">EXTENSION </t>
  </si>
  <si>
    <t>UNIT</t>
  </si>
  <si>
    <t xml:space="preserve">DESCRIPTION </t>
  </si>
  <si>
    <t>E30000</t>
  </si>
  <si>
    <t>SF</t>
  </si>
  <si>
    <t>Walk Removed</t>
  </si>
  <si>
    <t>E23000</t>
  </si>
  <si>
    <t>Pavement Removed</t>
  </si>
  <si>
    <t>SY</t>
  </si>
  <si>
    <t>E32000</t>
  </si>
  <si>
    <t>FT</t>
  </si>
  <si>
    <t>Curb Removed</t>
  </si>
  <si>
    <t>E32500</t>
  </si>
  <si>
    <t>Curb and Gutter Removed</t>
  </si>
  <si>
    <t>E10000</t>
  </si>
  <si>
    <t>4" Concrete Walk</t>
  </si>
  <si>
    <t>E52000</t>
  </si>
  <si>
    <t>Curb Ramp</t>
  </si>
  <si>
    <t>E53020</t>
  </si>
  <si>
    <t>Detectable Warning</t>
  </si>
  <si>
    <t>E12000</t>
  </si>
  <si>
    <t>Combination Curb and Gutter, Type 2</t>
  </si>
  <si>
    <t>Crosswalk Line, 24"</t>
  </si>
  <si>
    <t>E00500</t>
  </si>
  <si>
    <t>Stop Line</t>
  </si>
  <si>
    <t>EA</t>
  </si>
  <si>
    <t>E58100</t>
  </si>
  <si>
    <t xml:space="preserve">Catch Basin Removed </t>
  </si>
  <si>
    <t>E98150</t>
  </si>
  <si>
    <t>Catch Basin, No. 3</t>
  </si>
  <si>
    <t>E99574</t>
  </si>
  <si>
    <t>Manhole, No. 3</t>
  </si>
  <si>
    <t>E04400</t>
  </si>
  <si>
    <t>12" Conduit, Type B</t>
  </si>
  <si>
    <t>UNIT COST</t>
  </si>
  <si>
    <t>QUANTITY</t>
  </si>
  <si>
    <t>COST</t>
  </si>
  <si>
    <t>E00630</t>
  </si>
  <si>
    <t>TOTAL</t>
  </si>
  <si>
    <t>E160000</t>
  </si>
  <si>
    <t>Curb, Type 2-B</t>
  </si>
  <si>
    <t>E56000</t>
  </si>
  <si>
    <t>CY</t>
  </si>
  <si>
    <t>Asphalt Concrete Base, PG64-22, (449)</t>
  </si>
  <si>
    <t>E20000</t>
  </si>
  <si>
    <t>Aggregate Base</t>
  </si>
  <si>
    <t>E50000</t>
  </si>
  <si>
    <t>Asphalt Concrete Surface Course, Type 1, (448), P64-22</t>
  </si>
  <si>
    <t>E50300</t>
  </si>
  <si>
    <t>Asphalt Concrete Intermediate Course, Type 2, (448)</t>
  </si>
  <si>
    <t>Cost Estimate - Wiggins Street Improvements</t>
  </si>
  <si>
    <t>Cost Estimate - Chase Ave &amp; Gaskin Ave Improvements</t>
  </si>
  <si>
    <t>Cost Estimate - S. Acland St &amp; Duff St Improvements</t>
  </si>
  <si>
    <t>Wiggins St</t>
  </si>
  <si>
    <t>Chase &amp; Gaskin Ave</t>
  </si>
  <si>
    <t>Acland &amp; Duff St</t>
  </si>
  <si>
    <t>E97700</t>
  </si>
  <si>
    <t>Signing, Misc.: Solar Powered Rectangular Rapid Flashing Beacon (RRFB) Sign Assembly</t>
  </si>
  <si>
    <t xml:space="preserve">TOTAL W/ 25% CONTINGENCY </t>
  </si>
  <si>
    <t>INFLATION TO MID-2028 (14.0%)</t>
  </si>
  <si>
    <t xml:space="preserve">ENVIRONMENTAL &amp; FINAL DESIGN </t>
  </si>
  <si>
    <t xml:space="preserve">R/W ACQUISTION &amp; UTILITY RELOCATIONS </t>
  </si>
  <si>
    <t xml:space="preserve">ESTIMATED PROJECT TOTAL </t>
  </si>
  <si>
    <t>Total Project Cost</t>
  </si>
  <si>
    <t>Project Corridor</t>
  </si>
  <si>
    <t>Estimated Project Cost</t>
  </si>
  <si>
    <t>Non-Reinforced Porland Cement Concrete Pavement</t>
  </si>
  <si>
    <t>E10010</t>
  </si>
  <si>
    <t>Cost Estimate - Duff St Sidewalk Improvements</t>
  </si>
  <si>
    <t>Duff St (Alt #1)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</si>
</sst>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164" fontId="0" fillId="2" borderId="1" xfId="0" applyNumberFormat="1" applyFill="1" applyBorder="1"/>
    <xf numFmtId="0" fontId="4" fillId="0" borderId="1" xfId="0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2" borderId="14" xfId="0" applyNumberFormat="1" applyFill="1" applyBorder="1"/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2" borderId="6" xfId="0" applyNumberFormat="1" applyFill="1" applyBorder="1"/>
    <xf numFmtId="0" fontId="0" fillId="0" borderId="15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" fontId="3" fillId="0" borderId="10" xfId="0" applyNumberFormat="1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1" fontId="3" fillId="0" borderId="12" xfId="0" applyNumberFormat="1" applyFont="1" applyBorder="1" applyAlignment="1">
      <alignment horizontal="right" vertical="center"/>
    </xf>
    <xf numFmtId="1" fontId="3" fillId="0" borderId="13" xfId="0" applyNumberFormat="1" applyFont="1" applyBorder="1" applyAlignment="1">
      <alignment horizontal="right" vertical="center"/>
    </xf>
    <xf numFmtId="1" fontId="3" fillId="0" borderId="6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right" vertical="center"/>
    </xf>
    <xf numFmtId="1" fontId="3" fillId="0" borderId="7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85CEB-1A3B-46F2-90B5-C84EA33A8490}">
  <dimension ref="A1:G97"/>
  <sheetViews>
    <sheetView zoomScale="130" zoomScaleNormal="130" workbookViewId="0">
      <selection activeCell="D34" sqref="D34"/>
    </sheetView>
  </sheetViews>
  <sheetFormatPr defaultRowHeight="15" x14ac:dyDescent="0.25"/>
  <cols>
    <col min="2" max="2" width="11.42578125" bestFit="1" customWidth="1"/>
    <col min="4" max="4" width="80" bestFit="1" customWidth="1"/>
    <col min="5" max="6" width="11.42578125" customWidth="1"/>
    <col min="7" max="7" width="14.28515625" customWidth="1"/>
  </cols>
  <sheetData>
    <row r="1" spans="1:7" ht="30" customHeight="1" x14ac:dyDescent="0.25">
      <c r="A1" s="33" t="s">
        <v>51</v>
      </c>
      <c r="B1" s="34"/>
      <c r="C1" s="34"/>
      <c r="D1" s="34"/>
      <c r="E1" s="34"/>
      <c r="F1" s="34"/>
      <c r="G1" s="35"/>
    </row>
    <row r="2" spans="1:7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36</v>
      </c>
      <c r="F2" s="6" t="s">
        <v>35</v>
      </c>
      <c r="G2" s="6" t="s">
        <v>37</v>
      </c>
    </row>
    <row r="3" spans="1:7" x14ac:dyDescent="0.25">
      <c r="A3" s="7">
        <v>202</v>
      </c>
      <c r="B3" s="8" t="s">
        <v>7</v>
      </c>
      <c r="C3" s="8" t="s">
        <v>9</v>
      </c>
      <c r="D3" s="9" t="s">
        <v>8</v>
      </c>
      <c r="E3" s="17">
        <v>2000</v>
      </c>
      <c r="F3" s="10">
        <v>26.4</v>
      </c>
      <c r="G3" s="11">
        <f>E3*F3</f>
        <v>52800</v>
      </c>
    </row>
    <row r="4" spans="1:7" x14ac:dyDescent="0.25">
      <c r="A4" s="7">
        <v>202</v>
      </c>
      <c r="B4" s="8" t="s">
        <v>4</v>
      </c>
      <c r="C4" s="8" t="s">
        <v>5</v>
      </c>
      <c r="D4" s="9" t="s">
        <v>6</v>
      </c>
      <c r="E4" s="17">
        <v>1630</v>
      </c>
      <c r="F4" s="10">
        <v>8.8000000000000007</v>
      </c>
      <c r="G4" s="11">
        <f t="shared" ref="G4:G22" si="0">E4*F4</f>
        <v>14344.000000000002</v>
      </c>
    </row>
    <row r="5" spans="1:7" x14ac:dyDescent="0.25">
      <c r="A5" s="7">
        <v>202</v>
      </c>
      <c r="B5" s="8" t="s">
        <v>10</v>
      </c>
      <c r="C5" s="8" t="s">
        <v>11</v>
      </c>
      <c r="D5" s="9" t="s">
        <v>12</v>
      </c>
      <c r="E5" s="17">
        <v>600</v>
      </c>
      <c r="F5" s="10">
        <v>23.1</v>
      </c>
      <c r="G5" s="11">
        <f t="shared" si="0"/>
        <v>13860</v>
      </c>
    </row>
    <row r="6" spans="1:7" x14ac:dyDescent="0.25">
      <c r="A6" s="7">
        <v>202</v>
      </c>
      <c r="B6" s="8" t="s">
        <v>13</v>
      </c>
      <c r="C6" s="8" t="s">
        <v>11</v>
      </c>
      <c r="D6" s="9" t="s">
        <v>14</v>
      </c>
      <c r="E6" s="17">
        <v>100</v>
      </c>
      <c r="F6" s="10">
        <v>27.5</v>
      </c>
      <c r="G6" s="11">
        <f t="shared" si="0"/>
        <v>2750</v>
      </c>
    </row>
    <row r="7" spans="1:7" x14ac:dyDescent="0.25">
      <c r="A7" s="7">
        <v>202</v>
      </c>
      <c r="B7" s="8" t="s">
        <v>27</v>
      </c>
      <c r="C7" s="8" t="s">
        <v>26</v>
      </c>
      <c r="D7" s="9" t="s">
        <v>28</v>
      </c>
      <c r="E7" s="17">
        <v>1</v>
      </c>
      <c r="F7" s="10">
        <v>880</v>
      </c>
      <c r="G7" s="11">
        <f t="shared" si="0"/>
        <v>880</v>
      </c>
    </row>
    <row r="8" spans="1:7" x14ac:dyDescent="0.25">
      <c r="A8" s="7">
        <v>301</v>
      </c>
      <c r="B8" s="8" t="s">
        <v>42</v>
      </c>
      <c r="C8" s="8" t="s">
        <v>43</v>
      </c>
      <c r="D8" s="9" t="s">
        <v>44</v>
      </c>
      <c r="E8" s="17">
        <v>40</v>
      </c>
      <c r="F8" s="10">
        <v>407</v>
      </c>
      <c r="G8" s="11">
        <f t="shared" si="0"/>
        <v>16280</v>
      </c>
    </row>
    <row r="9" spans="1:7" x14ac:dyDescent="0.25">
      <c r="A9" s="7">
        <v>304</v>
      </c>
      <c r="B9" s="8" t="s">
        <v>45</v>
      </c>
      <c r="C9" s="8" t="s">
        <v>43</v>
      </c>
      <c r="D9" s="9" t="s">
        <v>46</v>
      </c>
      <c r="E9" s="17">
        <v>60</v>
      </c>
      <c r="F9" s="10">
        <v>126.5</v>
      </c>
      <c r="G9" s="11">
        <f t="shared" si="0"/>
        <v>7590</v>
      </c>
    </row>
    <row r="10" spans="1:7" x14ac:dyDescent="0.25">
      <c r="A10" s="7">
        <v>441</v>
      </c>
      <c r="B10" s="8" t="s">
        <v>47</v>
      </c>
      <c r="C10" s="8" t="s">
        <v>43</v>
      </c>
      <c r="D10" s="9" t="s">
        <v>48</v>
      </c>
      <c r="E10" s="17">
        <v>25</v>
      </c>
      <c r="F10" s="10">
        <v>231</v>
      </c>
      <c r="G10" s="11">
        <f t="shared" si="0"/>
        <v>5775</v>
      </c>
    </row>
    <row r="11" spans="1:7" x14ac:dyDescent="0.25">
      <c r="A11" s="7">
        <v>441</v>
      </c>
      <c r="B11" s="8" t="s">
        <v>49</v>
      </c>
      <c r="C11" s="8" t="s">
        <v>43</v>
      </c>
      <c r="D11" s="9" t="s">
        <v>50</v>
      </c>
      <c r="E11" s="17">
        <v>15</v>
      </c>
      <c r="F11" s="10">
        <v>236.5</v>
      </c>
      <c r="G11" s="11">
        <f t="shared" si="0"/>
        <v>3547.5</v>
      </c>
    </row>
    <row r="12" spans="1:7" x14ac:dyDescent="0.25">
      <c r="A12" s="7">
        <v>608</v>
      </c>
      <c r="B12" s="8" t="s">
        <v>15</v>
      </c>
      <c r="C12" s="8" t="s">
        <v>5</v>
      </c>
      <c r="D12" s="9" t="s">
        <v>16</v>
      </c>
      <c r="E12" s="17">
        <v>9655</v>
      </c>
      <c r="F12" s="10">
        <v>11</v>
      </c>
      <c r="G12" s="11">
        <f t="shared" si="0"/>
        <v>106205</v>
      </c>
    </row>
    <row r="13" spans="1:7" x14ac:dyDescent="0.25">
      <c r="A13" s="7">
        <v>608</v>
      </c>
      <c r="B13" s="8" t="s">
        <v>17</v>
      </c>
      <c r="C13" s="8" t="s">
        <v>5</v>
      </c>
      <c r="D13" s="9" t="s">
        <v>18</v>
      </c>
      <c r="E13" s="17">
        <v>1520</v>
      </c>
      <c r="F13" s="10">
        <v>28.6</v>
      </c>
      <c r="G13" s="11">
        <f t="shared" si="0"/>
        <v>43472</v>
      </c>
    </row>
    <row r="14" spans="1:7" x14ac:dyDescent="0.25">
      <c r="A14" s="7">
        <v>608</v>
      </c>
      <c r="B14" s="8" t="s">
        <v>19</v>
      </c>
      <c r="C14" s="8" t="s">
        <v>5</v>
      </c>
      <c r="D14" s="9" t="s">
        <v>20</v>
      </c>
      <c r="E14" s="17">
        <v>280</v>
      </c>
      <c r="F14" s="10">
        <v>30.8</v>
      </c>
      <c r="G14" s="11">
        <f t="shared" si="0"/>
        <v>8624</v>
      </c>
    </row>
    <row r="15" spans="1:7" x14ac:dyDescent="0.25">
      <c r="A15" s="7">
        <v>609</v>
      </c>
      <c r="B15" s="8" t="s">
        <v>21</v>
      </c>
      <c r="C15" s="8" t="s">
        <v>11</v>
      </c>
      <c r="D15" s="9" t="s">
        <v>22</v>
      </c>
      <c r="E15" s="17">
        <v>150</v>
      </c>
      <c r="F15" s="10">
        <v>66</v>
      </c>
      <c r="G15" s="11">
        <f t="shared" si="0"/>
        <v>9900</v>
      </c>
    </row>
    <row r="16" spans="1:7" x14ac:dyDescent="0.25">
      <c r="A16" s="7">
        <v>609</v>
      </c>
      <c r="B16" s="8" t="s">
        <v>40</v>
      </c>
      <c r="C16" s="8" t="s">
        <v>11</v>
      </c>
      <c r="D16" s="9" t="s">
        <v>41</v>
      </c>
      <c r="E16" s="17">
        <v>1300</v>
      </c>
      <c r="F16" s="10">
        <v>16.5</v>
      </c>
      <c r="G16" s="11">
        <f t="shared" si="0"/>
        <v>21450</v>
      </c>
    </row>
    <row r="17" spans="1:7" x14ac:dyDescent="0.25">
      <c r="A17" s="7">
        <v>611</v>
      </c>
      <c r="B17" s="8" t="s">
        <v>33</v>
      </c>
      <c r="C17" s="8" t="s">
        <v>11</v>
      </c>
      <c r="D17" s="9" t="s">
        <v>34</v>
      </c>
      <c r="E17" s="17">
        <v>150</v>
      </c>
      <c r="F17" s="10">
        <v>159.5</v>
      </c>
      <c r="G17" s="11">
        <f t="shared" si="0"/>
        <v>23925</v>
      </c>
    </row>
    <row r="18" spans="1:7" x14ac:dyDescent="0.25">
      <c r="A18" s="7">
        <v>611</v>
      </c>
      <c r="B18" s="8" t="s">
        <v>29</v>
      </c>
      <c r="C18" s="8" t="s">
        <v>26</v>
      </c>
      <c r="D18" s="9" t="s">
        <v>30</v>
      </c>
      <c r="E18" s="17">
        <v>5</v>
      </c>
      <c r="F18" s="10">
        <v>7150</v>
      </c>
      <c r="G18" s="11">
        <f t="shared" si="0"/>
        <v>35750</v>
      </c>
    </row>
    <row r="19" spans="1:7" x14ac:dyDescent="0.25">
      <c r="A19" s="7">
        <v>611</v>
      </c>
      <c r="B19" s="8" t="s">
        <v>31</v>
      </c>
      <c r="C19" s="8" t="s">
        <v>26</v>
      </c>
      <c r="D19" s="9" t="s">
        <v>32</v>
      </c>
      <c r="E19" s="17">
        <v>1</v>
      </c>
      <c r="F19" s="10">
        <v>7700</v>
      </c>
      <c r="G19" s="11">
        <f t="shared" si="0"/>
        <v>7700</v>
      </c>
    </row>
    <row r="20" spans="1:7" x14ac:dyDescent="0.25">
      <c r="A20" s="7">
        <v>630</v>
      </c>
      <c r="B20" s="8" t="s">
        <v>57</v>
      </c>
      <c r="C20" s="8" t="s">
        <v>26</v>
      </c>
      <c r="D20" s="9" t="s">
        <v>58</v>
      </c>
      <c r="E20" s="17">
        <v>2</v>
      </c>
      <c r="F20" s="10">
        <v>11000</v>
      </c>
      <c r="G20" s="11">
        <f>E20*F20</f>
        <v>22000</v>
      </c>
    </row>
    <row r="21" spans="1:7" x14ac:dyDescent="0.25">
      <c r="A21" s="7">
        <v>644</v>
      </c>
      <c r="B21" s="8" t="s">
        <v>24</v>
      </c>
      <c r="C21" s="8" t="s">
        <v>11</v>
      </c>
      <c r="D21" s="9" t="s">
        <v>25</v>
      </c>
      <c r="E21" s="17">
        <v>50</v>
      </c>
      <c r="F21" s="10">
        <v>16.5</v>
      </c>
      <c r="G21" s="11">
        <f t="shared" si="0"/>
        <v>825</v>
      </c>
    </row>
    <row r="22" spans="1:7" x14ac:dyDescent="0.25">
      <c r="A22" s="7">
        <v>644</v>
      </c>
      <c r="B22" s="8" t="s">
        <v>38</v>
      </c>
      <c r="C22" s="8" t="s">
        <v>11</v>
      </c>
      <c r="D22" s="9" t="s">
        <v>23</v>
      </c>
      <c r="E22" s="17">
        <v>525</v>
      </c>
      <c r="F22" s="10">
        <v>8.25</v>
      </c>
      <c r="G22" s="11">
        <f t="shared" si="0"/>
        <v>4331.25</v>
      </c>
    </row>
    <row r="23" spans="1:7" x14ac:dyDescent="0.25">
      <c r="A23" s="32" t="s">
        <v>39</v>
      </c>
      <c r="B23" s="32"/>
      <c r="C23" s="32"/>
      <c r="D23" s="32"/>
      <c r="E23" s="32"/>
      <c r="F23" s="32"/>
      <c r="G23" s="11">
        <f>SUM(G3:G22)</f>
        <v>402008.75</v>
      </c>
    </row>
    <row r="24" spans="1:7" ht="15.75" thickBot="1" x14ac:dyDescent="0.3">
      <c r="A24" s="31" t="s">
        <v>59</v>
      </c>
      <c r="B24" s="31"/>
      <c r="C24" s="31"/>
      <c r="D24" s="31"/>
      <c r="E24" s="31"/>
      <c r="F24" s="31"/>
      <c r="G24" s="18">
        <f>G23*1.25</f>
        <v>502510.9375</v>
      </c>
    </row>
    <row r="25" spans="1:7" ht="15.75" thickTop="1" x14ac:dyDescent="0.25">
      <c r="A25" s="36" t="s">
        <v>60</v>
      </c>
      <c r="B25" s="37"/>
      <c r="C25" s="37"/>
      <c r="D25" s="37"/>
      <c r="E25" s="37"/>
      <c r="F25" s="37"/>
      <c r="G25" s="19">
        <f>G24*0.14</f>
        <v>70351.53125</v>
      </c>
    </row>
    <row r="26" spans="1:7" x14ac:dyDescent="0.25">
      <c r="A26" s="27" t="s">
        <v>61</v>
      </c>
      <c r="B26" s="28"/>
      <c r="C26" s="28"/>
      <c r="D26" s="28"/>
      <c r="E26" s="28"/>
      <c r="F26" s="28"/>
      <c r="G26" s="20">
        <f>(G24+G25)*0.2</f>
        <v>114572.49375000001</v>
      </c>
    </row>
    <row r="27" spans="1:7" ht="15.75" thickBot="1" x14ac:dyDescent="0.3">
      <c r="A27" s="27" t="s">
        <v>62</v>
      </c>
      <c r="B27" s="28"/>
      <c r="C27" s="28"/>
      <c r="D27" s="28"/>
      <c r="E27" s="28"/>
      <c r="F27" s="28"/>
      <c r="G27" s="20">
        <v>22000</v>
      </c>
    </row>
    <row r="28" spans="1:7" ht="15.75" thickTop="1" x14ac:dyDescent="0.25">
      <c r="A28" s="29" t="s">
        <v>63</v>
      </c>
      <c r="B28" s="30"/>
      <c r="C28" s="30"/>
      <c r="D28" s="30"/>
      <c r="E28" s="30"/>
      <c r="F28" s="30"/>
      <c r="G28" s="21">
        <f>G24+G25+G26+G27</f>
        <v>709434.96250000002</v>
      </c>
    </row>
    <row r="29" spans="1:7" x14ac:dyDescent="0.25">
      <c r="A29" s="4"/>
      <c r="B29" s="3"/>
      <c r="C29" s="3"/>
      <c r="D29" s="2"/>
    </row>
    <row r="30" spans="1:7" x14ac:dyDescent="0.25">
      <c r="A30" s="4"/>
      <c r="B30" s="3"/>
      <c r="C30" s="3"/>
      <c r="D30" s="2"/>
    </row>
    <row r="31" spans="1:7" x14ac:dyDescent="0.25">
      <c r="A31" s="4"/>
      <c r="B31" s="3"/>
      <c r="C31" s="3"/>
      <c r="D31" s="2"/>
    </row>
    <row r="32" spans="1:7" x14ac:dyDescent="0.25">
      <c r="A32" s="4"/>
      <c r="B32" s="3"/>
      <c r="C32" s="3"/>
      <c r="D32" s="2"/>
    </row>
    <row r="33" spans="1:4" x14ac:dyDescent="0.25">
      <c r="A33" s="4"/>
      <c r="B33" s="3"/>
      <c r="C33" s="3"/>
      <c r="D33" s="2"/>
    </row>
    <row r="34" spans="1:4" x14ac:dyDescent="0.25">
      <c r="A34" s="4"/>
      <c r="B34" s="3"/>
      <c r="C34" s="3"/>
      <c r="D34" s="2"/>
    </row>
    <row r="35" spans="1:4" x14ac:dyDescent="0.25">
      <c r="A35" s="4"/>
      <c r="B35" s="3"/>
      <c r="C35" s="3"/>
      <c r="D35" s="2"/>
    </row>
    <row r="36" spans="1:4" x14ac:dyDescent="0.25">
      <c r="A36" s="4"/>
      <c r="B36" s="3"/>
      <c r="C36" s="3"/>
      <c r="D36" s="2"/>
    </row>
    <row r="37" spans="1:4" x14ac:dyDescent="0.25">
      <c r="A37" s="4"/>
      <c r="B37" s="3"/>
      <c r="C37" s="3"/>
      <c r="D37" s="2"/>
    </row>
    <row r="38" spans="1:4" x14ac:dyDescent="0.25">
      <c r="A38" s="4"/>
      <c r="B38" s="3"/>
      <c r="C38" s="3"/>
      <c r="D38" s="2"/>
    </row>
    <row r="39" spans="1:4" x14ac:dyDescent="0.25">
      <c r="A39" s="4"/>
      <c r="B39" s="3"/>
      <c r="C39" s="3"/>
      <c r="D39" s="2"/>
    </row>
    <row r="40" spans="1:4" x14ac:dyDescent="0.25">
      <c r="A40" s="4"/>
      <c r="B40" s="3"/>
      <c r="C40" s="3"/>
      <c r="D40" s="2"/>
    </row>
    <row r="41" spans="1:4" x14ac:dyDescent="0.25">
      <c r="A41" s="4"/>
      <c r="B41" s="3"/>
      <c r="C41" s="3"/>
      <c r="D41" s="2"/>
    </row>
    <row r="42" spans="1:4" x14ac:dyDescent="0.25">
      <c r="A42" s="4"/>
      <c r="B42" s="3"/>
      <c r="C42" s="3"/>
      <c r="D42" s="2"/>
    </row>
    <row r="43" spans="1:4" x14ac:dyDescent="0.25">
      <c r="A43" s="4"/>
      <c r="B43" s="3"/>
      <c r="C43" s="3"/>
      <c r="D43" s="2"/>
    </row>
    <row r="44" spans="1:4" x14ac:dyDescent="0.25">
      <c r="A44" s="4"/>
      <c r="B44" s="3"/>
      <c r="C44" s="3"/>
      <c r="D44" s="2"/>
    </row>
    <row r="45" spans="1:4" x14ac:dyDescent="0.25">
      <c r="A45" s="4"/>
      <c r="B45" s="3"/>
      <c r="C45" s="3"/>
      <c r="D45" s="2"/>
    </row>
    <row r="46" spans="1:4" x14ac:dyDescent="0.25">
      <c r="A46" s="4"/>
      <c r="B46" s="3"/>
      <c r="C46" s="3"/>
      <c r="D46" s="2"/>
    </row>
    <row r="47" spans="1:4" x14ac:dyDescent="0.25">
      <c r="A47" s="4"/>
      <c r="B47" s="3"/>
      <c r="C47" s="3"/>
      <c r="D47" s="2"/>
    </row>
    <row r="48" spans="1:4" x14ac:dyDescent="0.25">
      <c r="A48" s="4"/>
      <c r="B48" s="3"/>
      <c r="C48" s="3"/>
      <c r="D48" s="2"/>
    </row>
    <row r="49" spans="1:4" x14ac:dyDescent="0.25">
      <c r="A49" s="4"/>
      <c r="B49" s="3"/>
      <c r="C49" s="3"/>
      <c r="D49" s="2"/>
    </row>
    <row r="50" spans="1:4" x14ac:dyDescent="0.25">
      <c r="A50" s="4"/>
      <c r="B50" s="3"/>
      <c r="C50" s="3"/>
      <c r="D50" s="2"/>
    </row>
    <row r="51" spans="1:4" x14ac:dyDescent="0.25">
      <c r="A51" s="4"/>
      <c r="B51" s="3"/>
      <c r="C51" s="3"/>
      <c r="D51" s="2"/>
    </row>
    <row r="52" spans="1:4" x14ac:dyDescent="0.25">
      <c r="A52" s="4"/>
      <c r="B52" s="3"/>
      <c r="C52" s="3"/>
      <c r="D52" s="2"/>
    </row>
    <row r="53" spans="1:4" x14ac:dyDescent="0.25">
      <c r="A53" s="4"/>
      <c r="B53" s="3"/>
      <c r="C53" s="3"/>
      <c r="D53" s="2"/>
    </row>
    <row r="54" spans="1:4" x14ac:dyDescent="0.25">
      <c r="A54" s="4"/>
      <c r="B54" s="3"/>
      <c r="C54" s="3"/>
      <c r="D54" s="2"/>
    </row>
    <row r="55" spans="1:4" x14ac:dyDescent="0.25">
      <c r="A55" s="4"/>
      <c r="B55" s="3"/>
      <c r="C55" s="3"/>
      <c r="D55" s="2"/>
    </row>
    <row r="56" spans="1:4" x14ac:dyDescent="0.25">
      <c r="A56" s="4"/>
      <c r="B56" s="3"/>
      <c r="C56" s="3"/>
      <c r="D56" s="2"/>
    </row>
    <row r="57" spans="1:4" x14ac:dyDescent="0.25">
      <c r="A57" s="4"/>
      <c r="B57" s="3"/>
      <c r="C57" s="3"/>
      <c r="D57" s="2"/>
    </row>
    <row r="58" spans="1:4" x14ac:dyDescent="0.25">
      <c r="A58" s="4"/>
      <c r="B58" s="3"/>
      <c r="C58" s="3"/>
      <c r="D58" s="2"/>
    </row>
    <row r="59" spans="1:4" x14ac:dyDescent="0.25">
      <c r="A59" s="4"/>
      <c r="B59" s="3"/>
      <c r="C59" s="3"/>
      <c r="D59" s="2"/>
    </row>
    <row r="60" spans="1:4" x14ac:dyDescent="0.25">
      <c r="A60" s="4"/>
      <c r="B60" s="3"/>
      <c r="C60" s="3"/>
      <c r="D60" s="2"/>
    </row>
    <row r="61" spans="1:4" x14ac:dyDescent="0.25">
      <c r="A61" s="4"/>
      <c r="B61" s="3"/>
      <c r="C61" s="3"/>
      <c r="D61" s="2"/>
    </row>
    <row r="62" spans="1:4" x14ac:dyDescent="0.25">
      <c r="A62" s="4"/>
      <c r="B62" s="3"/>
      <c r="C62" s="3"/>
      <c r="D62" s="2"/>
    </row>
    <row r="63" spans="1:4" x14ac:dyDescent="0.25">
      <c r="A63" s="4"/>
      <c r="B63" s="3"/>
      <c r="C63" s="3"/>
      <c r="D63" s="2"/>
    </row>
    <row r="64" spans="1:4" x14ac:dyDescent="0.25">
      <c r="A64" s="4"/>
      <c r="B64" s="3"/>
      <c r="C64" s="3"/>
      <c r="D64" s="2"/>
    </row>
    <row r="65" spans="1:4" x14ac:dyDescent="0.25">
      <c r="A65" s="4"/>
      <c r="B65" s="3"/>
      <c r="C65" s="3"/>
      <c r="D65" s="2"/>
    </row>
    <row r="66" spans="1:4" x14ac:dyDescent="0.25">
      <c r="A66" s="4"/>
      <c r="B66" s="3"/>
      <c r="C66" s="3"/>
      <c r="D66" s="2"/>
    </row>
    <row r="67" spans="1:4" x14ac:dyDescent="0.25">
      <c r="A67" s="4"/>
      <c r="B67" s="3"/>
      <c r="C67" s="3"/>
      <c r="D67" s="2"/>
    </row>
    <row r="68" spans="1:4" x14ac:dyDescent="0.25">
      <c r="A68" s="4"/>
      <c r="B68" s="3"/>
      <c r="C68" s="3"/>
      <c r="D68" s="2"/>
    </row>
    <row r="69" spans="1:4" x14ac:dyDescent="0.25">
      <c r="A69" s="4"/>
      <c r="B69" s="3"/>
      <c r="C69" s="3"/>
      <c r="D69" s="2"/>
    </row>
    <row r="70" spans="1:4" x14ac:dyDescent="0.25">
      <c r="A70" s="4"/>
      <c r="B70" s="3"/>
      <c r="C70" s="3"/>
      <c r="D70" s="2"/>
    </row>
    <row r="71" spans="1:4" x14ac:dyDescent="0.25">
      <c r="A71" s="4"/>
      <c r="B71" s="3"/>
      <c r="C71" s="3"/>
      <c r="D71" s="2"/>
    </row>
    <row r="72" spans="1:4" x14ac:dyDescent="0.25">
      <c r="A72" s="4"/>
      <c r="B72" s="3"/>
      <c r="C72" s="3"/>
      <c r="D72" s="2"/>
    </row>
    <row r="73" spans="1:4" x14ac:dyDescent="0.25">
      <c r="A73" s="4"/>
      <c r="B73" s="3"/>
      <c r="C73" s="3"/>
      <c r="D73" s="2"/>
    </row>
    <row r="74" spans="1:4" x14ac:dyDescent="0.25">
      <c r="A74" s="4"/>
      <c r="B74" s="3"/>
      <c r="C74" s="3"/>
      <c r="D74" s="2"/>
    </row>
    <row r="75" spans="1:4" x14ac:dyDescent="0.25">
      <c r="A75" s="4"/>
      <c r="B75" s="3"/>
      <c r="C75" s="3"/>
      <c r="D75" s="2"/>
    </row>
    <row r="76" spans="1:4" x14ac:dyDescent="0.25">
      <c r="A76" s="4"/>
      <c r="B76" s="3"/>
      <c r="C76" s="3"/>
      <c r="D76" s="2"/>
    </row>
    <row r="77" spans="1:4" x14ac:dyDescent="0.25">
      <c r="A77" s="4"/>
      <c r="B77" s="3"/>
      <c r="C77" s="3"/>
      <c r="D77" s="2"/>
    </row>
    <row r="78" spans="1:4" x14ac:dyDescent="0.25">
      <c r="A78" s="4"/>
      <c r="B78" s="3"/>
      <c r="C78" s="3"/>
      <c r="D78" s="2"/>
    </row>
    <row r="79" spans="1:4" x14ac:dyDescent="0.25">
      <c r="A79" s="4"/>
      <c r="B79" s="3"/>
      <c r="C79" s="3"/>
      <c r="D79" s="2"/>
    </row>
    <row r="80" spans="1:4" x14ac:dyDescent="0.25">
      <c r="A80" s="4"/>
      <c r="B80" s="3"/>
      <c r="C80" s="3"/>
      <c r="D80" s="2"/>
    </row>
    <row r="81" spans="1:4" x14ac:dyDescent="0.25">
      <c r="A81" s="4"/>
      <c r="B81" s="3"/>
      <c r="C81" s="3"/>
      <c r="D81" s="2"/>
    </row>
    <row r="82" spans="1:4" x14ac:dyDescent="0.25">
      <c r="A82" s="4"/>
      <c r="B82" s="3"/>
      <c r="C82" s="3"/>
      <c r="D82" s="2"/>
    </row>
    <row r="83" spans="1:4" x14ac:dyDescent="0.25">
      <c r="A83" s="4"/>
      <c r="B83" s="3"/>
      <c r="C83" s="3"/>
      <c r="D83" s="2"/>
    </row>
    <row r="84" spans="1:4" x14ac:dyDescent="0.25">
      <c r="A84" s="4"/>
      <c r="B84" s="3"/>
      <c r="C84" s="3"/>
      <c r="D84" s="2"/>
    </row>
    <row r="85" spans="1:4" x14ac:dyDescent="0.25">
      <c r="A85" s="4"/>
      <c r="B85" s="3"/>
      <c r="C85" s="3"/>
      <c r="D85" s="2"/>
    </row>
    <row r="86" spans="1:4" x14ac:dyDescent="0.25">
      <c r="A86" s="4"/>
      <c r="B86" s="3"/>
      <c r="C86" s="3"/>
      <c r="D86" s="2"/>
    </row>
    <row r="87" spans="1:4" x14ac:dyDescent="0.25">
      <c r="A87" s="4"/>
      <c r="B87" s="3"/>
      <c r="C87" s="3"/>
      <c r="D87" s="2"/>
    </row>
    <row r="88" spans="1:4" x14ac:dyDescent="0.25">
      <c r="A88" s="1"/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</sheetData>
  <mergeCells count="7">
    <mergeCell ref="A27:F27"/>
    <mergeCell ref="A28:F28"/>
    <mergeCell ref="A24:F24"/>
    <mergeCell ref="A23:F23"/>
    <mergeCell ref="A1:G1"/>
    <mergeCell ref="A25:F25"/>
    <mergeCell ref="A26:F26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B1036-843C-45C1-A976-9F875E600480}">
  <dimension ref="A1:G97"/>
  <sheetViews>
    <sheetView zoomScale="130" zoomScaleNormal="130" workbookViewId="0">
      <selection activeCell="F3" sqref="F3:F22"/>
    </sheetView>
  </sheetViews>
  <sheetFormatPr defaultRowHeight="15" x14ac:dyDescent="0.25"/>
  <cols>
    <col min="2" max="2" width="11.42578125" bestFit="1" customWidth="1"/>
    <col min="4" max="4" width="80" bestFit="1" customWidth="1"/>
    <col min="5" max="6" width="11.42578125" customWidth="1"/>
    <col min="7" max="7" width="14.28515625" customWidth="1"/>
  </cols>
  <sheetData>
    <row r="1" spans="1:7" ht="30" customHeight="1" x14ac:dyDescent="0.25">
      <c r="A1" s="33" t="s">
        <v>52</v>
      </c>
      <c r="B1" s="34"/>
      <c r="C1" s="34"/>
      <c r="D1" s="34"/>
      <c r="E1" s="34"/>
      <c r="F1" s="34"/>
      <c r="G1" s="35"/>
    </row>
    <row r="2" spans="1:7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36</v>
      </c>
      <c r="F2" s="6" t="s">
        <v>35</v>
      </c>
      <c r="G2" s="6" t="s">
        <v>37</v>
      </c>
    </row>
    <row r="3" spans="1:7" x14ac:dyDescent="0.25">
      <c r="A3" s="7">
        <v>202</v>
      </c>
      <c r="B3" s="8" t="s">
        <v>7</v>
      </c>
      <c r="C3" s="8" t="s">
        <v>9</v>
      </c>
      <c r="D3" s="9" t="s">
        <v>8</v>
      </c>
      <c r="E3" s="17">
        <v>43</v>
      </c>
      <c r="F3" s="10">
        <v>26.4</v>
      </c>
      <c r="G3" s="11">
        <f>E3*F3</f>
        <v>1135.2</v>
      </c>
    </row>
    <row r="4" spans="1:7" x14ac:dyDescent="0.25">
      <c r="A4" s="7">
        <v>202</v>
      </c>
      <c r="B4" s="8" t="s">
        <v>4</v>
      </c>
      <c r="C4" s="8" t="s">
        <v>5</v>
      </c>
      <c r="D4" s="9" t="s">
        <v>6</v>
      </c>
      <c r="E4" s="17">
        <v>310</v>
      </c>
      <c r="F4" s="10">
        <v>8.8000000000000007</v>
      </c>
      <c r="G4" s="11">
        <f t="shared" ref="G4:G22" si="0">E4*F4</f>
        <v>2728</v>
      </c>
    </row>
    <row r="5" spans="1:7" x14ac:dyDescent="0.25">
      <c r="A5" s="7">
        <v>202</v>
      </c>
      <c r="B5" s="8" t="s">
        <v>10</v>
      </c>
      <c r="C5" s="8" t="s">
        <v>11</v>
      </c>
      <c r="D5" s="9" t="s">
        <v>12</v>
      </c>
      <c r="E5" s="17"/>
      <c r="F5" s="10">
        <v>23.1</v>
      </c>
      <c r="G5" s="11">
        <f t="shared" si="0"/>
        <v>0</v>
      </c>
    </row>
    <row r="6" spans="1:7" x14ac:dyDescent="0.25">
      <c r="A6" s="7">
        <v>202</v>
      </c>
      <c r="B6" s="8" t="s">
        <v>13</v>
      </c>
      <c r="C6" s="8" t="s">
        <v>11</v>
      </c>
      <c r="D6" s="9" t="s">
        <v>14</v>
      </c>
      <c r="E6" s="17">
        <v>8</v>
      </c>
      <c r="F6" s="10">
        <v>27.5</v>
      </c>
      <c r="G6" s="11">
        <f t="shared" si="0"/>
        <v>220</v>
      </c>
    </row>
    <row r="7" spans="1:7" x14ac:dyDescent="0.25">
      <c r="A7" s="7">
        <v>202</v>
      </c>
      <c r="B7" s="8" t="s">
        <v>27</v>
      </c>
      <c r="C7" s="8" t="s">
        <v>26</v>
      </c>
      <c r="D7" s="9" t="s">
        <v>28</v>
      </c>
      <c r="E7" s="17"/>
      <c r="F7" s="10">
        <v>880</v>
      </c>
      <c r="G7" s="11">
        <f t="shared" si="0"/>
        <v>0</v>
      </c>
    </row>
    <row r="8" spans="1:7" x14ac:dyDescent="0.25">
      <c r="A8" s="7">
        <v>301</v>
      </c>
      <c r="B8" s="8" t="s">
        <v>42</v>
      </c>
      <c r="C8" s="8" t="s">
        <v>43</v>
      </c>
      <c r="D8" s="9" t="s">
        <v>44</v>
      </c>
      <c r="E8" s="17">
        <v>2</v>
      </c>
      <c r="F8" s="10">
        <v>407</v>
      </c>
      <c r="G8" s="11">
        <f t="shared" si="0"/>
        <v>814</v>
      </c>
    </row>
    <row r="9" spans="1:7" x14ac:dyDescent="0.25">
      <c r="A9" s="7">
        <v>304</v>
      </c>
      <c r="B9" s="8" t="s">
        <v>45</v>
      </c>
      <c r="C9" s="8" t="s">
        <v>43</v>
      </c>
      <c r="D9" s="9" t="s">
        <v>46</v>
      </c>
      <c r="E9" s="17">
        <v>3</v>
      </c>
      <c r="F9" s="10">
        <v>126.5</v>
      </c>
      <c r="G9" s="11">
        <f t="shared" si="0"/>
        <v>379.5</v>
      </c>
    </row>
    <row r="10" spans="1:7" x14ac:dyDescent="0.25">
      <c r="A10" s="7">
        <v>441</v>
      </c>
      <c r="B10" s="8" t="s">
        <v>47</v>
      </c>
      <c r="C10" s="8" t="s">
        <v>43</v>
      </c>
      <c r="D10" s="9" t="s">
        <v>48</v>
      </c>
      <c r="E10" s="17">
        <v>1</v>
      </c>
      <c r="F10" s="10">
        <v>231</v>
      </c>
      <c r="G10" s="11">
        <f t="shared" si="0"/>
        <v>231</v>
      </c>
    </row>
    <row r="11" spans="1:7" x14ac:dyDescent="0.25">
      <c r="A11" s="7">
        <v>441</v>
      </c>
      <c r="B11" s="8" t="s">
        <v>49</v>
      </c>
      <c r="C11" s="8" t="s">
        <v>43</v>
      </c>
      <c r="D11" s="9" t="s">
        <v>50</v>
      </c>
      <c r="E11" s="17">
        <v>1</v>
      </c>
      <c r="F11" s="10">
        <v>236.5</v>
      </c>
      <c r="G11" s="11">
        <f t="shared" si="0"/>
        <v>236.5</v>
      </c>
    </row>
    <row r="12" spans="1:7" x14ac:dyDescent="0.25">
      <c r="A12" s="7">
        <v>608</v>
      </c>
      <c r="B12" s="8" t="s">
        <v>15</v>
      </c>
      <c r="C12" s="8" t="s">
        <v>5</v>
      </c>
      <c r="D12" s="9" t="s">
        <v>16</v>
      </c>
      <c r="E12" s="17">
        <v>400</v>
      </c>
      <c r="F12" s="10">
        <v>11</v>
      </c>
      <c r="G12" s="11">
        <f t="shared" si="0"/>
        <v>4400</v>
      </c>
    </row>
    <row r="13" spans="1:7" x14ac:dyDescent="0.25">
      <c r="A13" s="7">
        <v>608</v>
      </c>
      <c r="B13" s="8" t="s">
        <v>17</v>
      </c>
      <c r="C13" s="8" t="s">
        <v>5</v>
      </c>
      <c r="D13" s="9" t="s">
        <v>18</v>
      </c>
      <c r="E13" s="17">
        <v>240</v>
      </c>
      <c r="F13" s="10">
        <v>28.6</v>
      </c>
      <c r="G13" s="11">
        <f t="shared" si="0"/>
        <v>6864</v>
      </c>
    </row>
    <row r="14" spans="1:7" x14ac:dyDescent="0.25">
      <c r="A14" s="7">
        <v>608</v>
      </c>
      <c r="B14" s="8" t="s">
        <v>19</v>
      </c>
      <c r="C14" s="8" t="s">
        <v>5</v>
      </c>
      <c r="D14" s="9" t="s">
        <v>20</v>
      </c>
      <c r="E14" s="17">
        <v>140</v>
      </c>
      <c r="F14" s="10">
        <v>30.8</v>
      </c>
      <c r="G14" s="11">
        <f t="shared" si="0"/>
        <v>4312</v>
      </c>
    </row>
    <row r="15" spans="1:7" x14ac:dyDescent="0.25">
      <c r="A15" s="7">
        <v>609</v>
      </c>
      <c r="B15" s="8" t="s">
        <v>21</v>
      </c>
      <c r="C15" s="8" t="s">
        <v>11</v>
      </c>
      <c r="D15" s="9" t="s">
        <v>22</v>
      </c>
      <c r="E15" s="17">
        <v>8</v>
      </c>
      <c r="F15" s="10">
        <v>66</v>
      </c>
      <c r="G15" s="11">
        <f t="shared" si="0"/>
        <v>528</v>
      </c>
    </row>
    <row r="16" spans="1:7" x14ac:dyDescent="0.25">
      <c r="A16" s="7">
        <v>609</v>
      </c>
      <c r="B16" s="8" t="s">
        <v>40</v>
      </c>
      <c r="C16" s="8" t="s">
        <v>11</v>
      </c>
      <c r="D16" s="9" t="s">
        <v>41</v>
      </c>
      <c r="E16" s="17">
        <v>70</v>
      </c>
      <c r="F16" s="10">
        <v>16.5</v>
      </c>
      <c r="G16" s="11">
        <f t="shared" si="0"/>
        <v>1155</v>
      </c>
    </row>
    <row r="17" spans="1:7" x14ac:dyDescent="0.25">
      <c r="A17" s="7">
        <v>611</v>
      </c>
      <c r="B17" s="8" t="s">
        <v>33</v>
      </c>
      <c r="C17" s="8" t="s">
        <v>11</v>
      </c>
      <c r="D17" s="9" t="s">
        <v>34</v>
      </c>
      <c r="E17" s="17"/>
      <c r="F17" s="10">
        <v>159.5</v>
      </c>
      <c r="G17" s="11">
        <f t="shared" si="0"/>
        <v>0</v>
      </c>
    </row>
    <row r="18" spans="1:7" x14ac:dyDescent="0.25">
      <c r="A18" s="7">
        <v>611</v>
      </c>
      <c r="B18" s="8" t="s">
        <v>29</v>
      </c>
      <c r="C18" s="8" t="s">
        <v>26</v>
      </c>
      <c r="D18" s="9" t="s">
        <v>30</v>
      </c>
      <c r="E18" s="17"/>
      <c r="F18" s="10">
        <v>7150</v>
      </c>
      <c r="G18" s="11">
        <f t="shared" si="0"/>
        <v>0</v>
      </c>
    </row>
    <row r="19" spans="1:7" x14ac:dyDescent="0.25">
      <c r="A19" s="7">
        <v>611</v>
      </c>
      <c r="B19" s="8" t="s">
        <v>31</v>
      </c>
      <c r="C19" s="8" t="s">
        <v>26</v>
      </c>
      <c r="D19" s="9" t="s">
        <v>32</v>
      </c>
      <c r="E19" s="17"/>
      <c r="F19" s="10">
        <v>7700</v>
      </c>
      <c r="G19" s="11">
        <f t="shared" si="0"/>
        <v>0</v>
      </c>
    </row>
    <row r="20" spans="1:7" x14ac:dyDescent="0.25">
      <c r="A20" s="7">
        <v>630</v>
      </c>
      <c r="B20" s="8" t="s">
        <v>57</v>
      </c>
      <c r="C20" s="8" t="s">
        <v>26</v>
      </c>
      <c r="D20" s="9" t="s">
        <v>58</v>
      </c>
      <c r="E20" s="17">
        <v>2</v>
      </c>
      <c r="F20" s="10">
        <v>11000</v>
      </c>
      <c r="G20" s="11">
        <f>E20*F20</f>
        <v>22000</v>
      </c>
    </row>
    <row r="21" spans="1:7" x14ac:dyDescent="0.25">
      <c r="A21" s="7">
        <v>644</v>
      </c>
      <c r="B21" s="8" t="s">
        <v>24</v>
      </c>
      <c r="C21" s="8" t="s">
        <v>11</v>
      </c>
      <c r="D21" s="9" t="s">
        <v>25</v>
      </c>
      <c r="E21" s="17">
        <v>12</v>
      </c>
      <c r="F21" s="10">
        <v>16.5</v>
      </c>
      <c r="G21" s="11">
        <f t="shared" si="0"/>
        <v>198</v>
      </c>
    </row>
    <row r="22" spans="1:7" x14ac:dyDescent="0.25">
      <c r="A22" s="7">
        <v>644</v>
      </c>
      <c r="B22" s="8" t="s">
        <v>38</v>
      </c>
      <c r="C22" s="8" t="s">
        <v>11</v>
      </c>
      <c r="D22" s="9" t="s">
        <v>23</v>
      </c>
      <c r="E22" s="17">
        <v>300</v>
      </c>
      <c r="F22" s="10">
        <v>8.25</v>
      </c>
      <c r="G22" s="11">
        <f t="shared" si="0"/>
        <v>2475</v>
      </c>
    </row>
    <row r="23" spans="1:7" x14ac:dyDescent="0.25">
      <c r="A23" s="32" t="s">
        <v>39</v>
      </c>
      <c r="B23" s="32"/>
      <c r="C23" s="32"/>
      <c r="D23" s="32"/>
      <c r="E23" s="32"/>
      <c r="F23" s="32"/>
      <c r="G23" s="11">
        <f>SUM(G3:G22)</f>
        <v>47676.2</v>
      </c>
    </row>
    <row r="24" spans="1:7" ht="15.75" thickBot="1" x14ac:dyDescent="0.3">
      <c r="A24" s="32" t="s">
        <v>59</v>
      </c>
      <c r="B24" s="32"/>
      <c r="C24" s="32"/>
      <c r="D24" s="32"/>
      <c r="E24" s="32"/>
      <c r="F24" s="32"/>
      <c r="G24" s="12">
        <f>G23*1.25</f>
        <v>59595.25</v>
      </c>
    </row>
    <row r="25" spans="1:7" ht="15.75" thickTop="1" x14ac:dyDescent="0.25">
      <c r="A25" s="36" t="s">
        <v>60</v>
      </c>
      <c r="B25" s="37"/>
      <c r="C25" s="37"/>
      <c r="D25" s="37"/>
      <c r="E25" s="37"/>
      <c r="F25" s="37"/>
      <c r="G25" s="19">
        <f>G24*0.14</f>
        <v>8343.3350000000009</v>
      </c>
    </row>
    <row r="26" spans="1:7" x14ac:dyDescent="0.25">
      <c r="A26" s="27" t="s">
        <v>61</v>
      </c>
      <c r="B26" s="28"/>
      <c r="C26" s="28"/>
      <c r="D26" s="28"/>
      <c r="E26" s="28"/>
      <c r="F26" s="28"/>
      <c r="G26" s="20">
        <f>(G24+G25)*0.2</f>
        <v>13587.717000000002</v>
      </c>
    </row>
    <row r="27" spans="1:7" ht="15.75" thickBot="1" x14ac:dyDescent="0.3">
      <c r="A27" s="27" t="s">
        <v>62</v>
      </c>
      <c r="B27" s="28"/>
      <c r="C27" s="28"/>
      <c r="D27" s="28"/>
      <c r="E27" s="28"/>
      <c r="F27" s="28"/>
      <c r="G27" s="20">
        <v>0</v>
      </c>
    </row>
    <row r="28" spans="1:7" ht="15.75" thickTop="1" x14ac:dyDescent="0.25">
      <c r="A28" s="29" t="s">
        <v>63</v>
      </c>
      <c r="B28" s="30"/>
      <c r="C28" s="30"/>
      <c r="D28" s="30"/>
      <c r="E28" s="30"/>
      <c r="F28" s="30"/>
      <c r="G28" s="21">
        <f>G24+G25+G26+G27</f>
        <v>81526.302000000011</v>
      </c>
    </row>
    <row r="29" spans="1:7" x14ac:dyDescent="0.25">
      <c r="A29" s="4"/>
      <c r="B29" s="3"/>
      <c r="C29" s="3"/>
      <c r="D29" s="2"/>
    </row>
    <row r="30" spans="1:7" x14ac:dyDescent="0.25">
      <c r="A30" s="4"/>
      <c r="B30" s="3"/>
      <c r="C30" s="3"/>
      <c r="D30" s="2"/>
    </row>
    <row r="31" spans="1:7" x14ac:dyDescent="0.25">
      <c r="A31" s="4"/>
      <c r="B31" s="3"/>
      <c r="C31" s="3"/>
      <c r="D31" s="2"/>
    </row>
    <row r="32" spans="1:7" x14ac:dyDescent="0.25">
      <c r="A32" s="4"/>
      <c r="B32" s="3"/>
      <c r="C32" s="3"/>
      <c r="D32" s="2"/>
    </row>
    <row r="33" spans="1:4" x14ac:dyDescent="0.25">
      <c r="A33" s="4"/>
      <c r="B33" s="3"/>
      <c r="C33" s="3"/>
      <c r="D33" s="2"/>
    </row>
    <row r="34" spans="1:4" x14ac:dyDescent="0.25">
      <c r="A34" s="4"/>
      <c r="B34" s="3"/>
      <c r="C34" s="3"/>
      <c r="D34" s="2"/>
    </row>
    <row r="35" spans="1:4" x14ac:dyDescent="0.25">
      <c r="A35" s="4"/>
      <c r="B35" s="3"/>
      <c r="C35" s="3"/>
      <c r="D35" s="2"/>
    </row>
    <row r="36" spans="1:4" x14ac:dyDescent="0.25">
      <c r="A36" s="4"/>
      <c r="B36" s="3"/>
      <c r="C36" s="3"/>
      <c r="D36" s="2"/>
    </row>
    <row r="37" spans="1:4" x14ac:dyDescent="0.25">
      <c r="A37" s="4"/>
      <c r="B37" s="3"/>
      <c r="C37" s="3"/>
      <c r="D37" s="2"/>
    </row>
    <row r="38" spans="1:4" x14ac:dyDescent="0.25">
      <c r="A38" s="4"/>
      <c r="B38" s="3"/>
      <c r="C38" s="3"/>
      <c r="D38" s="2"/>
    </row>
    <row r="39" spans="1:4" x14ac:dyDescent="0.25">
      <c r="A39" s="4"/>
      <c r="B39" s="3"/>
      <c r="C39" s="3"/>
      <c r="D39" s="2"/>
    </row>
    <row r="40" spans="1:4" x14ac:dyDescent="0.25">
      <c r="A40" s="4"/>
      <c r="B40" s="3"/>
      <c r="C40" s="3"/>
      <c r="D40" s="2"/>
    </row>
    <row r="41" spans="1:4" x14ac:dyDescent="0.25">
      <c r="A41" s="4"/>
      <c r="B41" s="3"/>
      <c r="C41" s="3"/>
      <c r="D41" s="2"/>
    </row>
    <row r="42" spans="1:4" x14ac:dyDescent="0.25">
      <c r="A42" s="4"/>
      <c r="B42" s="3"/>
      <c r="C42" s="3"/>
      <c r="D42" s="2"/>
    </row>
    <row r="43" spans="1:4" x14ac:dyDescent="0.25">
      <c r="A43" s="4"/>
      <c r="B43" s="3"/>
      <c r="C43" s="3"/>
      <c r="D43" s="2"/>
    </row>
    <row r="44" spans="1:4" x14ac:dyDescent="0.25">
      <c r="A44" s="4"/>
      <c r="B44" s="3"/>
      <c r="C44" s="3"/>
      <c r="D44" s="2"/>
    </row>
    <row r="45" spans="1:4" x14ac:dyDescent="0.25">
      <c r="A45" s="4"/>
      <c r="B45" s="3"/>
      <c r="C45" s="3"/>
      <c r="D45" s="2"/>
    </row>
    <row r="46" spans="1:4" x14ac:dyDescent="0.25">
      <c r="A46" s="4"/>
      <c r="B46" s="3"/>
      <c r="C46" s="3"/>
      <c r="D46" s="2"/>
    </row>
    <row r="47" spans="1:4" x14ac:dyDescent="0.25">
      <c r="A47" s="4"/>
      <c r="B47" s="3"/>
      <c r="C47" s="3"/>
      <c r="D47" s="2"/>
    </row>
    <row r="48" spans="1:4" x14ac:dyDescent="0.25">
      <c r="A48" s="4"/>
      <c r="B48" s="3"/>
      <c r="C48" s="3"/>
      <c r="D48" s="2"/>
    </row>
    <row r="49" spans="1:4" x14ac:dyDescent="0.25">
      <c r="A49" s="4"/>
      <c r="B49" s="3"/>
      <c r="C49" s="3"/>
      <c r="D49" s="2"/>
    </row>
    <row r="50" spans="1:4" x14ac:dyDescent="0.25">
      <c r="A50" s="4"/>
      <c r="B50" s="3"/>
      <c r="C50" s="3"/>
      <c r="D50" s="2"/>
    </row>
    <row r="51" spans="1:4" x14ac:dyDescent="0.25">
      <c r="A51" s="4"/>
      <c r="B51" s="3"/>
      <c r="C51" s="3"/>
      <c r="D51" s="2"/>
    </row>
    <row r="52" spans="1:4" x14ac:dyDescent="0.25">
      <c r="A52" s="4"/>
      <c r="B52" s="3"/>
      <c r="C52" s="3"/>
      <c r="D52" s="2"/>
    </row>
    <row r="53" spans="1:4" x14ac:dyDescent="0.25">
      <c r="A53" s="4"/>
      <c r="B53" s="3"/>
      <c r="C53" s="3"/>
      <c r="D53" s="2"/>
    </row>
    <row r="54" spans="1:4" x14ac:dyDescent="0.25">
      <c r="A54" s="4"/>
      <c r="B54" s="3"/>
      <c r="C54" s="3"/>
      <c r="D54" s="2"/>
    </row>
    <row r="55" spans="1:4" x14ac:dyDescent="0.25">
      <c r="A55" s="4"/>
      <c r="B55" s="3"/>
      <c r="C55" s="3"/>
      <c r="D55" s="2"/>
    </row>
    <row r="56" spans="1:4" x14ac:dyDescent="0.25">
      <c r="A56" s="4"/>
      <c r="B56" s="3"/>
      <c r="C56" s="3"/>
      <c r="D56" s="2"/>
    </row>
    <row r="57" spans="1:4" x14ac:dyDescent="0.25">
      <c r="A57" s="4"/>
      <c r="B57" s="3"/>
      <c r="C57" s="3"/>
      <c r="D57" s="2"/>
    </row>
    <row r="58" spans="1:4" x14ac:dyDescent="0.25">
      <c r="A58" s="4"/>
      <c r="B58" s="3"/>
      <c r="C58" s="3"/>
      <c r="D58" s="2"/>
    </row>
    <row r="59" spans="1:4" x14ac:dyDescent="0.25">
      <c r="A59" s="4"/>
      <c r="B59" s="3"/>
      <c r="C59" s="3"/>
      <c r="D59" s="2"/>
    </row>
    <row r="60" spans="1:4" x14ac:dyDescent="0.25">
      <c r="A60" s="4"/>
      <c r="B60" s="3"/>
      <c r="C60" s="3"/>
      <c r="D60" s="2"/>
    </row>
    <row r="61" spans="1:4" x14ac:dyDescent="0.25">
      <c r="A61" s="4"/>
      <c r="B61" s="3"/>
      <c r="C61" s="3"/>
      <c r="D61" s="2"/>
    </row>
    <row r="62" spans="1:4" x14ac:dyDescent="0.25">
      <c r="A62" s="4"/>
      <c r="B62" s="3"/>
      <c r="C62" s="3"/>
      <c r="D62" s="2"/>
    </row>
    <row r="63" spans="1:4" x14ac:dyDescent="0.25">
      <c r="A63" s="4"/>
      <c r="B63" s="3"/>
      <c r="C63" s="3"/>
      <c r="D63" s="2"/>
    </row>
    <row r="64" spans="1:4" x14ac:dyDescent="0.25">
      <c r="A64" s="4"/>
      <c r="B64" s="3"/>
      <c r="C64" s="3"/>
      <c r="D64" s="2"/>
    </row>
    <row r="65" spans="1:4" x14ac:dyDescent="0.25">
      <c r="A65" s="4"/>
      <c r="B65" s="3"/>
      <c r="C65" s="3"/>
      <c r="D65" s="2"/>
    </row>
    <row r="66" spans="1:4" x14ac:dyDescent="0.25">
      <c r="A66" s="4"/>
      <c r="B66" s="3"/>
      <c r="C66" s="3"/>
      <c r="D66" s="2"/>
    </row>
    <row r="67" spans="1:4" x14ac:dyDescent="0.25">
      <c r="A67" s="4"/>
      <c r="B67" s="3"/>
      <c r="C67" s="3"/>
      <c r="D67" s="2"/>
    </row>
    <row r="68" spans="1:4" x14ac:dyDescent="0.25">
      <c r="A68" s="4"/>
      <c r="B68" s="3"/>
      <c r="C68" s="3"/>
      <c r="D68" s="2"/>
    </row>
    <row r="69" spans="1:4" x14ac:dyDescent="0.25">
      <c r="A69" s="4"/>
      <c r="B69" s="3"/>
      <c r="C69" s="3"/>
      <c r="D69" s="2"/>
    </row>
    <row r="70" spans="1:4" x14ac:dyDescent="0.25">
      <c r="A70" s="4"/>
      <c r="B70" s="3"/>
      <c r="C70" s="3"/>
      <c r="D70" s="2"/>
    </row>
    <row r="71" spans="1:4" x14ac:dyDescent="0.25">
      <c r="A71" s="4"/>
      <c r="B71" s="3"/>
      <c r="C71" s="3"/>
      <c r="D71" s="2"/>
    </row>
    <row r="72" spans="1:4" x14ac:dyDescent="0.25">
      <c r="A72" s="4"/>
      <c r="B72" s="3"/>
      <c r="C72" s="3"/>
      <c r="D72" s="2"/>
    </row>
    <row r="73" spans="1:4" x14ac:dyDescent="0.25">
      <c r="A73" s="4"/>
      <c r="B73" s="3"/>
      <c r="C73" s="3"/>
      <c r="D73" s="2"/>
    </row>
    <row r="74" spans="1:4" x14ac:dyDescent="0.25">
      <c r="A74" s="4"/>
      <c r="B74" s="3"/>
      <c r="C74" s="3"/>
      <c r="D74" s="2"/>
    </row>
    <row r="75" spans="1:4" x14ac:dyDescent="0.25">
      <c r="A75" s="4"/>
      <c r="B75" s="3"/>
      <c r="C75" s="3"/>
      <c r="D75" s="2"/>
    </row>
    <row r="76" spans="1:4" x14ac:dyDescent="0.25">
      <c r="A76" s="4"/>
      <c r="B76" s="3"/>
      <c r="C76" s="3"/>
      <c r="D76" s="2"/>
    </row>
    <row r="77" spans="1:4" x14ac:dyDescent="0.25">
      <c r="A77" s="4"/>
      <c r="B77" s="3"/>
      <c r="C77" s="3"/>
      <c r="D77" s="2"/>
    </row>
    <row r="78" spans="1:4" x14ac:dyDescent="0.25">
      <c r="A78" s="4"/>
      <c r="B78" s="3"/>
      <c r="C78" s="3"/>
      <c r="D78" s="2"/>
    </row>
    <row r="79" spans="1:4" x14ac:dyDescent="0.25">
      <c r="A79" s="4"/>
      <c r="B79" s="3"/>
      <c r="C79" s="3"/>
      <c r="D79" s="2"/>
    </row>
    <row r="80" spans="1:4" x14ac:dyDescent="0.25">
      <c r="A80" s="4"/>
      <c r="B80" s="3"/>
      <c r="C80" s="3"/>
      <c r="D80" s="2"/>
    </row>
    <row r="81" spans="1:4" x14ac:dyDescent="0.25">
      <c r="A81" s="4"/>
      <c r="B81" s="3"/>
      <c r="C81" s="3"/>
      <c r="D81" s="2"/>
    </row>
    <row r="82" spans="1:4" x14ac:dyDescent="0.25">
      <c r="A82" s="4"/>
      <c r="B82" s="3"/>
      <c r="C82" s="3"/>
      <c r="D82" s="2"/>
    </row>
    <row r="83" spans="1:4" x14ac:dyDescent="0.25">
      <c r="A83" s="4"/>
      <c r="B83" s="3"/>
      <c r="C83" s="3"/>
      <c r="D83" s="2"/>
    </row>
    <row r="84" spans="1:4" x14ac:dyDescent="0.25">
      <c r="A84" s="4"/>
      <c r="B84" s="3"/>
      <c r="C84" s="3"/>
      <c r="D84" s="2"/>
    </row>
    <row r="85" spans="1:4" x14ac:dyDescent="0.25">
      <c r="A85" s="4"/>
      <c r="B85" s="3"/>
      <c r="C85" s="3"/>
      <c r="D85" s="2"/>
    </row>
    <row r="86" spans="1:4" x14ac:dyDescent="0.25">
      <c r="A86" s="4"/>
      <c r="B86" s="3"/>
      <c r="C86" s="3"/>
      <c r="D86" s="2"/>
    </row>
    <row r="87" spans="1:4" x14ac:dyDescent="0.25">
      <c r="A87" s="4"/>
      <c r="B87" s="3"/>
      <c r="C87" s="3"/>
      <c r="D87" s="2"/>
    </row>
    <row r="88" spans="1:4" x14ac:dyDescent="0.25">
      <c r="A88" s="1"/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</sheetData>
  <mergeCells count="7">
    <mergeCell ref="A27:F27"/>
    <mergeCell ref="A28:F28"/>
    <mergeCell ref="A1:G1"/>
    <mergeCell ref="A23:F23"/>
    <mergeCell ref="A24:F24"/>
    <mergeCell ref="A25:F25"/>
    <mergeCell ref="A26:F2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46A3C-2DD1-410D-9093-3146204E3310}">
  <dimension ref="A1:G97"/>
  <sheetViews>
    <sheetView zoomScale="130" zoomScaleNormal="130" workbookViewId="0">
      <selection activeCell="F3" sqref="F3:F22"/>
    </sheetView>
  </sheetViews>
  <sheetFormatPr defaultRowHeight="15" x14ac:dyDescent="0.25"/>
  <cols>
    <col min="2" max="2" width="11.42578125" bestFit="1" customWidth="1"/>
    <col min="4" max="4" width="80" bestFit="1" customWidth="1"/>
    <col min="5" max="6" width="11.42578125" customWidth="1"/>
    <col min="7" max="7" width="14.28515625" customWidth="1"/>
  </cols>
  <sheetData>
    <row r="1" spans="1:7" ht="30" customHeight="1" x14ac:dyDescent="0.25">
      <c r="A1" s="33" t="s">
        <v>53</v>
      </c>
      <c r="B1" s="34"/>
      <c r="C1" s="34"/>
      <c r="D1" s="34"/>
      <c r="E1" s="34"/>
      <c r="F1" s="34"/>
      <c r="G1" s="35"/>
    </row>
    <row r="2" spans="1:7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36</v>
      </c>
      <c r="F2" s="6" t="s">
        <v>35</v>
      </c>
      <c r="G2" s="6" t="s">
        <v>37</v>
      </c>
    </row>
    <row r="3" spans="1:7" x14ac:dyDescent="0.25">
      <c r="A3" s="7">
        <v>202</v>
      </c>
      <c r="B3" s="8" t="s">
        <v>7</v>
      </c>
      <c r="C3" s="8" t="s">
        <v>9</v>
      </c>
      <c r="D3" s="9" t="s">
        <v>8</v>
      </c>
      <c r="E3" s="8">
        <v>13</v>
      </c>
      <c r="F3" s="10">
        <v>26.4</v>
      </c>
      <c r="G3" s="11">
        <f>E3*F3</f>
        <v>343.2</v>
      </c>
    </row>
    <row r="4" spans="1:7" x14ac:dyDescent="0.25">
      <c r="A4" s="7">
        <v>202</v>
      </c>
      <c r="B4" s="8" t="s">
        <v>4</v>
      </c>
      <c r="C4" s="8" t="s">
        <v>5</v>
      </c>
      <c r="D4" s="9" t="s">
        <v>6</v>
      </c>
      <c r="E4" s="8">
        <v>510</v>
      </c>
      <c r="F4" s="10">
        <v>8.8000000000000007</v>
      </c>
      <c r="G4" s="11">
        <f t="shared" ref="G4:G22" si="0">E4*F4</f>
        <v>4488</v>
      </c>
    </row>
    <row r="5" spans="1:7" x14ac:dyDescent="0.25">
      <c r="A5" s="7">
        <v>202</v>
      </c>
      <c r="B5" s="8" t="s">
        <v>10</v>
      </c>
      <c r="C5" s="8" t="s">
        <v>11</v>
      </c>
      <c r="D5" s="9" t="s">
        <v>12</v>
      </c>
      <c r="E5" s="8">
        <v>56</v>
      </c>
      <c r="F5" s="10">
        <v>23.1</v>
      </c>
      <c r="G5" s="11">
        <f t="shared" si="0"/>
        <v>1293.6000000000001</v>
      </c>
    </row>
    <row r="6" spans="1:7" x14ac:dyDescent="0.25">
      <c r="A6" s="7">
        <v>202</v>
      </c>
      <c r="B6" s="8" t="s">
        <v>13</v>
      </c>
      <c r="C6" s="8" t="s">
        <v>11</v>
      </c>
      <c r="D6" s="9" t="s">
        <v>14</v>
      </c>
      <c r="E6" s="8"/>
      <c r="F6" s="10">
        <v>27.5</v>
      </c>
      <c r="G6" s="11">
        <f t="shared" si="0"/>
        <v>0</v>
      </c>
    </row>
    <row r="7" spans="1:7" x14ac:dyDescent="0.25">
      <c r="A7" s="7">
        <v>202</v>
      </c>
      <c r="B7" s="8" t="s">
        <v>27</v>
      </c>
      <c r="C7" s="8" t="s">
        <v>26</v>
      </c>
      <c r="D7" s="9" t="s">
        <v>28</v>
      </c>
      <c r="E7" s="8"/>
      <c r="F7" s="10">
        <v>880</v>
      </c>
      <c r="G7" s="11">
        <f t="shared" si="0"/>
        <v>0</v>
      </c>
    </row>
    <row r="8" spans="1:7" x14ac:dyDescent="0.25">
      <c r="A8" s="7">
        <v>301</v>
      </c>
      <c r="B8" s="8" t="s">
        <v>42</v>
      </c>
      <c r="C8" s="8" t="s">
        <v>43</v>
      </c>
      <c r="D8" s="9" t="s">
        <v>44</v>
      </c>
      <c r="E8" s="8">
        <v>1.5</v>
      </c>
      <c r="F8" s="10">
        <v>407</v>
      </c>
      <c r="G8" s="11">
        <f t="shared" si="0"/>
        <v>610.5</v>
      </c>
    </row>
    <row r="9" spans="1:7" x14ac:dyDescent="0.25">
      <c r="A9" s="7">
        <v>304</v>
      </c>
      <c r="B9" s="8" t="s">
        <v>45</v>
      </c>
      <c r="C9" s="8" t="s">
        <v>43</v>
      </c>
      <c r="D9" s="9" t="s">
        <v>46</v>
      </c>
      <c r="E9" s="8">
        <v>2.5</v>
      </c>
      <c r="F9" s="10">
        <v>126.5</v>
      </c>
      <c r="G9" s="11">
        <f t="shared" si="0"/>
        <v>316.25</v>
      </c>
    </row>
    <row r="10" spans="1:7" x14ac:dyDescent="0.25">
      <c r="A10" s="7">
        <v>441</v>
      </c>
      <c r="B10" s="8" t="s">
        <v>47</v>
      </c>
      <c r="C10" s="8" t="s">
        <v>43</v>
      </c>
      <c r="D10" s="9" t="s">
        <v>48</v>
      </c>
      <c r="E10" s="8">
        <v>1</v>
      </c>
      <c r="F10" s="10">
        <v>231</v>
      </c>
      <c r="G10" s="11">
        <f t="shared" si="0"/>
        <v>231</v>
      </c>
    </row>
    <row r="11" spans="1:7" x14ac:dyDescent="0.25">
      <c r="A11" s="7">
        <v>441</v>
      </c>
      <c r="B11" s="8" t="s">
        <v>49</v>
      </c>
      <c r="C11" s="8" t="s">
        <v>43</v>
      </c>
      <c r="D11" s="9" t="s">
        <v>50</v>
      </c>
      <c r="E11" s="8">
        <v>1</v>
      </c>
      <c r="F11" s="10">
        <v>236.5</v>
      </c>
      <c r="G11" s="11">
        <f t="shared" si="0"/>
        <v>236.5</v>
      </c>
    </row>
    <row r="12" spans="1:7" x14ac:dyDescent="0.25">
      <c r="A12" s="7">
        <v>608</v>
      </c>
      <c r="B12" s="8" t="s">
        <v>15</v>
      </c>
      <c r="C12" s="8" t="s">
        <v>5</v>
      </c>
      <c r="D12" s="9" t="s">
        <v>16</v>
      </c>
      <c r="E12" s="8">
        <v>5000</v>
      </c>
      <c r="F12" s="10">
        <v>11</v>
      </c>
      <c r="G12" s="11">
        <f t="shared" si="0"/>
        <v>55000</v>
      </c>
    </row>
    <row r="13" spans="1:7" x14ac:dyDescent="0.25">
      <c r="A13" s="7">
        <v>608</v>
      </c>
      <c r="B13" s="8" t="s">
        <v>17</v>
      </c>
      <c r="C13" s="8" t="s">
        <v>5</v>
      </c>
      <c r="D13" s="9" t="s">
        <v>18</v>
      </c>
      <c r="E13" s="8">
        <v>170</v>
      </c>
      <c r="F13" s="10">
        <v>28.6</v>
      </c>
      <c r="G13" s="11">
        <f t="shared" si="0"/>
        <v>4862</v>
      </c>
    </row>
    <row r="14" spans="1:7" x14ac:dyDescent="0.25">
      <c r="A14" s="7">
        <v>608</v>
      </c>
      <c r="B14" s="8" t="s">
        <v>19</v>
      </c>
      <c r="C14" s="8" t="s">
        <v>5</v>
      </c>
      <c r="D14" s="9" t="s">
        <v>20</v>
      </c>
      <c r="E14" s="8">
        <v>84</v>
      </c>
      <c r="F14" s="10">
        <v>30.8</v>
      </c>
      <c r="G14" s="11">
        <f t="shared" si="0"/>
        <v>2587.2000000000003</v>
      </c>
    </row>
    <row r="15" spans="1:7" x14ac:dyDescent="0.25">
      <c r="A15" s="7">
        <v>609</v>
      </c>
      <c r="B15" s="8" t="s">
        <v>21</v>
      </c>
      <c r="C15" s="8" t="s">
        <v>11</v>
      </c>
      <c r="D15" s="9" t="s">
        <v>22</v>
      </c>
      <c r="E15" s="8"/>
      <c r="F15" s="10">
        <v>66</v>
      </c>
      <c r="G15" s="11">
        <f t="shared" si="0"/>
        <v>0</v>
      </c>
    </row>
    <row r="16" spans="1:7" x14ac:dyDescent="0.25">
      <c r="A16" s="7">
        <v>609</v>
      </c>
      <c r="B16" s="8" t="s">
        <v>40</v>
      </c>
      <c r="C16" s="8" t="s">
        <v>11</v>
      </c>
      <c r="D16" s="9" t="s">
        <v>41</v>
      </c>
      <c r="E16" s="8">
        <v>60</v>
      </c>
      <c r="F16" s="10">
        <v>16.5</v>
      </c>
      <c r="G16" s="11">
        <f t="shared" si="0"/>
        <v>990</v>
      </c>
    </row>
    <row r="17" spans="1:7" x14ac:dyDescent="0.25">
      <c r="A17" s="7">
        <v>611</v>
      </c>
      <c r="B17" s="8" t="s">
        <v>33</v>
      </c>
      <c r="C17" s="8" t="s">
        <v>11</v>
      </c>
      <c r="D17" s="9" t="s">
        <v>34</v>
      </c>
      <c r="E17" s="8"/>
      <c r="F17" s="10">
        <v>159.5</v>
      </c>
      <c r="G17" s="11">
        <f t="shared" si="0"/>
        <v>0</v>
      </c>
    </row>
    <row r="18" spans="1:7" x14ac:dyDescent="0.25">
      <c r="A18" s="7">
        <v>611</v>
      </c>
      <c r="B18" s="8" t="s">
        <v>29</v>
      </c>
      <c r="C18" s="8" t="s">
        <v>26</v>
      </c>
      <c r="D18" s="9" t="s">
        <v>30</v>
      </c>
      <c r="E18" s="8"/>
      <c r="F18" s="10">
        <v>7150</v>
      </c>
      <c r="G18" s="11">
        <f t="shared" si="0"/>
        <v>0</v>
      </c>
    </row>
    <row r="19" spans="1:7" x14ac:dyDescent="0.25">
      <c r="A19" s="7">
        <v>611</v>
      </c>
      <c r="B19" s="8" t="s">
        <v>31</v>
      </c>
      <c r="C19" s="8" t="s">
        <v>26</v>
      </c>
      <c r="D19" s="9" t="s">
        <v>32</v>
      </c>
      <c r="E19" s="8"/>
      <c r="F19" s="10">
        <v>7700</v>
      </c>
      <c r="G19" s="11">
        <f t="shared" si="0"/>
        <v>0</v>
      </c>
    </row>
    <row r="20" spans="1:7" x14ac:dyDescent="0.25">
      <c r="A20" s="7">
        <v>630</v>
      </c>
      <c r="B20" s="8" t="s">
        <v>57</v>
      </c>
      <c r="C20" s="8" t="s">
        <v>26</v>
      </c>
      <c r="D20" s="9" t="s">
        <v>58</v>
      </c>
      <c r="E20" s="8"/>
      <c r="F20" s="10">
        <v>11000</v>
      </c>
      <c r="G20" s="11">
        <f>E20*F20</f>
        <v>0</v>
      </c>
    </row>
    <row r="21" spans="1:7" x14ac:dyDescent="0.25">
      <c r="A21" s="7">
        <v>644</v>
      </c>
      <c r="B21" s="8" t="s">
        <v>24</v>
      </c>
      <c r="C21" s="8" t="s">
        <v>11</v>
      </c>
      <c r="D21" s="9" t="s">
        <v>25</v>
      </c>
      <c r="E21" s="8">
        <v>12</v>
      </c>
      <c r="F21" s="10">
        <v>16.5</v>
      </c>
      <c r="G21" s="11">
        <f t="shared" si="0"/>
        <v>198</v>
      </c>
    </row>
    <row r="22" spans="1:7" x14ac:dyDescent="0.25">
      <c r="A22" s="7">
        <v>644</v>
      </c>
      <c r="B22" s="8" t="s">
        <v>38</v>
      </c>
      <c r="C22" s="8" t="s">
        <v>11</v>
      </c>
      <c r="D22" s="9" t="s">
        <v>23</v>
      </c>
      <c r="E22" s="8">
        <v>100</v>
      </c>
      <c r="F22" s="10">
        <v>8.25</v>
      </c>
      <c r="G22" s="11">
        <f t="shared" si="0"/>
        <v>825</v>
      </c>
    </row>
    <row r="23" spans="1:7" x14ac:dyDescent="0.25">
      <c r="A23" s="32" t="s">
        <v>39</v>
      </c>
      <c r="B23" s="32"/>
      <c r="C23" s="32"/>
      <c r="D23" s="32"/>
      <c r="E23" s="32"/>
      <c r="F23" s="32"/>
      <c r="G23" s="11">
        <f>SUM(G3:G22)</f>
        <v>71981.25</v>
      </c>
    </row>
    <row r="24" spans="1:7" ht="15.75" thickBot="1" x14ac:dyDescent="0.3">
      <c r="A24" s="32" t="s">
        <v>59</v>
      </c>
      <c r="B24" s="32"/>
      <c r="C24" s="32"/>
      <c r="D24" s="32"/>
      <c r="E24" s="32"/>
      <c r="F24" s="32"/>
      <c r="G24" s="12">
        <f>G23*1.25</f>
        <v>89976.5625</v>
      </c>
    </row>
    <row r="25" spans="1:7" ht="15.75" thickTop="1" x14ac:dyDescent="0.25">
      <c r="A25" s="36" t="s">
        <v>60</v>
      </c>
      <c r="B25" s="37"/>
      <c r="C25" s="37"/>
      <c r="D25" s="37"/>
      <c r="E25" s="37"/>
      <c r="F25" s="37"/>
      <c r="G25" s="19">
        <f>G24*0.14</f>
        <v>12596.718750000002</v>
      </c>
    </row>
    <row r="26" spans="1:7" x14ac:dyDescent="0.25">
      <c r="A26" s="27" t="s">
        <v>61</v>
      </c>
      <c r="B26" s="28"/>
      <c r="C26" s="28"/>
      <c r="D26" s="28"/>
      <c r="E26" s="28"/>
      <c r="F26" s="28"/>
      <c r="G26" s="20">
        <f>(G24+G25)*0.2</f>
        <v>20514.65625</v>
      </c>
    </row>
    <row r="27" spans="1:7" ht="15.75" thickBot="1" x14ac:dyDescent="0.3">
      <c r="A27" s="27" t="s">
        <v>62</v>
      </c>
      <c r="B27" s="28"/>
      <c r="C27" s="28"/>
      <c r="D27" s="28"/>
      <c r="E27" s="28"/>
      <c r="F27" s="28"/>
      <c r="G27" s="20">
        <v>50000</v>
      </c>
    </row>
    <row r="28" spans="1:7" ht="15.75" thickTop="1" x14ac:dyDescent="0.25">
      <c r="A28" s="29" t="s">
        <v>63</v>
      </c>
      <c r="B28" s="30"/>
      <c r="C28" s="30"/>
      <c r="D28" s="30"/>
      <c r="E28" s="30"/>
      <c r="F28" s="30"/>
      <c r="G28" s="21">
        <f>G24+G25+G26+G27</f>
        <v>173087.9375</v>
      </c>
    </row>
    <row r="29" spans="1:7" x14ac:dyDescent="0.25">
      <c r="A29" s="4"/>
      <c r="B29" s="3"/>
      <c r="C29" s="3"/>
      <c r="D29" s="2"/>
    </row>
    <row r="30" spans="1:7" x14ac:dyDescent="0.25">
      <c r="A30" s="4"/>
      <c r="B30" s="3"/>
      <c r="C30" s="3"/>
      <c r="D30" s="2"/>
    </row>
    <row r="31" spans="1:7" x14ac:dyDescent="0.25">
      <c r="A31" s="4"/>
      <c r="B31" s="3"/>
      <c r="C31" s="3"/>
      <c r="D31" s="2"/>
    </row>
    <row r="32" spans="1:7" x14ac:dyDescent="0.25">
      <c r="A32" s="4"/>
      <c r="B32" s="3"/>
      <c r="C32" s="3"/>
      <c r="D32" s="2"/>
    </row>
    <row r="33" spans="1:4" x14ac:dyDescent="0.25">
      <c r="A33" s="4"/>
      <c r="B33" s="3"/>
      <c r="C33" s="3"/>
      <c r="D33" s="2"/>
    </row>
    <row r="34" spans="1:4" x14ac:dyDescent="0.25">
      <c r="A34" s="4"/>
      <c r="B34" s="3"/>
      <c r="C34" s="3"/>
      <c r="D34" s="2"/>
    </row>
    <row r="35" spans="1:4" x14ac:dyDescent="0.25">
      <c r="A35" s="4"/>
      <c r="B35" s="3"/>
      <c r="C35" s="3"/>
      <c r="D35" s="2"/>
    </row>
    <row r="36" spans="1:4" x14ac:dyDescent="0.25">
      <c r="A36" s="4"/>
      <c r="B36" s="3"/>
      <c r="C36" s="3"/>
      <c r="D36" s="2"/>
    </row>
    <row r="37" spans="1:4" x14ac:dyDescent="0.25">
      <c r="A37" s="4"/>
      <c r="B37" s="3"/>
      <c r="C37" s="3"/>
      <c r="D37" s="2"/>
    </row>
    <row r="38" spans="1:4" x14ac:dyDescent="0.25">
      <c r="A38" s="4"/>
      <c r="B38" s="3"/>
      <c r="C38" s="3"/>
      <c r="D38" s="2"/>
    </row>
    <row r="39" spans="1:4" x14ac:dyDescent="0.25">
      <c r="A39" s="4"/>
      <c r="B39" s="3"/>
      <c r="C39" s="3"/>
      <c r="D39" s="2"/>
    </row>
    <row r="40" spans="1:4" x14ac:dyDescent="0.25">
      <c r="A40" s="4"/>
      <c r="B40" s="3"/>
      <c r="C40" s="3"/>
      <c r="D40" s="2"/>
    </row>
    <row r="41" spans="1:4" x14ac:dyDescent="0.25">
      <c r="A41" s="4"/>
      <c r="B41" s="3"/>
      <c r="C41" s="3"/>
      <c r="D41" s="2"/>
    </row>
    <row r="42" spans="1:4" x14ac:dyDescent="0.25">
      <c r="A42" s="4"/>
      <c r="B42" s="3"/>
      <c r="C42" s="3"/>
      <c r="D42" s="2"/>
    </row>
    <row r="43" spans="1:4" x14ac:dyDescent="0.25">
      <c r="A43" s="4"/>
      <c r="B43" s="3"/>
      <c r="C43" s="3"/>
      <c r="D43" s="2"/>
    </row>
    <row r="44" spans="1:4" x14ac:dyDescent="0.25">
      <c r="A44" s="4"/>
      <c r="B44" s="3"/>
      <c r="C44" s="3"/>
      <c r="D44" s="2"/>
    </row>
    <row r="45" spans="1:4" x14ac:dyDescent="0.25">
      <c r="A45" s="4"/>
      <c r="B45" s="3"/>
      <c r="C45" s="3"/>
      <c r="D45" s="2"/>
    </row>
    <row r="46" spans="1:4" x14ac:dyDescent="0.25">
      <c r="A46" s="4"/>
      <c r="B46" s="3"/>
      <c r="C46" s="3"/>
      <c r="D46" s="2"/>
    </row>
    <row r="47" spans="1:4" x14ac:dyDescent="0.25">
      <c r="A47" s="4"/>
      <c r="B47" s="3"/>
      <c r="C47" s="3"/>
      <c r="D47" s="2"/>
    </row>
    <row r="48" spans="1:4" x14ac:dyDescent="0.25">
      <c r="A48" s="4"/>
      <c r="B48" s="3"/>
      <c r="C48" s="3"/>
      <c r="D48" s="2"/>
    </row>
    <row r="49" spans="1:4" x14ac:dyDescent="0.25">
      <c r="A49" s="4"/>
      <c r="B49" s="3"/>
      <c r="C49" s="3"/>
      <c r="D49" s="2"/>
    </row>
    <row r="50" spans="1:4" x14ac:dyDescent="0.25">
      <c r="A50" s="4"/>
      <c r="B50" s="3"/>
      <c r="C50" s="3"/>
      <c r="D50" s="2"/>
    </row>
    <row r="51" spans="1:4" x14ac:dyDescent="0.25">
      <c r="A51" s="4"/>
      <c r="B51" s="3"/>
      <c r="C51" s="3"/>
      <c r="D51" s="2"/>
    </row>
    <row r="52" spans="1:4" x14ac:dyDescent="0.25">
      <c r="A52" s="4"/>
      <c r="B52" s="3"/>
      <c r="C52" s="3"/>
      <c r="D52" s="2"/>
    </row>
    <row r="53" spans="1:4" x14ac:dyDescent="0.25">
      <c r="A53" s="4"/>
      <c r="B53" s="3"/>
      <c r="C53" s="3"/>
      <c r="D53" s="2"/>
    </row>
    <row r="54" spans="1:4" x14ac:dyDescent="0.25">
      <c r="A54" s="4"/>
      <c r="B54" s="3"/>
      <c r="C54" s="3"/>
      <c r="D54" s="2"/>
    </row>
    <row r="55" spans="1:4" x14ac:dyDescent="0.25">
      <c r="A55" s="4"/>
      <c r="B55" s="3"/>
      <c r="C55" s="3"/>
      <c r="D55" s="2"/>
    </row>
    <row r="56" spans="1:4" x14ac:dyDescent="0.25">
      <c r="A56" s="4"/>
      <c r="B56" s="3"/>
      <c r="C56" s="3"/>
      <c r="D56" s="2"/>
    </row>
    <row r="57" spans="1:4" x14ac:dyDescent="0.25">
      <c r="A57" s="4"/>
      <c r="B57" s="3"/>
      <c r="C57" s="3"/>
      <c r="D57" s="2"/>
    </row>
    <row r="58" spans="1:4" x14ac:dyDescent="0.25">
      <c r="A58" s="4"/>
      <c r="B58" s="3"/>
      <c r="C58" s="3"/>
      <c r="D58" s="2"/>
    </row>
    <row r="59" spans="1:4" x14ac:dyDescent="0.25">
      <c r="A59" s="4"/>
      <c r="B59" s="3"/>
      <c r="C59" s="3"/>
      <c r="D59" s="2"/>
    </row>
    <row r="60" spans="1:4" x14ac:dyDescent="0.25">
      <c r="A60" s="4"/>
      <c r="B60" s="3"/>
      <c r="C60" s="3"/>
      <c r="D60" s="2"/>
    </row>
    <row r="61" spans="1:4" x14ac:dyDescent="0.25">
      <c r="A61" s="4"/>
      <c r="B61" s="3"/>
      <c r="C61" s="3"/>
      <c r="D61" s="2"/>
    </row>
    <row r="62" spans="1:4" x14ac:dyDescent="0.25">
      <c r="A62" s="4"/>
      <c r="B62" s="3"/>
      <c r="C62" s="3"/>
      <c r="D62" s="2"/>
    </row>
    <row r="63" spans="1:4" x14ac:dyDescent="0.25">
      <c r="A63" s="4"/>
      <c r="B63" s="3"/>
      <c r="C63" s="3"/>
      <c r="D63" s="2"/>
    </row>
    <row r="64" spans="1:4" x14ac:dyDescent="0.25">
      <c r="A64" s="4"/>
      <c r="B64" s="3"/>
      <c r="C64" s="3"/>
      <c r="D64" s="2"/>
    </row>
    <row r="65" spans="1:4" x14ac:dyDescent="0.25">
      <c r="A65" s="4"/>
      <c r="B65" s="3"/>
      <c r="C65" s="3"/>
      <c r="D65" s="2"/>
    </row>
    <row r="66" spans="1:4" x14ac:dyDescent="0.25">
      <c r="A66" s="4"/>
      <c r="B66" s="3"/>
      <c r="C66" s="3"/>
      <c r="D66" s="2"/>
    </row>
    <row r="67" spans="1:4" x14ac:dyDescent="0.25">
      <c r="A67" s="4"/>
      <c r="B67" s="3"/>
      <c r="C67" s="3"/>
      <c r="D67" s="2"/>
    </row>
    <row r="68" spans="1:4" x14ac:dyDescent="0.25">
      <c r="A68" s="4"/>
      <c r="B68" s="3"/>
      <c r="C68" s="3"/>
      <c r="D68" s="2"/>
    </row>
    <row r="69" spans="1:4" x14ac:dyDescent="0.25">
      <c r="A69" s="4"/>
      <c r="B69" s="3"/>
      <c r="C69" s="3"/>
      <c r="D69" s="2"/>
    </row>
    <row r="70" spans="1:4" x14ac:dyDescent="0.25">
      <c r="A70" s="4"/>
      <c r="B70" s="3"/>
      <c r="C70" s="3"/>
      <c r="D70" s="2"/>
    </row>
    <row r="71" spans="1:4" x14ac:dyDescent="0.25">
      <c r="A71" s="4"/>
      <c r="B71" s="3"/>
      <c r="C71" s="3"/>
      <c r="D71" s="2"/>
    </row>
    <row r="72" spans="1:4" x14ac:dyDescent="0.25">
      <c r="A72" s="4"/>
      <c r="B72" s="3"/>
      <c r="C72" s="3"/>
      <c r="D72" s="2"/>
    </row>
    <row r="73" spans="1:4" x14ac:dyDescent="0.25">
      <c r="A73" s="4"/>
      <c r="B73" s="3"/>
      <c r="C73" s="3"/>
      <c r="D73" s="2"/>
    </row>
    <row r="74" spans="1:4" x14ac:dyDescent="0.25">
      <c r="A74" s="4"/>
      <c r="B74" s="3"/>
      <c r="C74" s="3"/>
      <c r="D74" s="2"/>
    </row>
    <row r="75" spans="1:4" x14ac:dyDescent="0.25">
      <c r="A75" s="4"/>
      <c r="B75" s="3"/>
      <c r="C75" s="3"/>
      <c r="D75" s="2"/>
    </row>
    <row r="76" spans="1:4" x14ac:dyDescent="0.25">
      <c r="A76" s="4"/>
      <c r="B76" s="3"/>
      <c r="C76" s="3"/>
      <c r="D76" s="2"/>
    </row>
    <row r="77" spans="1:4" x14ac:dyDescent="0.25">
      <c r="A77" s="4"/>
      <c r="B77" s="3"/>
      <c r="C77" s="3"/>
      <c r="D77" s="2"/>
    </row>
    <row r="78" spans="1:4" x14ac:dyDescent="0.25">
      <c r="A78" s="4"/>
      <c r="B78" s="3"/>
      <c r="C78" s="3"/>
      <c r="D78" s="2"/>
    </row>
    <row r="79" spans="1:4" x14ac:dyDescent="0.25">
      <c r="A79" s="4"/>
      <c r="B79" s="3"/>
      <c r="C79" s="3"/>
      <c r="D79" s="2"/>
    </row>
    <row r="80" spans="1:4" x14ac:dyDescent="0.25">
      <c r="A80" s="4"/>
      <c r="B80" s="3"/>
      <c r="C80" s="3"/>
      <c r="D80" s="2"/>
    </row>
    <row r="81" spans="1:4" x14ac:dyDescent="0.25">
      <c r="A81" s="4"/>
      <c r="B81" s="3"/>
      <c r="C81" s="3"/>
      <c r="D81" s="2"/>
    </row>
    <row r="82" spans="1:4" x14ac:dyDescent="0.25">
      <c r="A82" s="4"/>
      <c r="B82" s="3"/>
      <c r="C82" s="3"/>
      <c r="D82" s="2"/>
    </row>
    <row r="83" spans="1:4" x14ac:dyDescent="0.25">
      <c r="A83" s="4"/>
      <c r="B83" s="3"/>
      <c r="C83" s="3"/>
      <c r="D83" s="2"/>
    </row>
    <row r="84" spans="1:4" x14ac:dyDescent="0.25">
      <c r="A84" s="4"/>
      <c r="B84" s="3"/>
      <c r="C84" s="3"/>
      <c r="D84" s="2"/>
    </row>
    <row r="85" spans="1:4" x14ac:dyDescent="0.25">
      <c r="A85" s="4"/>
      <c r="B85" s="3"/>
      <c r="C85" s="3"/>
      <c r="D85" s="2"/>
    </row>
    <row r="86" spans="1:4" x14ac:dyDescent="0.25">
      <c r="A86" s="4"/>
      <c r="B86" s="3"/>
      <c r="C86" s="3"/>
      <c r="D86" s="2"/>
    </row>
    <row r="87" spans="1:4" x14ac:dyDescent="0.25">
      <c r="A87" s="4"/>
      <c r="B87" s="3"/>
      <c r="C87" s="3"/>
      <c r="D87" s="2"/>
    </row>
    <row r="88" spans="1:4" x14ac:dyDescent="0.25">
      <c r="A88" s="1"/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</sheetData>
  <mergeCells count="7">
    <mergeCell ref="A27:F27"/>
    <mergeCell ref="A28:F28"/>
    <mergeCell ref="A1:G1"/>
    <mergeCell ref="A23:F23"/>
    <mergeCell ref="A24:F24"/>
    <mergeCell ref="A25:F25"/>
    <mergeCell ref="A26:F2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9E68E-1ECB-4122-876B-BCC0461CC005}">
  <dimension ref="A1:H98"/>
  <sheetViews>
    <sheetView zoomScale="130" zoomScaleNormal="130" workbookViewId="0">
      <selection activeCell="I1" sqref="I1:I1048576"/>
    </sheetView>
  </sheetViews>
  <sheetFormatPr defaultRowHeight="15" x14ac:dyDescent="0.25"/>
  <cols>
    <col min="2" max="2" width="11.42578125" bestFit="1" customWidth="1"/>
    <col min="4" max="4" width="80" bestFit="1" customWidth="1"/>
    <col min="5" max="6" width="11.42578125" customWidth="1"/>
    <col min="7" max="7" width="14.28515625" customWidth="1"/>
  </cols>
  <sheetData>
    <row r="1" spans="1:8" ht="30" customHeight="1" x14ac:dyDescent="0.25">
      <c r="A1" s="33" t="s">
        <v>69</v>
      </c>
      <c r="B1" s="34"/>
      <c r="C1" s="34"/>
      <c r="D1" s="34"/>
      <c r="E1" s="34"/>
      <c r="F1" s="34"/>
      <c r="G1" s="35"/>
    </row>
    <row r="2" spans="1:8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36</v>
      </c>
      <c r="F2" s="6" t="s">
        <v>35</v>
      </c>
      <c r="G2" s="6" t="s">
        <v>37</v>
      </c>
      <c r="H2" s="23"/>
    </row>
    <row r="3" spans="1:8" x14ac:dyDescent="0.25">
      <c r="A3" s="7">
        <v>202</v>
      </c>
      <c r="B3" s="8" t="s">
        <v>7</v>
      </c>
      <c r="C3" s="8" t="s">
        <v>9</v>
      </c>
      <c r="D3" s="9" t="s">
        <v>8</v>
      </c>
      <c r="E3" s="8">
        <v>610</v>
      </c>
      <c r="F3" s="10">
        <v>26.4</v>
      </c>
      <c r="G3" s="11">
        <f>E3*F3</f>
        <v>16104</v>
      </c>
      <c r="H3" s="3"/>
    </row>
    <row r="4" spans="1:8" x14ac:dyDescent="0.25">
      <c r="A4" s="7">
        <v>202</v>
      </c>
      <c r="B4" s="8" t="s">
        <v>4</v>
      </c>
      <c r="C4" s="8" t="s">
        <v>5</v>
      </c>
      <c r="D4" s="9" t="s">
        <v>6</v>
      </c>
      <c r="E4" s="8"/>
      <c r="F4" s="10">
        <v>8.8000000000000007</v>
      </c>
      <c r="G4" s="11">
        <f t="shared" ref="G4:G23" si="0">E4*F4</f>
        <v>0</v>
      </c>
      <c r="H4" s="3"/>
    </row>
    <row r="5" spans="1:8" x14ac:dyDescent="0.25">
      <c r="A5" s="7">
        <v>202</v>
      </c>
      <c r="B5" s="8" t="s">
        <v>10</v>
      </c>
      <c r="C5" s="8" t="s">
        <v>11</v>
      </c>
      <c r="D5" s="9" t="s">
        <v>12</v>
      </c>
      <c r="E5" s="8"/>
      <c r="F5" s="10">
        <v>23.1</v>
      </c>
      <c r="G5" s="11">
        <f t="shared" si="0"/>
        <v>0</v>
      </c>
      <c r="H5" s="3"/>
    </row>
    <row r="6" spans="1:8" x14ac:dyDescent="0.25">
      <c r="A6" s="7">
        <v>202</v>
      </c>
      <c r="B6" s="8" t="s">
        <v>13</v>
      </c>
      <c r="C6" s="8" t="s">
        <v>11</v>
      </c>
      <c r="D6" s="9" t="s">
        <v>14</v>
      </c>
      <c r="E6" s="8"/>
      <c r="F6" s="10">
        <v>27.5</v>
      </c>
      <c r="G6" s="11">
        <f t="shared" si="0"/>
        <v>0</v>
      </c>
      <c r="H6" s="3"/>
    </row>
    <row r="7" spans="1:8" x14ac:dyDescent="0.25">
      <c r="A7" s="7">
        <v>202</v>
      </c>
      <c r="B7" s="8" t="s">
        <v>27</v>
      </c>
      <c r="C7" s="8" t="s">
        <v>26</v>
      </c>
      <c r="D7" s="9" t="s">
        <v>28</v>
      </c>
      <c r="E7" s="8"/>
      <c r="F7" s="10">
        <v>880</v>
      </c>
      <c r="G7" s="11">
        <f t="shared" si="0"/>
        <v>0</v>
      </c>
      <c r="H7" s="3"/>
    </row>
    <row r="8" spans="1:8" x14ac:dyDescent="0.25">
      <c r="A8" s="7">
        <v>301</v>
      </c>
      <c r="B8" s="8" t="s">
        <v>42</v>
      </c>
      <c r="C8" s="8" t="s">
        <v>43</v>
      </c>
      <c r="D8" s="9" t="s">
        <v>44</v>
      </c>
      <c r="E8" s="8">
        <v>12</v>
      </c>
      <c r="F8" s="10">
        <v>407</v>
      </c>
      <c r="G8" s="11">
        <f t="shared" si="0"/>
        <v>4884</v>
      </c>
      <c r="H8" s="3"/>
    </row>
    <row r="9" spans="1:8" x14ac:dyDescent="0.25">
      <c r="A9" s="7">
        <v>304</v>
      </c>
      <c r="B9" s="8" t="s">
        <v>45</v>
      </c>
      <c r="C9" s="8" t="s">
        <v>43</v>
      </c>
      <c r="D9" s="9" t="s">
        <v>46</v>
      </c>
      <c r="E9" s="8">
        <v>24</v>
      </c>
      <c r="F9" s="10">
        <v>126.5</v>
      </c>
      <c r="G9" s="11">
        <f t="shared" si="0"/>
        <v>3036</v>
      </c>
      <c r="H9" s="3"/>
    </row>
    <row r="10" spans="1:8" x14ac:dyDescent="0.25">
      <c r="A10" s="7">
        <v>441</v>
      </c>
      <c r="B10" s="8" t="s">
        <v>47</v>
      </c>
      <c r="C10" s="8" t="s">
        <v>43</v>
      </c>
      <c r="D10" s="9" t="s">
        <v>48</v>
      </c>
      <c r="E10" s="8">
        <v>6</v>
      </c>
      <c r="F10" s="10">
        <v>231</v>
      </c>
      <c r="G10" s="11">
        <f t="shared" si="0"/>
        <v>1386</v>
      </c>
      <c r="H10" s="3"/>
    </row>
    <row r="11" spans="1:8" x14ac:dyDescent="0.25">
      <c r="A11" s="7">
        <v>441</v>
      </c>
      <c r="B11" s="8" t="s">
        <v>49</v>
      </c>
      <c r="C11" s="8" t="s">
        <v>43</v>
      </c>
      <c r="D11" s="9" t="s">
        <v>50</v>
      </c>
      <c r="E11" s="8"/>
      <c r="F11" s="10">
        <v>236.5</v>
      </c>
      <c r="G11" s="11">
        <f t="shared" si="0"/>
        <v>0</v>
      </c>
      <c r="H11" s="3"/>
    </row>
    <row r="12" spans="1:8" x14ac:dyDescent="0.25">
      <c r="A12" s="7">
        <v>452</v>
      </c>
      <c r="B12" s="8" t="s">
        <v>68</v>
      </c>
      <c r="C12" s="8" t="s">
        <v>9</v>
      </c>
      <c r="D12" s="9" t="s">
        <v>67</v>
      </c>
      <c r="E12" s="8">
        <v>25</v>
      </c>
      <c r="F12" s="10">
        <v>104.5</v>
      </c>
      <c r="G12" s="11">
        <f t="shared" si="0"/>
        <v>2612.5</v>
      </c>
      <c r="H12" s="3"/>
    </row>
    <row r="13" spans="1:8" x14ac:dyDescent="0.25">
      <c r="A13" s="7">
        <v>608</v>
      </c>
      <c r="B13" s="8" t="s">
        <v>15</v>
      </c>
      <c r="C13" s="8" t="s">
        <v>5</v>
      </c>
      <c r="D13" s="9" t="s">
        <v>16</v>
      </c>
      <c r="E13" s="8">
        <v>4400</v>
      </c>
      <c r="F13" s="10">
        <v>11</v>
      </c>
      <c r="G13" s="11">
        <f t="shared" si="0"/>
        <v>48400</v>
      </c>
      <c r="H13" s="3"/>
    </row>
    <row r="14" spans="1:8" x14ac:dyDescent="0.25">
      <c r="A14" s="7">
        <v>608</v>
      </c>
      <c r="B14" s="8" t="s">
        <v>17</v>
      </c>
      <c r="C14" s="8" t="s">
        <v>5</v>
      </c>
      <c r="D14" s="9" t="s">
        <v>18</v>
      </c>
      <c r="E14" s="8">
        <v>70</v>
      </c>
      <c r="F14" s="10">
        <v>28.6</v>
      </c>
      <c r="G14" s="11">
        <f t="shared" si="0"/>
        <v>2002</v>
      </c>
      <c r="H14" s="3"/>
    </row>
    <row r="15" spans="1:8" x14ac:dyDescent="0.25">
      <c r="A15" s="7">
        <v>608</v>
      </c>
      <c r="B15" s="8" t="s">
        <v>19</v>
      </c>
      <c r="C15" s="8" t="s">
        <v>5</v>
      </c>
      <c r="D15" s="9" t="s">
        <v>20</v>
      </c>
      <c r="E15" s="8">
        <v>66</v>
      </c>
      <c r="F15" s="10">
        <v>30.8</v>
      </c>
      <c r="G15" s="11">
        <f t="shared" si="0"/>
        <v>2032.8</v>
      </c>
      <c r="H15" s="3"/>
    </row>
    <row r="16" spans="1:8" x14ac:dyDescent="0.25">
      <c r="A16" s="7">
        <v>609</v>
      </c>
      <c r="B16" s="8" t="s">
        <v>21</v>
      </c>
      <c r="C16" s="8" t="s">
        <v>11</v>
      </c>
      <c r="D16" s="9" t="s">
        <v>22</v>
      </c>
      <c r="E16" s="8"/>
      <c r="F16" s="10">
        <v>66</v>
      </c>
      <c r="G16" s="11">
        <f t="shared" si="0"/>
        <v>0</v>
      </c>
      <c r="H16" s="3"/>
    </row>
    <row r="17" spans="1:8" x14ac:dyDescent="0.25">
      <c r="A17" s="7">
        <v>609</v>
      </c>
      <c r="B17" s="8" t="s">
        <v>40</v>
      </c>
      <c r="C17" s="8" t="s">
        <v>11</v>
      </c>
      <c r="D17" s="9" t="s">
        <v>41</v>
      </c>
      <c r="E17" s="8"/>
      <c r="F17" s="10">
        <v>16.5</v>
      </c>
      <c r="G17" s="11">
        <f t="shared" si="0"/>
        <v>0</v>
      </c>
      <c r="H17" s="3"/>
    </row>
    <row r="18" spans="1:8" x14ac:dyDescent="0.25">
      <c r="A18" s="7">
        <v>611</v>
      </c>
      <c r="B18" s="8" t="s">
        <v>33</v>
      </c>
      <c r="C18" s="8" t="s">
        <v>11</v>
      </c>
      <c r="D18" s="9" t="s">
        <v>34</v>
      </c>
      <c r="E18" s="8"/>
      <c r="F18" s="10">
        <v>159.5</v>
      </c>
      <c r="G18" s="11">
        <f t="shared" si="0"/>
        <v>0</v>
      </c>
      <c r="H18" s="3"/>
    </row>
    <row r="19" spans="1:8" x14ac:dyDescent="0.25">
      <c r="A19" s="7">
        <v>611</v>
      </c>
      <c r="B19" s="8" t="s">
        <v>29</v>
      </c>
      <c r="C19" s="8" t="s">
        <v>26</v>
      </c>
      <c r="D19" s="9" t="s">
        <v>30</v>
      </c>
      <c r="E19" s="8"/>
      <c r="F19" s="10">
        <v>7150</v>
      </c>
      <c r="G19" s="11">
        <f t="shared" si="0"/>
        <v>0</v>
      </c>
      <c r="H19" s="3"/>
    </row>
    <row r="20" spans="1:8" x14ac:dyDescent="0.25">
      <c r="A20" s="7">
        <v>611</v>
      </c>
      <c r="B20" s="8" t="s">
        <v>31</v>
      </c>
      <c r="C20" s="8" t="s">
        <v>26</v>
      </c>
      <c r="D20" s="9" t="s">
        <v>32</v>
      </c>
      <c r="E20" s="8"/>
      <c r="F20" s="10">
        <v>7700</v>
      </c>
      <c r="G20" s="11">
        <f t="shared" si="0"/>
        <v>0</v>
      </c>
      <c r="H20" s="3"/>
    </row>
    <row r="21" spans="1:8" x14ac:dyDescent="0.25">
      <c r="A21" s="7">
        <v>630</v>
      </c>
      <c r="B21" s="8" t="s">
        <v>57</v>
      </c>
      <c r="C21" s="8" t="s">
        <v>26</v>
      </c>
      <c r="D21" s="9" t="s">
        <v>58</v>
      </c>
      <c r="E21" s="8"/>
      <c r="F21" s="10">
        <v>11000</v>
      </c>
      <c r="G21" s="11">
        <f>E21*F21</f>
        <v>0</v>
      </c>
      <c r="H21" s="3"/>
    </row>
    <row r="22" spans="1:8" x14ac:dyDescent="0.25">
      <c r="A22" s="7">
        <v>644</v>
      </c>
      <c r="B22" s="8" t="s">
        <v>24</v>
      </c>
      <c r="C22" s="8" t="s">
        <v>11</v>
      </c>
      <c r="D22" s="9" t="s">
        <v>25</v>
      </c>
      <c r="E22" s="8"/>
      <c r="F22" s="10">
        <v>16.5</v>
      </c>
      <c r="G22" s="11">
        <f t="shared" si="0"/>
        <v>0</v>
      </c>
      <c r="H22" s="3"/>
    </row>
    <row r="23" spans="1:8" x14ac:dyDescent="0.25">
      <c r="A23" s="7">
        <v>644</v>
      </c>
      <c r="B23" s="8" t="s">
        <v>38</v>
      </c>
      <c r="C23" s="8" t="s">
        <v>11</v>
      </c>
      <c r="D23" s="9" t="s">
        <v>23</v>
      </c>
      <c r="E23" s="8">
        <v>80</v>
      </c>
      <c r="F23" s="10">
        <v>8.25</v>
      </c>
      <c r="G23" s="11">
        <f t="shared" si="0"/>
        <v>660</v>
      </c>
      <c r="H23" s="3"/>
    </row>
    <row r="24" spans="1:8" x14ac:dyDescent="0.25">
      <c r="A24" s="32" t="s">
        <v>39</v>
      </c>
      <c r="B24" s="32"/>
      <c r="C24" s="32"/>
      <c r="D24" s="32"/>
      <c r="E24" s="32"/>
      <c r="F24" s="32"/>
      <c r="G24" s="11">
        <f>SUM(G3:G23)</f>
        <v>81117.3</v>
      </c>
    </row>
    <row r="25" spans="1:8" ht="15.75" thickBot="1" x14ac:dyDescent="0.3">
      <c r="A25" s="32" t="s">
        <v>59</v>
      </c>
      <c r="B25" s="32"/>
      <c r="C25" s="32"/>
      <c r="D25" s="32"/>
      <c r="E25" s="32"/>
      <c r="F25" s="32"/>
      <c r="G25" s="24">
        <f>G24*1.25</f>
        <v>101396.625</v>
      </c>
    </row>
    <row r="26" spans="1:8" ht="15.75" thickTop="1" x14ac:dyDescent="0.25">
      <c r="A26" s="36" t="s">
        <v>60</v>
      </c>
      <c r="B26" s="37"/>
      <c r="C26" s="37"/>
      <c r="D26" s="37"/>
      <c r="E26" s="37"/>
      <c r="F26" s="37"/>
      <c r="G26" s="11">
        <f>G25*0.14</f>
        <v>14195.527500000002</v>
      </c>
    </row>
    <row r="27" spans="1:8" x14ac:dyDescent="0.25">
      <c r="A27" s="27" t="s">
        <v>61</v>
      </c>
      <c r="B27" s="28"/>
      <c r="C27" s="28"/>
      <c r="D27" s="28"/>
      <c r="E27" s="28"/>
      <c r="F27" s="28"/>
      <c r="G27" s="11">
        <f>(G25+G26)*0.2</f>
        <v>23118.430500000002</v>
      </c>
    </row>
    <row r="28" spans="1:8" ht="15.75" thickBot="1" x14ac:dyDescent="0.3">
      <c r="A28" s="27" t="s">
        <v>62</v>
      </c>
      <c r="B28" s="28"/>
      <c r="C28" s="28"/>
      <c r="D28" s="28"/>
      <c r="E28" s="28"/>
      <c r="F28" s="28"/>
      <c r="G28" s="11">
        <v>20000</v>
      </c>
    </row>
    <row r="29" spans="1:8" ht="15.75" thickTop="1" x14ac:dyDescent="0.25">
      <c r="A29" s="29" t="s">
        <v>63</v>
      </c>
      <c r="B29" s="30"/>
      <c r="C29" s="30"/>
      <c r="D29" s="30"/>
      <c r="E29" s="30"/>
      <c r="F29" s="30"/>
      <c r="G29" s="12">
        <f>G25+G26+G27+G28</f>
        <v>158710.58299999998</v>
      </c>
    </row>
    <row r="30" spans="1:8" x14ac:dyDescent="0.25">
      <c r="A30" s="4"/>
      <c r="B30" s="3"/>
      <c r="C30" s="3"/>
      <c r="D30" s="2"/>
    </row>
    <row r="31" spans="1:8" x14ac:dyDescent="0.25">
      <c r="A31" s="4"/>
      <c r="B31" s="3"/>
      <c r="C31" s="3"/>
      <c r="D31" s="2"/>
    </row>
    <row r="32" spans="1:8" x14ac:dyDescent="0.25">
      <c r="A32" s="4"/>
      <c r="B32" s="3"/>
      <c r="C32" s="3"/>
      <c r="D32" s="2"/>
    </row>
    <row r="33" spans="1:4" x14ac:dyDescent="0.25">
      <c r="A33" s="4"/>
      <c r="B33" s="3"/>
      <c r="C33" s="3"/>
      <c r="D33" s="2"/>
    </row>
    <row r="34" spans="1:4" x14ac:dyDescent="0.25">
      <c r="A34" s="4"/>
      <c r="B34" s="3"/>
      <c r="C34" s="3"/>
      <c r="D34" s="2"/>
    </row>
    <row r="35" spans="1:4" x14ac:dyDescent="0.25">
      <c r="A35" s="4"/>
      <c r="B35" s="3"/>
      <c r="C35" s="3"/>
      <c r="D35" s="2"/>
    </row>
    <row r="36" spans="1:4" x14ac:dyDescent="0.25">
      <c r="A36" s="4"/>
      <c r="B36" s="3"/>
      <c r="C36" s="3"/>
      <c r="D36" s="2"/>
    </row>
    <row r="37" spans="1:4" x14ac:dyDescent="0.25">
      <c r="A37" s="4"/>
      <c r="B37" s="3"/>
      <c r="C37" s="3"/>
      <c r="D37" s="2"/>
    </row>
    <row r="38" spans="1:4" x14ac:dyDescent="0.25">
      <c r="A38" s="4"/>
      <c r="B38" s="3"/>
      <c r="C38" s="3"/>
      <c r="D38" s="2"/>
    </row>
    <row r="39" spans="1:4" x14ac:dyDescent="0.25">
      <c r="A39" s="4"/>
      <c r="B39" s="3"/>
      <c r="C39" s="3"/>
      <c r="D39" s="2"/>
    </row>
    <row r="40" spans="1:4" x14ac:dyDescent="0.25">
      <c r="A40" s="4"/>
      <c r="B40" s="3"/>
      <c r="C40" s="3"/>
      <c r="D40" s="2"/>
    </row>
    <row r="41" spans="1:4" x14ac:dyDescent="0.25">
      <c r="A41" s="4"/>
      <c r="B41" s="3"/>
      <c r="C41" s="3"/>
      <c r="D41" s="2"/>
    </row>
    <row r="42" spans="1:4" x14ac:dyDescent="0.25">
      <c r="A42" s="4"/>
      <c r="B42" s="3"/>
      <c r="C42" s="3"/>
      <c r="D42" s="2"/>
    </row>
    <row r="43" spans="1:4" x14ac:dyDescent="0.25">
      <c r="A43" s="4"/>
      <c r="B43" s="3"/>
      <c r="C43" s="3"/>
      <c r="D43" s="2"/>
    </row>
    <row r="44" spans="1:4" x14ac:dyDescent="0.25">
      <c r="A44" s="4"/>
      <c r="B44" s="3"/>
      <c r="C44" s="3"/>
      <c r="D44" s="2"/>
    </row>
    <row r="45" spans="1:4" x14ac:dyDescent="0.25">
      <c r="A45" s="4"/>
      <c r="B45" s="3"/>
      <c r="C45" s="3"/>
      <c r="D45" s="2"/>
    </row>
    <row r="46" spans="1:4" x14ac:dyDescent="0.25">
      <c r="A46" s="4"/>
      <c r="B46" s="3"/>
      <c r="C46" s="3"/>
      <c r="D46" s="2"/>
    </row>
    <row r="47" spans="1:4" x14ac:dyDescent="0.25">
      <c r="A47" s="4"/>
      <c r="B47" s="3"/>
      <c r="C47" s="3"/>
      <c r="D47" s="2"/>
    </row>
    <row r="48" spans="1:4" x14ac:dyDescent="0.25">
      <c r="A48" s="4"/>
      <c r="B48" s="3"/>
      <c r="C48" s="3"/>
      <c r="D48" s="2"/>
    </row>
    <row r="49" spans="1:4" x14ac:dyDescent="0.25">
      <c r="A49" s="4"/>
      <c r="B49" s="3"/>
      <c r="C49" s="3"/>
      <c r="D49" s="2"/>
    </row>
    <row r="50" spans="1:4" x14ac:dyDescent="0.25">
      <c r="A50" s="4"/>
      <c r="B50" s="3"/>
      <c r="C50" s="3"/>
      <c r="D50" s="2"/>
    </row>
    <row r="51" spans="1:4" x14ac:dyDescent="0.25">
      <c r="A51" s="4"/>
      <c r="B51" s="3"/>
      <c r="C51" s="3"/>
      <c r="D51" s="2"/>
    </row>
    <row r="52" spans="1:4" x14ac:dyDescent="0.25">
      <c r="A52" s="4"/>
      <c r="B52" s="3"/>
      <c r="C52" s="3"/>
      <c r="D52" s="2"/>
    </row>
    <row r="53" spans="1:4" x14ac:dyDescent="0.25">
      <c r="A53" s="4"/>
      <c r="B53" s="3"/>
      <c r="C53" s="3"/>
      <c r="D53" s="2"/>
    </row>
    <row r="54" spans="1:4" x14ac:dyDescent="0.25">
      <c r="A54" s="4"/>
      <c r="B54" s="3"/>
      <c r="C54" s="3"/>
      <c r="D54" s="2"/>
    </row>
    <row r="55" spans="1:4" x14ac:dyDescent="0.25">
      <c r="A55" s="4"/>
      <c r="B55" s="3"/>
      <c r="C55" s="3"/>
      <c r="D55" s="2"/>
    </row>
    <row r="56" spans="1:4" x14ac:dyDescent="0.25">
      <c r="A56" s="4"/>
      <c r="B56" s="3"/>
      <c r="C56" s="3"/>
      <c r="D56" s="2"/>
    </row>
    <row r="57" spans="1:4" x14ac:dyDescent="0.25">
      <c r="A57" s="4"/>
      <c r="B57" s="3"/>
      <c r="C57" s="3"/>
      <c r="D57" s="2"/>
    </row>
    <row r="58" spans="1:4" x14ac:dyDescent="0.25">
      <c r="A58" s="4"/>
      <c r="B58" s="3"/>
      <c r="C58" s="3"/>
      <c r="D58" s="2"/>
    </row>
    <row r="59" spans="1:4" x14ac:dyDescent="0.25">
      <c r="A59" s="4"/>
      <c r="B59" s="3"/>
      <c r="C59" s="3"/>
      <c r="D59" s="2"/>
    </row>
    <row r="60" spans="1:4" x14ac:dyDescent="0.25">
      <c r="A60" s="4"/>
      <c r="B60" s="3"/>
      <c r="C60" s="3"/>
      <c r="D60" s="2"/>
    </row>
    <row r="61" spans="1:4" x14ac:dyDescent="0.25">
      <c r="A61" s="4"/>
      <c r="B61" s="3"/>
      <c r="C61" s="3"/>
      <c r="D61" s="2"/>
    </row>
    <row r="62" spans="1:4" x14ac:dyDescent="0.25">
      <c r="A62" s="4"/>
      <c r="B62" s="3"/>
      <c r="C62" s="3"/>
      <c r="D62" s="2"/>
    </row>
    <row r="63" spans="1:4" x14ac:dyDescent="0.25">
      <c r="A63" s="4"/>
      <c r="B63" s="3"/>
      <c r="C63" s="3"/>
      <c r="D63" s="2"/>
    </row>
    <row r="64" spans="1:4" x14ac:dyDescent="0.25">
      <c r="A64" s="4"/>
      <c r="B64" s="3"/>
      <c r="C64" s="3"/>
      <c r="D64" s="2"/>
    </row>
    <row r="65" spans="1:4" x14ac:dyDescent="0.25">
      <c r="A65" s="4"/>
      <c r="B65" s="3"/>
      <c r="C65" s="3"/>
      <c r="D65" s="2"/>
    </row>
    <row r="66" spans="1:4" x14ac:dyDescent="0.25">
      <c r="A66" s="4"/>
      <c r="B66" s="3"/>
      <c r="C66" s="3"/>
      <c r="D66" s="2"/>
    </row>
    <row r="67" spans="1:4" x14ac:dyDescent="0.25">
      <c r="A67" s="4"/>
      <c r="B67" s="3"/>
      <c r="C67" s="3"/>
      <c r="D67" s="2"/>
    </row>
    <row r="68" spans="1:4" x14ac:dyDescent="0.25">
      <c r="A68" s="4"/>
      <c r="B68" s="3"/>
      <c r="C68" s="3"/>
      <c r="D68" s="2"/>
    </row>
    <row r="69" spans="1:4" x14ac:dyDescent="0.25">
      <c r="A69" s="4"/>
      <c r="B69" s="3"/>
      <c r="C69" s="3"/>
      <c r="D69" s="2"/>
    </row>
    <row r="70" spans="1:4" x14ac:dyDescent="0.25">
      <c r="A70" s="4"/>
      <c r="B70" s="3"/>
      <c r="C70" s="3"/>
      <c r="D70" s="2"/>
    </row>
    <row r="71" spans="1:4" x14ac:dyDescent="0.25">
      <c r="A71" s="4"/>
      <c r="B71" s="3"/>
      <c r="C71" s="3"/>
      <c r="D71" s="2"/>
    </row>
    <row r="72" spans="1:4" x14ac:dyDescent="0.25">
      <c r="A72" s="4"/>
      <c r="B72" s="3"/>
      <c r="C72" s="3"/>
      <c r="D72" s="2"/>
    </row>
    <row r="73" spans="1:4" x14ac:dyDescent="0.25">
      <c r="A73" s="4"/>
      <c r="B73" s="3"/>
      <c r="C73" s="3"/>
      <c r="D73" s="2"/>
    </row>
    <row r="74" spans="1:4" x14ac:dyDescent="0.25">
      <c r="A74" s="4"/>
      <c r="B74" s="3"/>
      <c r="C74" s="3"/>
      <c r="D74" s="2"/>
    </row>
    <row r="75" spans="1:4" x14ac:dyDescent="0.25">
      <c r="A75" s="4"/>
      <c r="B75" s="3"/>
      <c r="C75" s="3"/>
      <c r="D75" s="2"/>
    </row>
    <row r="76" spans="1:4" x14ac:dyDescent="0.25">
      <c r="A76" s="4"/>
      <c r="B76" s="3"/>
      <c r="C76" s="3"/>
      <c r="D76" s="2"/>
    </row>
    <row r="77" spans="1:4" x14ac:dyDescent="0.25">
      <c r="A77" s="4"/>
      <c r="B77" s="3"/>
      <c r="C77" s="3"/>
      <c r="D77" s="2"/>
    </row>
    <row r="78" spans="1:4" x14ac:dyDescent="0.25">
      <c r="A78" s="4"/>
      <c r="B78" s="3"/>
      <c r="C78" s="3"/>
      <c r="D78" s="2"/>
    </row>
    <row r="79" spans="1:4" x14ac:dyDescent="0.25">
      <c r="A79" s="4"/>
      <c r="B79" s="3"/>
      <c r="C79" s="3"/>
      <c r="D79" s="2"/>
    </row>
    <row r="80" spans="1:4" x14ac:dyDescent="0.25">
      <c r="A80" s="4"/>
      <c r="B80" s="3"/>
      <c r="C80" s="3"/>
      <c r="D80" s="2"/>
    </row>
    <row r="81" spans="1:4" x14ac:dyDescent="0.25">
      <c r="A81" s="4"/>
      <c r="B81" s="3"/>
      <c r="C81" s="3"/>
      <c r="D81" s="2"/>
    </row>
    <row r="82" spans="1:4" x14ac:dyDescent="0.25">
      <c r="A82" s="4"/>
      <c r="B82" s="3"/>
      <c r="C82" s="3"/>
      <c r="D82" s="2"/>
    </row>
    <row r="83" spans="1:4" x14ac:dyDescent="0.25">
      <c r="A83" s="4"/>
      <c r="B83" s="3"/>
      <c r="C83" s="3"/>
      <c r="D83" s="2"/>
    </row>
    <row r="84" spans="1:4" x14ac:dyDescent="0.25">
      <c r="A84" s="4"/>
      <c r="B84" s="3"/>
      <c r="C84" s="3"/>
      <c r="D84" s="2"/>
    </row>
    <row r="85" spans="1:4" x14ac:dyDescent="0.25">
      <c r="A85" s="4"/>
      <c r="B85" s="3"/>
      <c r="C85" s="3"/>
      <c r="D85" s="2"/>
    </row>
    <row r="86" spans="1:4" x14ac:dyDescent="0.25">
      <c r="A86" s="4"/>
      <c r="B86" s="3"/>
      <c r="C86" s="3"/>
      <c r="D86" s="2"/>
    </row>
    <row r="87" spans="1:4" x14ac:dyDescent="0.25">
      <c r="A87" s="4"/>
      <c r="B87" s="3"/>
      <c r="C87" s="3"/>
      <c r="D87" s="2"/>
    </row>
    <row r="88" spans="1:4" x14ac:dyDescent="0.25">
      <c r="A88" s="4"/>
      <c r="B88" s="3"/>
      <c r="C88" s="3"/>
      <c r="D88" s="2"/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</sheetData>
  <mergeCells count="7">
    <mergeCell ref="A29:F29"/>
    <mergeCell ref="A1:G1"/>
    <mergeCell ref="A24:F24"/>
    <mergeCell ref="A25:F25"/>
    <mergeCell ref="A26:F26"/>
    <mergeCell ref="A27:F27"/>
    <mergeCell ref="A28:F28"/>
  </mergeCells>
  <phoneticPr fontId="2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93A70-08AD-4172-9F36-A822292AE9EE}">
  <dimension ref="A1:B43"/>
  <sheetViews>
    <sheetView tabSelected="1" workbookViewId="0">
      <selection activeCell="B49" sqref="B49:B50"/>
    </sheetView>
  </sheetViews>
  <sheetFormatPr defaultRowHeight="15" x14ac:dyDescent="0.25"/>
  <cols>
    <col min="1" max="1" width="22.28515625" bestFit="1" customWidth="1"/>
    <col min="2" max="2" width="22.140625" bestFit="1" customWidth="1"/>
  </cols>
  <sheetData>
    <row r="1" spans="1:2" x14ac:dyDescent="0.25">
      <c r="A1" s="13" t="s">
        <v>65</v>
      </c>
      <c r="B1" s="13" t="s">
        <v>66</v>
      </c>
    </row>
    <row r="2" spans="1:2" x14ac:dyDescent="0.25">
      <c r="A2" s="8" t="s">
        <v>54</v>
      </c>
      <c r="B2" s="10">
        <f>'Wiggins St'!G28</f>
        <v>709434.96250000002</v>
      </c>
    </row>
    <row r="3" spans="1:2" x14ac:dyDescent="0.25">
      <c r="A3" s="8" t="s">
        <v>55</v>
      </c>
      <c r="B3" s="10">
        <f>'Chase &amp; Gaskin Ave'!G28</f>
        <v>81526.302000000011</v>
      </c>
    </row>
    <row r="4" spans="1:2" x14ac:dyDescent="0.25">
      <c r="A4" s="16" t="s">
        <v>56</v>
      </c>
      <c r="B4" s="14">
        <f>'Acland &amp; Duff St'!G28</f>
        <v>173087.9375</v>
      </c>
    </row>
    <row r="5" spans="1:2" ht="15.75" thickBot="1" x14ac:dyDescent="0.3">
      <c r="A5" s="25" t="s">
        <v>70</v>
      </c>
      <c r="B5" s="26">
        <f>'Duff St Sidewalks'!G29</f>
        <v>158710.58299999998</v>
      </c>
    </row>
    <row r="6" spans="1:2" ht="15.75" thickTop="1" x14ac:dyDescent="0.25">
      <c r="A6" s="22" t="s">
        <v>64</v>
      </c>
      <c r="B6" s="15">
        <f>SUM(B2:B5)</f>
        <v>1122759.7850000001</v>
      </c>
    </row>
    <row r="7" spans="1:2" x14ac:dyDescent="0.25">
      <c r="B7" s="5"/>
    </row>
    <row r="8" spans="1:2" x14ac:dyDescent="0.25">
      <c r="B8" s="5"/>
    </row>
    <row r="9" spans="1:2" x14ac:dyDescent="0.25">
      <c r="B9" s="5"/>
    </row>
    <row r="10" spans="1:2" x14ac:dyDescent="0.25">
      <c r="B10" s="5"/>
    </row>
    <row r="11" spans="1:2" x14ac:dyDescent="0.25">
      <c r="B11" s="5"/>
    </row>
    <row r="12" spans="1:2" x14ac:dyDescent="0.25">
      <c r="B12" s="5"/>
    </row>
    <row r="13" spans="1:2" x14ac:dyDescent="0.25">
      <c r="B13" s="5"/>
    </row>
    <row r="14" spans="1:2" x14ac:dyDescent="0.25">
      <c r="B14" s="5"/>
    </row>
    <row r="15" spans="1:2" x14ac:dyDescent="0.25">
      <c r="B15" s="5"/>
    </row>
    <row r="16" spans="1:2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5"/>
    </row>
    <row r="25" spans="2:2" x14ac:dyDescent="0.25">
      <c r="B25" s="5"/>
    </row>
    <row r="26" spans="2:2" x14ac:dyDescent="0.25">
      <c r="B26" s="5"/>
    </row>
    <row r="27" spans="2:2" x14ac:dyDescent="0.25">
      <c r="B27" s="5"/>
    </row>
    <row r="28" spans="2:2" x14ac:dyDescent="0.25">
      <c r="B28" s="5"/>
    </row>
    <row r="29" spans="2:2" x14ac:dyDescent="0.25">
      <c r="B29" s="5"/>
    </row>
    <row r="30" spans="2:2" x14ac:dyDescent="0.25">
      <c r="B30" s="5"/>
    </row>
    <row r="31" spans="2:2" x14ac:dyDescent="0.25">
      <c r="B31" s="5"/>
    </row>
    <row r="32" spans="2:2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  <row r="38" spans="2:2" x14ac:dyDescent="0.25">
      <c r="B38" s="5"/>
    </row>
    <row r="39" spans="2:2" x14ac:dyDescent="0.25">
      <c r="B39" s="5"/>
    </row>
    <row r="40" spans="2:2" x14ac:dyDescent="0.25">
      <c r="B40" s="5"/>
    </row>
    <row r="41" spans="2:2" x14ac:dyDescent="0.25">
      <c r="B41" s="5"/>
    </row>
    <row r="42" spans="2:2" x14ac:dyDescent="0.25">
      <c r="B42" s="5"/>
    </row>
    <row r="43" spans="2:2" x14ac:dyDescent="0.25">
      <c r="B4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Wiggins St</vt:lpstr>
      <vt:lpstr>Chase &amp; Gaskin Ave</vt:lpstr>
      <vt:lpstr>Acland &amp; Duff St</vt:lpstr>
      <vt:lpstr>Duff St Sidewalks</vt:lpstr>
      <vt:lpstr>Combined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Sarven, Korey</dc:creator>
  <cp:lastModifiedBy>Sarven, Korey</cp:lastModifiedBy>
  <dcterms:created xsi:type="dcterms:W3CDTF">2025-05-19T18:20:26Z</dcterms:created>
  <dcterms:modified xsi:type="dcterms:W3CDTF">2025-11-18T18:20:41Z</dcterms:modified>
</cp:coreProperties>
</file>